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tabRatio="657" activeTab="0"/>
  </bookViews>
  <sheets>
    <sheet name="IEA 1.alternatīva" sheetId="1" r:id="rId1"/>
    <sheet name="IEA 2.alternatīva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FDS_HYPERLINK_TOGGLE_STATE__" hidden="1">"ON"</definedName>
    <definedName name="_DAT1" localSheetId="1">#REF!</definedName>
    <definedName name="_DAT1">#REF!</definedName>
    <definedName name="_DAT10" localSheetId="1">#REF!</definedName>
    <definedName name="_DAT10">#REF!</definedName>
    <definedName name="_DAT11" localSheetId="1">#REF!</definedName>
    <definedName name="_DAT11">#REF!</definedName>
    <definedName name="_DAT12" localSheetId="1">#REF!</definedName>
    <definedName name="_DAT12">#REF!</definedName>
    <definedName name="_DAT13" localSheetId="1">#REF!</definedName>
    <definedName name="_DAT13">#REF!</definedName>
    <definedName name="_DAT14" localSheetId="1">#REF!</definedName>
    <definedName name="_DAT14">#REF!</definedName>
    <definedName name="_DAT15" localSheetId="1">#REF!</definedName>
    <definedName name="_DAT15">#REF!</definedName>
    <definedName name="_DAT16" localSheetId="1">#REF!</definedName>
    <definedName name="_DAT16">#REF!</definedName>
    <definedName name="_DAT17" localSheetId="1">#REF!</definedName>
    <definedName name="_DAT17">#REF!</definedName>
    <definedName name="_DAT18" localSheetId="1">#REF!</definedName>
    <definedName name="_DAT18">#REF!</definedName>
    <definedName name="_DAT19" localSheetId="1">#REF!</definedName>
    <definedName name="_DAT19">#REF!</definedName>
    <definedName name="_DAT2" localSheetId="1">#REF!</definedName>
    <definedName name="_DAT2">#REF!</definedName>
    <definedName name="_DAT20" localSheetId="1">#REF!</definedName>
    <definedName name="_DAT20">#REF!</definedName>
    <definedName name="_DAT21" localSheetId="1">#REF!</definedName>
    <definedName name="_DAT21">#REF!</definedName>
    <definedName name="_DAT22" localSheetId="1">#REF!</definedName>
    <definedName name="_DAT22">#REF!</definedName>
    <definedName name="_DAT23" localSheetId="1">#REF!</definedName>
    <definedName name="_DAT23">#REF!</definedName>
    <definedName name="_DAT24" localSheetId="1">#REF!</definedName>
    <definedName name="_DAT24">#REF!</definedName>
    <definedName name="_DAT3" localSheetId="1">#REF!</definedName>
    <definedName name="_DAT3">#REF!</definedName>
    <definedName name="_DAT4" localSheetId="1">#REF!</definedName>
    <definedName name="_DAT4">#REF!</definedName>
    <definedName name="_DAT5" localSheetId="1">#REF!</definedName>
    <definedName name="_DAT5">#REF!</definedName>
    <definedName name="_DAT6" localSheetId="1">#REF!</definedName>
    <definedName name="_DAT6">#REF!</definedName>
    <definedName name="_DAT7" localSheetId="1">#REF!</definedName>
    <definedName name="_DAT7">#REF!</definedName>
    <definedName name="_DAT8" localSheetId="1">#REF!</definedName>
    <definedName name="_DAT8">#REF!</definedName>
    <definedName name="_DAT9" localSheetId="1">#REF!</definedName>
    <definedName name="_DAT9">#REF!</definedName>
    <definedName name="_Fill" localSheetId="1" hidden="1">'[1]1993'!#REF!</definedName>
    <definedName name="_Fill" hidden="1">'[1]1993'!#REF!</definedName>
    <definedName name="_j1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AS2DocOpenMode" hidden="1">"AS2DocumentEdit"</definedName>
    <definedName name="BLPH1" localSheetId="1" hidden="1">#REF!</definedName>
    <definedName name="BLPH1" hidden="1">#REF!</definedName>
    <definedName name="BLPH10" localSheetId="1" hidden="1">#REF!</definedName>
    <definedName name="BLPH10" hidden="1">#REF!</definedName>
    <definedName name="BLPH11" localSheetId="1" hidden="1">#REF!</definedName>
    <definedName name="BLPH11" hidden="1">#REF!</definedName>
    <definedName name="BLPH12" localSheetId="1" hidden="1">#REF!</definedName>
    <definedName name="BLPH12" hidden="1">#REF!</definedName>
    <definedName name="BLPH13" localSheetId="1" hidden="1">#REF!</definedName>
    <definedName name="BLPH13" hidden="1">#REF!</definedName>
    <definedName name="BLPH14" localSheetId="1" hidden="1">#REF!</definedName>
    <definedName name="BLPH14" hidden="1">#REF!</definedName>
    <definedName name="BLPH15" localSheetId="1" hidden="1">#REF!</definedName>
    <definedName name="BLPH15" hidden="1">#REF!</definedName>
    <definedName name="BLPH16" localSheetId="1" hidden="1">#REF!</definedName>
    <definedName name="BLPH16" hidden="1">#REF!</definedName>
    <definedName name="BLPH17" localSheetId="1" hidden="1">#REF!</definedName>
    <definedName name="BLPH17" hidden="1">#REF!</definedName>
    <definedName name="BLPH18" localSheetId="1" hidden="1">#REF!</definedName>
    <definedName name="BLPH18" hidden="1">#REF!</definedName>
    <definedName name="BLPH19" localSheetId="1" hidden="1">#REF!</definedName>
    <definedName name="BLPH19" hidden="1">#REF!</definedName>
    <definedName name="BLPH2" localSheetId="1" hidden="1">#REF!</definedName>
    <definedName name="BLPH2" hidden="1">#REF!</definedName>
    <definedName name="BLPH20" localSheetId="1" hidden="1">#REF!</definedName>
    <definedName name="BLPH20" hidden="1">#REF!</definedName>
    <definedName name="BLPH21" localSheetId="1" hidden="1">#REF!</definedName>
    <definedName name="BLPH21" hidden="1">#REF!</definedName>
    <definedName name="BLPH22" localSheetId="1" hidden="1">#REF!</definedName>
    <definedName name="BLPH22" hidden="1">#REF!</definedName>
    <definedName name="BLPH23" localSheetId="1" hidden="1">#REF!</definedName>
    <definedName name="BLPH23" hidden="1">#REF!</definedName>
    <definedName name="BLPH24" localSheetId="1" hidden="1">#REF!</definedName>
    <definedName name="BLPH24" hidden="1">#REF!</definedName>
    <definedName name="BLPH25" localSheetId="1" hidden="1">#REF!</definedName>
    <definedName name="BLPH25" hidden="1">#REF!</definedName>
    <definedName name="BLPH26" localSheetId="1" hidden="1">#REF!</definedName>
    <definedName name="BLPH26" hidden="1">#REF!</definedName>
    <definedName name="BLPH27" localSheetId="1" hidden="1">#REF!</definedName>
    <definedName name="BLPH27" hidden="1">#REF!</definedName>
    <definedName name="BLPH3" localSheetId="1" hidden="1">#REF!</definedName>
    <definedName name="BLPH3" hidden="1">#REF!</definedName>
    <definedName name="BLPH4" localSheetId="1" hidden="1">#REF!</definedName>
    <definedName name="BLPH4" hidden="1">#REF!</definedName>
    <definedName name="BLPH5" localSheetId="1" hidden="1">#REF!</definedName>
    <definedName name="BLPH5" hidden="1">#REF!</definedName>
    <definedName name="BLPH6" localSheetId="1" hidden="1">#REF!</definedName>
    <definedName name="BLPH6" hidden="1">#REF!</definedName>
    <definedName name="BLPH7" localSheetId="1" hidden="1">#REF!</definedName>
    <definedName name="BLPH7" hidden="1">#REF!</definedName>
    <definedName name="BLPH8" localSheetId="1" hidden="1">#REF!</definedName>
    <definedName name="BLPH8" hidden="1">#REF!</definedName>
    <definedName name="BLPH9" localSheetId="1" hidden="1">#REF!</definedName>
    <definedName name="BLPH9" hidden="1">#REF!</definedName>
    <definedName name="bs06usd">'[2]R5'!$E$7</definedName>
    <definedName name="Cash_Flows" localSheetId="1">OFFSET(#REF!,0,0,#REF!,1)</definedName>
    <definedName name="Cash_Flows">OFFSET(#REF!,0,0,#REF!,1)</definedName>
    <definedName name="cc" localSheetId="1">'[3]PPE'!#REF!</definedName>
    <definedName name="cc">'[3]PPE'!#REF!</definedName>
    <definedName name="ChartCaptions" localSheetId="1">#REF!</definedName>
    <definedName name="ChartCaptions">#REF!</definedName>
    <definedName name="ChartingArea">'[4]EBITDA Bridge'!$A$6:$A$103,'[4]EBITDA Bridge'!$F$6:$L$103</definedName>
    <definedName name="ChartingLabels" localSheetId="1">#REF!</definedName>
    <definedName name="ChartingLabels">#REF!</definedName>
    <definedName name="cur" localSheetId="1">#REF!</definedName>
    <definedName name="cur">#REF!</definedName>
    <definedName name="DAT1___0" localSheetId="1">'[5]предопл'!#REF!</definedName>
    <definedName name="DAT1___0">'[5]предопл'!#REF!</definedName>
    <definedName name="DAT1___26" localSheetId="1">#REF!</definedName>
    <definedName name="DAT1___26">#REF!</definedName>
    <definedName name="DAT1___39" localSheetId="1">#REF!</definedName>
    <definedName name="DAT1___39">#REF!</definedName>
    <definedName name="DAT1___40" localSheetId="1">#REF!</definedName>
    <definedName name="DAT1___40">#REF!</definedName>
    <definedName name="DAT10___0" localSheetId="1">#REF!</definedName>
    <definedName name="DAT10___0">#REF!</definedName>
    <definedName name="DAT11___0" localSheetId="1">#REF!</definedName>
    <definedName name="DAT11___0">#REF!</definedName>
    <definedName name="DAT12___0" localSheetId="1">'[5]предопл'!#REF!</definedName>
    <definedName name="DAT12___0">'[5]предопл'!#REF!</definedName>
    <definedName name="DAT12___26" localSheetId="1">#REF!</definedName>
    <definedName name="DAT12___26">#REF!</definedName>
    <definedName name="DAT12___39" localSheetId="1">#REF!</definedName>
    <definedName name="DAT12___39">#REF!</definedName>
    <definedName name="DAT12___40" localSheetId="1">#REF!</definedName>
    <definedName name="DAT12___40">#REF!</definedName>
    <definedName name="DAT13___0" localSheetId="1">'[5]предопл'!#REF!</definedName>
    <definedName name="DAT13___0">'[5]предопл'!#REF!</definedName>
    <definedName name="DAT13___26" localSheetId="1">#REF!</definedName>
    <definedName name="DAT13___26">#REF!</definedName>
    <definedName name="DAT13___39" localSheetId="1">#REF!</definedName>
    <definedName name="DAT13___39">#REF!</definedName>
    <definedName name="DAT13___40" localSheetId="1">#REF!</definedName>
    <definedName name="DAT13___40">#REF!</definedName>
    <definedName name="DAT14___0" localSheetId="1">#REF!</definedName>
    <definedName name="DAT14___0">#REF!</definedName>
    <definedName name="DAT15___0" localSheetId="1">#REF!</definedName>
    <definedName name="DAT15___0">#REF!</definedName>
    <definedName name="DAT16___0" localSheetId="1">'[5]предопл'!#REF!</definedName>
    <definedName name="DAT16___0">'[5]предопл'!#REF!</definedName>
    <definedName name="DAT16___26" localSheetId="1">#REF!</definedName>
    <definedName name="DAT16___26">#REF!</definedName>
    <definedName name="DAT16___39" localSheetId="1">#REF!</definedName>
    <definedName name="DAT16___39">#REF!</definedName>
    <definedName name="DAT16___40" localSheetId="1">#REF!</definedName>
    <definedName name="DAT16___40">#REF!</definedName>
    <definedName name="DAT17___0" localSheetId="1">'[5]предопл'!#REF!</definedName>
    <definedName name="DAT17___0">'[5]предопл'!#REF!</definedName>
    <definedName name="DAT17___26" localSheetId="1">#REF!</definedName>
    <definedName name="DAT17___26">#REF!</definedName>
    <definedName name="DAT17___39" localSheetId="1">#REF!</definedName>
    <definedName name="DAT17___39">#REF!</definedName>
    <definedName name="DAT17___40" localSheetId="1">#REF!</definedName>
    <definedName name="DAT17___40">#REF!</definedName>
    <definedName name="DAT18___0" localSheetId="1">'[5]предопл'!#REF!</definedName>
    <definedName name="DAT18___0">'[5]предопл'!#REF!</definedName>
    <definedName name="DAT18___26" localSheetId="1">#REF!</definedName>
    <definedName name="DAT18___26">#REF!</definedName>
    <definedName name="DAT18___39" localSheetId="1">#REF!</definedName>
    <definedName name="DAT18___39">#REF!</definedName>
    <definedName name="DAT18___40" localSheetId="1">#REF!</definedName>
    <definedName name="DAT18___40">#REF!</definedName>
    <definedName name="DAT19___0" localSheetId="1">'[5]предопл'!#REF!</definedName>
    <definedName name="DAT19___0">'[5]предопл'!#REF!</definedName>
    <definedName name="DAT19___26" localSheetId="1">#REF!</definedName>
    <definedName name="DAT19___26">#REF!</definedName>
    <definedName name="DAT19___39" localSheetId="1">#REF!</definedName>
    <definedName name="DAT19___39">#REF!</definedName>
    <definedName name="DAT19___40" localSheetId="1">#REF!</definedName>
    <definedName name="DAT19___40">#REF!</definedName>
    <definedName name="DAT2___0" localSheetId="1">'[5]предопл'!#REF!</definedName>
    <definedName name="DAT2___0">'[5]предопл'!#REF!</definedName>
    <definedName name="DAT2___26" localSheetId="1">#REF!</definedName>
    <definedName name="DAT2___26">#REF!</definedName>
    <definedName name="DAT2___39" localSheetId="1">#REF!</definedName>
    <definedName name="DAT2___39">#REF!</definedName>
    <definedName name="DAT2___40" localSheetId="1">#REF!</definedName>
    <definedName name="DAT2___40">#REF!</definedName>
    <definedName name="DAT20___0" localSheetId="1">#REF!</definedName>
    <definedName name="DAT20___0">#REF!</definedName>
    <definedName name="DAT21___0" localSheetId="1">#REF!</definedName>
    <definedName name="DAT21___0">#REF!</definedName>
    <definedName name="DAT22___0" localSheetId="1">#REF!</definedName>
    <definedName name="DAT22___0">#REF!</definedName>
    <definedName name="DAT23___0" localSheetId="1">#REF!</definedName>
    <definedName name="DAT23___0">#REF!</definedName>
    <definedName name="DAT24___0" localSheetId="1">#REF!</definedName>
    <definedName name="DAT24___0">#REF!</definedName>
    <definedName name="DAT3___0" localSheetId="1">'[5]предопл'!#REF!</definedName>
    <definedName name="DAT3___0">'[5]предопл'!#REF!</definedName>
    <definedName name="DAT3___26" localSheetId="1">#REF!</definedName>
    <definedName name="DAT3___26">#REF!</definedName>
    <definedName name="DAT3___39" localSheetId="1">#REF!</definedName>
    <definedName name="DAT3___39">#REF!</definedName>
    <definedName name="DAT3___40" localSheetId="1">#REF!</definedName>
    <definedName name="DAT3___40">#REF!</definedName>
    <definedName name="DAT4___0" localSheetId="1">'[5]предопл'!#REF!</definedName>
    <definedName name="DAT4___0">'[5]предопл'!#REF!</definedName>
    <definedName name="DAT4___26" localSheetId="1">#REF!</definedName>
    <definedName name="DAT4___26">#REF!</definedName>
    <definedName name="DAT4___39" localSheetId="1">#REF!</definedName>
    <definedName name="DAT4___39">#REF!</definedName>
    <definedName name="DAT4___40" localSheetId="1">#REF!</definedName>
    <definedName name="DAT4___40">#REF!</definedName>
    <definedName name="DAT5___0" localSheetId="1">'[5]предопл'!#REF!</definedName>
    <definedName name="DAT5___0">'[5]предопл'!#REF!</definedName>
    <definedName name="DAT5___26" localSheetId="1">#REF!</definedName>
    <definedName name="DAT5___26">#REF!</definedName>
    <definedName name="DAT5___39" localSheetId="1">#REF!</definedName>
    <definedName name="DAT5___39">#REF!</definedName>
    <definedName name="DAT5___40" localSheetId="1">#REF!</definedName>
    <definedName name="DAT5___40">#REF!</definedName>
    <definedName name="DAT6___0" localSheetId="1">#REF!</definedName>
    <definedName name="DAT6___0">#REF!</definedName>
    <definedName name="DAT7___0" localSheetId="1">#REF!</definedName>
    <definedName name="DAT7___0">#REF!</definedName>
    <definedName name="DAT8___0" localSheetId="1">#REF!</definedName>
    <definedName name="DAT8___0">#REF!</definedName>
    <definedName name="DAT9___0" localSheetId="1">#REF!</definedName>
    <definedName name="DAT9___0">#REF!</definedName>
    <definedName name="data" localSheetId="1">#REF!</definedName>
    <definedName name="data">#REF!</definedName>
    <definedName name="EBITDA_Bridge" localSheetId="1">#REF!</definedName>
    <definedName name="EBITDA_Bridge">#REF!</definedName>
    <definedName name="faperiod">'[6]Input'!$B$22</definedName>
    <definedName name="fyColHeading" localSheetId="1">#REF!</definedName>
    <definedName name="fyColHeading">#REF!</definedName>
    <definedName name="fyCoverDate" localSheetId="1">#REF!</definedName>
    <definedName name="fyCoverDate">#REF!</definedName>
    <definedName name="G">'[6]Input'!$B$20</definedName>
    <definedName name="g_revs" localSheetId="1">'[3]Assumptions'!#REF!</definedName>
    <definedName name="g_revs">'[3]Assumptions'!#REF!</definedName>
    <definedName name="his_revs">'[3]H-IS'!$D$3:$Y$6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39302.654224537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j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n" localSheetId="1">'[3]PPE'!#REF!</definedName>
    <definedName name="n">'[3]PPE'!#REF!</definedName>
    <definedName name="Payment_Number" localSheetId="1">ROW()-Header_Row</definedName>
    <definedName name="Payment_Number">ROW()-Header_Row</definedName>
    <definedName name="q" localSheetId="1">'[3]PPE'!#REF!</definedName>
    <definedName name="q">'[3]PPE'!#REF!</definedName>
    <definedName name="SA">'[7]Blad1'!$C$5</definedName>
    <definedName name="sum_of_cash_flows" localSheetId="1">#REF!</definedName>
    <definedName name="sum_of_cash_flows">#REF!</definedName>
    <definedName name="TEST0" localSheetId="1">#REF!</definedName>
    <definedName name="TEST0">#REF!</definedName>
    <definedName name="TEST1" localSheetId="1">#REF!</definedName>
    <definedName name="TEST1">#REF!</definedName>
    <definedName name="TEST1___0" localSheetId="1">#REF!</definedName>
    <definedName name="TEST1___0">#REF!</definedName>
    <definedName name="TEST2" localSheetId="1">#REF!</definedName>
    <definedName name="TEST2">#REF!</definedName>
    <definedName name="TEST2___0" localSheetId="1">#REF!</definedName>
    <definedName name="TEST2___0">#REF!</definedName>
    <definedName name="TEST3" localSheetId="1">#REF!</definedName>
    <definedName name="TEST3">#REF!</definedName>
    <definedName name="TEST3___0" localSheetId="1">#REF!</definedName>
    <definedName name="TEST3___0">#REF!</definedName>
    <definedName name="TEST4" localSheetId="1">#REF!</definedName>
    <definedName name="TEST4">#REF!</definedName>
    <definedName name="TEST4___0" localSheetId="1">#REF!</definedName>
    <definedName name="TEST4___0">#REF!</definedName>
    <definedName name="TEST5" localSheetId="1">#REF!</definedName>
    <definedName name="TEST5">#REF!</definedName>
    <definedName name="TEST5___0" localSheetId="1">#REF!</definedName>
    <definedName name="TEST5___0">#REF!</definedName>
    <definedName name="TESTHKEY" localSheetId="1">#REF!</definedName>
    <definedName name="TESTHKEY">#REF!</definedName>
    <definedName name="TESTHKEY___0" localSheetId="1">#REF!</definedName>
    <definedName name="TESTHKEY___0">#REF!</definedName>
    <definedName name="TESTKEYS" localSheetId="1">#REF!</definedName>
    <definedName name="TESTKEYS">#REF!</definedName>
    <definedName name="TESTKEYS___0" localSheetId="1">'[5]предопл'!#REF!</definedName>
    <definedName name="TESTKEYS___0">'[5]предопл'!#REF!</definedName>
    <definedName name="TESTKEYS___26" localSheetId="1">#REF!</definedName>
    <definedName name="TESTKEYS___26">#REF!</definedName>
    <definedName name="TESTKEYS___39" localSheetId="1">#REF!</definedName>
    <definedName name="TESTKEYS___39">#REF!</definedName>
    <definedName name="TESTKEYS___40" localSheetId="1">#REF!</definedName>
    <definedName name="TESTKEYS___40">#REF!</definedName>
    <definedName name="TESTVKEY" localSheetId="1">#REF!</definedName>
    <definedName name="TESTVKEY">#REF!</definedName>
    <definedName name="TESTVKEY___0" localSheetId="1">'[5]предопл'!#REF!</definedName>
    <definedName name="TESTVKEY___0">'[5]предопл'!#REF!</definedName>
    <definedName name="TESTVKEY___26" localSheetId="1">#REF!</definedName>
    <definedName name="TESTVKEY___26">#REF!</definedName>
    <definedName name="TESTVKEY___39" localSheetId="1">#REF!</definedName>
    <definedName name="TESTVKEY___39">#REF!</definedName>
    <definedName name="TESTVKEY___40" localSheetId="1">#REF!</definedName>
    <definedName name="TESTVKEY___40">#REF!</definedName>
    <definedName name="wrn.Adjusted._.Financials." hidden="1">{"Adjusted Balance Sheet",#N/A,FALSE,"HI Lexington";"Adjusted Income Statement",#N/A,FALSE,"HI Lexington"}</definedName>
    <definedName name="wrn.All._.Bass._.Schedules." hidden="1">{"Adjusted Balance Sheet",#N/A,FALSE,"Asia Management Contracts";"Adjusted Income Statement",#N/A,FALSE,"Asia Management Contracts";"Total Revenue",#N/A,FALSE,"Asia Management Contracts";"Operating Cost Breakdown",#N/A,FALSE,"Asia Management Contracts";"Allocated Cost Breakdown",#N/A,FALSE,"Asia Management Contracts";"D&amp;A Breakdown",#N/A,FALSE,"Asia Management Contracts";"Overhead D&amp;A Allocation",#N/A,FALSE,"Asia Management Contracts";"Capex Breakdown",#N/A,FALSE,"Asia Management Contracts";"CTP Breakdown",#N/A,FALSE,"Asia Management Contracts";"Total Assets",#N/A,FALSE,"Asia Management Contracts";"Owned Hotel Total",#N/A,FALSE,"Asia Management Contracts";"Franchise Agreements",#N/A,FALSE,"Asia Management Contracts";"Management Contracts",#N/A,FALSE,"Asia Management Contracts";"Unconsolidated Affiliates",#N/A,FALSE,"Asia Management Contracts";"Midland Hotel",#N/A,FALSE,"Asia Management Contracts";"Staybridge Suites",#N/A,FALSE,"Asia Management Contracts";"IC Stephen Austin",#N/A,FALSE,"Asia Management Contracts";"HI South Bend",#N/A,FALSE,"Asia Management Contracts";"HI San Antonio",#N/A,FALSE,"Asia Management Contracts";"HI Memphis East",#N/A,FALSE,"Asia Management Contracts";"HI Lexington",#N/A,FALSE,"Asia Management Contracts";"HI Atlanta",#N/A,FALSE,"Asia Management Contracts";"HI Anaheim",#N/A,FALSE,"Asia Management Contracts";"CP White Plains",#N/A,FALSE,"Asia Management Contracts";"CP United Nations",#N/A,FALSE,"Asia Management Contracts";"CP Santiago",#N/A,FALSE,"Asia Management Contracts";"CP Redondo Beach",#N/A,FALSE,"Asia Management Contracts";"CP LAX",#N/A,FALSE,"Asia Management Contracts";"CP Houston Galleria",#N/A,FALSE,"Asia Management Contracts";"Americas Franchise",#N/A,FALSE,"Asia Management Contracts";"Americas Franchise 2",#N/A,FALSE,"Asia Management Contracts";"Asia Franchise 1",#N/A,FALSE,"Asia Management Contracts";"Asia Franchise 2",#N/A,FALSE,"Asia Management Contracts";"EMEA Franchise",#N/A,FALSE,"Asia Management Contracts";"EMEA Franchise 2",#N/A,FALSE,"Asia Management Contracts";"Bristol Management 1",#N/A,FALSE,"Asia Management Contracts";"Bristol Management 2",#N/A,FALSE,"Asia Management Contracts";"Asia Management 1",#N/A,FALSE,"Asia Management Contracts";"Asia Management 2",#N/A,FALSE,"Asia Management Contracts";"Americas Managed 1",#N/A,FALSE,"Asia Management Contracts";"Americas Managed 2",#N/A,FALSE,"Asia Management Contracts";"Asia Other Royalty 1",#N/A,FALSE,"Asia Management Contracts";"Asia Other Royalty 2",#N/A,FALSE,"Asia Management Contracts";"EMEA Cost Allocation",#N/A,FALSE,"Asia Cost Allocation";"Asia cost allocation",#N/A,FALSE,"Asia Cost Allocation"}</definedName>
    <definedName name="wrn.Bass._.Exhibits." hidden="1">{"Adjusted Balance Sheet",#N/A,FALSE,"Asia Cost Allocation";"Adjusted Income Statement",#N/A,FALSE,"Asia Cost Allocation";"Americas Franchise",#N/A,FALSE,"Asia Cost Allocation";"Americas Franchise 2",#N/A,FALSE,"Asia Cost Allocation";"EMEA Franchise",#N/A,FALSE,"Asia Cost Allocation";"EMEA Franchise 2",#N/A,FALSE,"Asia Cost Allocation";"Asia Franchise 1",#N/A,FALSE,"Asia Cost Allocation";"Asia Franchise 2",#N/A,FALSE,"Asia Cost Allocation";"Americas Managed 1",#N/A,FALSE,"Asia Cost Allocation";"Americas Managed 2",#N/A,FALSE,"Asia Cost Allocation";"Asia Management 1",#N/A,FALSE,"Asia Cost Allocation";"Asia Management 2",#N/A,FALSE,"Asia Cost Allocation";"Bristol Management 1",#N/A,FALSE,"Asia Cost Allocation";"Bristol Management 2",#N/A,FALSE,"Asia Cost Allocation";"Asia Other Royalty 1",#N/A,FALSE,"Asia Cost Allocation";"Asia Other Royalty 2",#N/A,FALSE,"Asia Cost Allocation";"HI Atlanta",#N/A,FALSE,"Asia Cost Allocation";"HI San Antonio",#N/A,FALSE,"Asia Cost Allocation";"HI Lexington",#N/A,FALSE,"Asia Cost Allocation";"HI South Bend",#N/A,FALSE,"Asia Cost Allocation";"HI Memphis East",#N/A,FALSE,"Asia Cost Allocation";"HI Anaheim",#N/A,FALSE,"Asia Cost Allocation";"CP United Nations",#N/A,FALSE,"Asia Cost Allocation";"CP Houston Galleria",#N/A,FALSE,"Asia Cost Allocation";"CP Redondo Beach",#N/A,FALSE,"Asia Cost Allocation";"CP White Plains",#N/A,FALSE,"Asia Cost Allocation";"CP Santiago",#N/A,FALSE,"Asia Cost Allocation";"CP LAX",#N/A,FALSE,"Asia Cost Allocation";"IC Stephen Austin",#N/A,FALSE,"Asia Cost Allocation";"Staybridge Suites",#N/A,FALSE,"Asia Cost Allocation";"Unconsolidated Affiliates",#N/A,FALSE,"Asia Cost Allocation";"Midland Hotel",#N/A,FALSE,"Asia Cost Allocation";"Asia cost allocation",#N/A,FALSE,"Asia Cost Allocation";"EMEA Cost Allocation",#N/A,FALSE,"Asia Cost Allocation"}</definedName>
    <definedName name="wrn.Cost._.Allocations." hidden="1">{"Asia cost allocation",#N/A,FALSE,"HI Lexington";"EMEA Cost Allocation",#N/A,FALSE,"HI Lexington"}</definedName>
    <definedName name="wrn.customer._.input." hidden="1">{"customer input",#N/A,FALSE,"Customer Input"}</definedName>
    <definedName name="wrn.customer._.value." hidden="1">{"Customer Value",#N/A,FALSE,"Customer Value Analysis"}</definedName>
    <definedName name="wrn.DCIS." hidden="1">{"DCIS",#N/A,FALSE,"IS DCIS ";"DCIS 6_30_96",#N/A,FALSE,"IS DCIS ";"DCIS 6_30_97",#N/A,FALSE,"IS DCIS ";"DCIS LTM",#N/A,FALSE,"IS DCIS "}</definedName>
    <definedName name="wrn.DMPS." hidden="1">{"DMPS 1996",#N/A,FALSE,"IS DMPS";"DMPS 6_30_96",#N/A,FALSE,"IS DMPS";"DMPS 6_30_97",#N/A,FALSE,"IS DMPS";"DMPS LTM",#N/A,FALSE,"IS DMPS"}</definedName>
    <definedName name="wrn.Exhibits." hidden="1">{"View Dollar IS",#N/A,FALSE,"Historical Income Statement";"View Common IS",#N/A,FALSE,"Historical Income Statement";"View Dollar BS",#N/A,FALSE,"Historical Balance Sheet";"View Common BS",#N/A,FALSE,"Historical Balance Sheet";"View Inventory",#N/A,FALSE,"Inventory Analysis";"View Workforce",#N/A,FALSE,"Workforce Analysis";"View Trademark BP",#N/A,FALSE,"Best Power Trademark Analysis";"View Distribution Channel",#N/A,FALSE,"Distribution Channel Analysis";"Technology Summary Sheet",#N/A,FALSE,"Technology";"Technology 2",#N/A,FALSE,"Technology";"Technology 3",#N/A,FALSE,"Technology";"Technology 4",#N/A,FALSE,"Technology"}</definedName>
    <definedName name="wrn.FD._.Residual." hidden="1">{"FD residual 12_96",#N/A,FALSE,"FD residual-revised";"FD Residual 6_97",#N/A,FALSE,"FD residual-revised";"FD Residual 6_96",#N/A,FALSE,"FD residual-revised";"FD Residual LTM",#N/A,FALSE,"FD residual-revised"}</definedName>
    <definedName name="wrn.Franchise._.Agreements." hidden="1">{"Americas Franchise",#N/A,FALSE,"HI Lexington";"Americas Franchise 2",#N/A,FALSE,"HI Lexington";"Asia Franchise 1",#N/A,FALSE,"HI Lexington";"Asia Franchise 2",#N/A,FALSE,"HI Lexington";"EMEA Franchise",#N/A,FALSE,"HI Lexington";"EMEA Franchise 2",#N/A,FALSE,"HI Lexington"}</definedName>
    <definedName name="wrn.Management._.Contracts." hidden="1">{"Americas Managed 1",#N/A,FALSE,"HI Lexington";"Americas Managed 2",#N/A,FALSE,"HI Lexington";"Asia Management 1",#N/A,FALSE,"HI Lexington";"Asia Management 2",#N/A,FALSE,"HI Lexington";"Bristol Management 1",#N/A,FALSE,"HI Lexington";"Bristol Management 2",#N/A,FALSE,"HI Lexington";"Asia Other Royalty 1",#N/A,FALSE,"HI Lexington";"Asia Other Royalty 2",#N/A,FALSE,"HI Lexington"}</definedName>
    <definedName name="wrn.Owned._.Hotels." hidden="1">{"Staybridge Suites",#N/A,FALSE,"Inputs";"IC Stephen Austin",#N/A,FALSE,"Inputs";"HI South Bend",#N/A,FALSE,"Inputs";"HI San Antonio",#N/A,FALSE,"Inputs";"HI Memphis East",#N/A,FALSE,"Inputs";"HI Lexington",#N/A,FALSE,"Inputs";"HI Atlanta",#N/A,FALSE,"Inputs";"HI Anaheim",#N/A,FALSE,"Inputs";"CP White Plains",#N/A,FALSE,"Inputs";"CP United Nations",#N/A,FALSE,"Inputs";"CP Santiago",#N/A,FALSE,"Inputs";"CP Redondo Beach",#N/A,FALSE,"Inputs";"CP LAX",#N/A,FALSE,"Inputs";"CP Houston Galleria",#N/A,FALSE,"Inputs"}</definedName>
    <definedName name="wrn.PI." hidden="1">{"PI96",#N/A,FALSE,"IS P Inst. ";"PI697",#N/A,FALSE,"IS P Inst. ";"PI696",#N/A,FALSE,"IS P Inst. ";"PILTM",#N/A,FALSE,"IS P Inst. "}</definedName>
    <definedName name="wrn.Revised._.Mancos." hidden="1">{"Asia Other Revised 1",#N/A,FALSE,"ROR";"Asia Other Royalty Revised 2",#N/A,FALSE,"ROR";"Americas Managed Revised 1",#N/A,FALSE,"ROR";"Americas Managed Revised 2",#N/A,FALSE,"ROR";"Bristom Mancos Revised 1",#N/A,FALSE,"ROR";"Bristol Manco Revised 2",#N/A,FALSE,"ROR";"Asia Mancos 1 Revised",#N/A,FALSE,"ROR";"Asia Mancos 2 Revised",#N/A,FALSE,"ROR"}</definedName>
    <definedName name="wrn.Support._.Schedules.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wrn.Tax._.Amortization." hidden="1">{"tax page one",#N/A,FALSE,"Tax-amortization";"tax page two",#N/A,FALSE,"Tax-amortization (2)"}</definedName>
    <definedName name="wrn.Telecheck._.Residual." hidden="1">{"Telecheck 96",#N/A,FALSE,"Telecheck";"Telecheck 6_97",#N/A,FALSE,"Telecheck";"Telecheck 6_96",#N/A,FALSE,"Telecheck";"Telecheck LTM",#N/A,FALSE,"Telecheck"}</definedName>
    <definedName name="wrn.Unconsoliated._.Affiliates." hidden="1">{"Unconsolidated Affiliates",#N/A,FALSE,"HI Lexington";"Midland Hotel",#N/A,FALSE,"HI Lexington"}</definedName>
    <definedName name="wrn.WU._.residual." hidden="1">{"WU 6mths 6_30_97",#N/A,FALSE,"IS P Inst. ";"WU LTM 6_97",#N/A,FALSE,"IS P Inst. ";"WU residual 6_30_97",#N/A,FALSE,"IS P Inst. ";"WU residual 96",#N/A,FALSE,"IS P Inst. "}</definedName>
    <definedName name="YearStart1" localSheetId="1">#REF!</definedName>
    <definedName name="YearStart1">#REF!</definedName>
    <definedName name="YearStart2" localSheetId="1">#REF!</definedName>
    <definedName name="YearStart2">#REF!</definedName>
    <definedName name="YearStart3" localSheetId="1">#REF!</definedName>
    <definedName name="YearStart3">#REF!</definedName>
    <definedName name="YearStart4" localSheetId="1">#REF!</definedName>
    <definedName name="YearStart4">#REF!</definedName>
    <definedName name="YearStart5" localSheetId="1">#REF!</definedName>
    <definedName name="YearStart5">#REF!</definedName>
    <definedName name="YearStart6" localSheetId="1">#REF!</definedName>
    <definedName name="YearStart6">#REF!</definedName>
    <definedName name="YearStart7" localSheetId="1">#REF!</definedName>
    <definedName name="YearStart7">#REF!</definedName>
    <definedName name="ГТД" localSheetId="1">#REF!</definedName>
    <definedName name="ГТД">#REF!</definedName>
    <definedName name="доп2" localSheetId="1">#REF!</definedName>
    <definedName name="доп2">#REF!</definedName>
    <definedName name="Жовт">'[8]списки'!$I$1:$I$3</definedName>
    <definedName name="зачем">'[9]списки'!$E$1:$E$5</definedName>
    <definedName name="Ира">'[8]списки'!$G$1:$G$3</definedName>
    <definedName name="кого">'[9]списки'!$I$1:$I$3</definedName>
    <definedName name="ктоо">'[9]списки'!$C$1:$C$5</definedName>
    <definedName name="оля" localSheetId="1">#REF!</definedName>
    <definedName name="оля">#REF!</definedName>
    <definedName name="ооо" localSheetId="1">#REF!</definedName>
    <definedName name="ооо">#REF!</definedName>
    <definedName name="сэс">'[8]списки'!$C$1:$C$5</definedName>
    <definedName name="тов.баланс" localSheetId="1">#REF!</definedName>
    <definedName name="тов.баланс">#REF!</definedName>
    <definedName name="что">'[9]списки'!$G$1:$G$3</definedName>
  </definedNames>
  <calcPr fullCalcOnLoad="1"/>
</workbook>
</file>

<file path=xl/sharedStrings.xml><?xml version="1.0" encoding="utf-8"?>
<sst xmlns="http://schemas.openxmlformats.org/spreadsheetml/2006/main" count="274" uniqueCount="85">
  <si>
    <t>Gads</t>
  </si>
  <si>
    <t>Kopā</t>
  </si>
  <si>
    <t>1.1.</t>
  </si>
  <si>
    <t>Sociālekonomiskie ieguvumi</t>
  </si>
  <si>
    <t>LVL</t>
  </si>
  <si>
    <t>1.2.</t>
  </si>
  <si>
    <t>1.3.</t>
  </si>
  <si>
    <t>Diskontēšana</t>
  </si>
  <si>
    <t>2.1.</t>
  </si>
  <si>
    <t>Reālā sociālā diskonta likme</t>
  </si>
  <si>
    <t>%</t>
  </si>
  <si>
    <t>2.2.</t>
  </si>
  <si>
    <t>Projekta dzīves cikls</t>
  </si>
  <si>
    <t>gadi</t>
  </si>
  <si>
    <t>2.3.</t>
  </si>
  <si>
    <t>Diskonta faktors</t>
  </si>
  <si>
    <t>faktors</t>
  </si>
  <si>
    <t>2.4.</t>
  </si>
  <si>
    <t>2.5.</t>
  </si>
  <si>
    <t>2.6.</t>
  </si>
  <si>
    <t>2.7.</t>
  </si>
  <si>
    <t>Nediskontēti</t>
  </si>
  <si>
    <t>Diskontēti</t>
  </si>
  <si>
    <t>3.1.</t>
  </si>
  <si>
    <t>3.2.</t>
  </si>
  <si>
    <t>3.3.</t>
  </si>
  <si>
    <t>3.4.</t>
  </si>
  <si>
    <t>3.5.</t>
  </si>
  <si>
    <t>Ieguvumu un izmaksu attiecība (B/C)</t>
  </si>
  <si>
    <t>Atlikusī vērtība</t>
  </si>
  <si>
    <t>Alternatīvu salīdzinājums</t>
  </si>
  <si>
    <t>Investīciju izmaksas</t>
  </si>
  <si>
    <t>Darbības izmaksas</t>
  </si>
  <si>
    <t>1.1.1.</t>
  </si>
  <si>
    <t>1.1.2.</t>
  </si>
  <si>
    <t>1.2.1.</t>
  </si>
  <si>
    <t>1.2.2.</t>
  </si>
  <si>
    <t>1.3.1.</t>
  </si>
  <si>
    <t>1.3.2.</t>
  </si>
  <si>
    <t>Diskontētās vērtības</t>
  </si>
  <si>
    <t>Dati jāievada projekta iesniedzējam</t>
  </si>
  <si>
    <t>Dati nav jāievada</t>
  </si>
  <si>
    <t>B/C aprēķināšana</t>
  </si>
  <si>
    <t>Dati tiek aprēķināti automātiski</t>
  </si>
  <si>
    <t xml:space="preserve">Alternatīvu naudas plūsmas </t>
  </si>
  <si>
    <t>Disktontēta neto salīdzinošā naudas plūsma</t>
  </si>
  <si>
    <t>Naudas plūsma "bez projekta"</t>
  </si>
  <si>
    <t>Naudas plūsma "ar projektu"</t>
  </si>
  <si>
    <t>Ieņēmumi</t>
  </si>
  <si>
    <t>1.1.3.</t>
  </si>
  <si>
    <t>5.</t>
  </si>
  <si>
    <t>3.6.</t>
  </si>
  <si>
    <t>3.7.</t>
  </si>
  <si>
    <t>ERAF līdzfinansējums</t>
  </si>
  <si>
    <t>ERAF līdzfinansējuma un projekta iesniedzēja līdzfinansējuma aprēķināšana</t>
  </si>
  <si>
    <t>6.1.</t>
  </si>
  <si>
    <t>6.2.</t>
  </si>
  <si>
    <t>6.3.</t>
  </si>
  <si>
    <t>Izdevīgākā alternatīva</t>
  </si>
  <si>
    <t>B/C</t>
  </si>
  <si>
    <t>Deficīta likme (R)</t>
  </si>
  <si>
    <t>Lēmuma summa (DA)</t>
  </si>
  <si>
    <t>ERAF līdzfinansējuma likme (Max CRpa)</t>
  </si>
  <si>
    <t>Projekta attiecināmās izmaksas (EC)</t>
  </si>
  <si>
    <t>Projekta atbilstīgie izdevumi (EE)</t>
  </si>
  <si>
    <t>Projekta iesniedzēja (valsts budžeta) finansējums</t>
  </si>
  <si>
    <t>Alternatīvu salīdzinājums projektu naudas plūsmai</t>
  </si>
  <si>
    <t>Alternatīvu salīdzinājums, ņemot vērā sociālekonomisko faktoru</t>
  </si>
  <si>
    <t>Neto salīdzinošā projektu naudas plūsma</t>
  </si>
  <si>
    <t>Neto salīdzinošā naudas plūsma, ņemot vērā sociālekonomisko faktoru</t>
  </si>
  <si>
    <t>Darbības izmaksas (ietaupītās izmaksas (+) vai papildu izmaksas (-))</t>
  </si>
  <si>
    <t>Ieņēmumi (papildu ieņēmumi (+) vai neiegūtie ieņēmumi (-))</t>
  </si>
  <si>
    <t>Ieguvumi</t>
  </si>
  <si>
    <t>Zaudējumi</t>
  </si>
  <si>
    <t>1.3.2.1.</t>
  </si>
  <si>
    <t>1.3.1.2.</t>
  </si>
  <si>
    <t>1.3.1.3.</t>
  </si>
  <si>
    <t>1.3.1.4.</t>
  </si>
  <si>
    <t>1.3.1.5.</t>
  </si>
  <si>
    <t>1.3.1.6.</t>
  </si>
  <si>
    <t>1.3.2.2.</t>
  </si>
  <si>
    <r>
      <t xml:space="preserve">1.Alternatīva: Infomācijas sistēmu un elektronisko pakaplojumus izveidē </t>
    </r>
    <r>
      <rPr>
        <b/>
        <sz val="12"/>
        <rFont val="Arial"/>
        <family val="2"/>
      </rPr>
      <t>izmanto</t>
    </r>
    <r>
      <rPr>
        <sz val="12"/>
        <rFont val="Arial"/>
        <family val="2"/>
      </rPr>
      <t xml:space="preserve"> VRAA pārziņā esošo elektronisko pakalpojumu sniegšanas koplietošanas platformu (vienoto pakalpojumu portāls www.latvija.lv, valsts informācijas sistēmu savietotājs, koplietošaans komponentes)</t>
    </r>
  </si>
  <si>
    <r>
      <t xml:space="preserve">2.Alternatīva: Infomācijas sistēmu un elektronisko pakaplojumus izveidē </t>
    </r>
    <r>
      <rPr>
        <b/>
        <sz val="12"/>
        <rFont val="Arial"/>
        <family val="2"/>
      </rPr>
      <t>neizmanto</t>
    </r>
    <r>
      <rPr>
        <sz val="12"/>
        <rFont val="Arial"/>
        <family val="2"/>
      </rPr>
      <t xml:space="preserve"> VRAA pārziņā esošo elektronisko pakalpojumu sniegšanas koplietošanas platformu (vienoto pakalpojumu portāls www.latvija.lv, valsts informācijas sistēmu savietotājs, koplietošaans komponentes)</t>
    </r>
  </si>
  <si>
    <t>Projekta alternatīvu un izmaksu efektivitātes novērtējums plānotās sistēmas risinājuma 1.variantam</t>
  </si>
  <si>
    <t>Projekta alternatīvu un izmaksu efektivitātes novērtējums plānotās sistēmas risinājuma 2.variantam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</si>
</sst>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d\ mmm\ yy"/>
    <numFmt numFmtId="165" formatCode="General&quot;.&quot;"/>
    <numFmt numFmtId="166" formatCode="#,##0;\(#,##0\);&quot;0&quot;"/>
    <numFmt numFmtId="167" formatCode="0.000"/>
    <numFmt numFmtId="168" formatCode="#,##0;\(#,##0\);&quot;-&quot;"/>
    <numFmt numFmtId="169" formatCode="_(&quot;$&quot;* #,##0_);_(&quot;$&quot;* \(#,##0\);_(&quot;$&quot;* &quot;-&quot;_);_(@_)"/>
    <numFmt numFmtId="170" formatCode="_(* #,###.0_);_(* \(#,###.0\);_(* &quot;-&quot;?_);_(@_)"/>
    <numFmt numFmtId="171" formatCode="_-[$€-2]* #,##0.00_-;\-[$€-2]* #,##0.00_-;_-[$€-2]* &quot;-&quot;??_-"/>
    <numFmt numFmtId="172" formatCode="_(\ #,##0.0_%_);_(\ \(#,##0.0_%\);_(\ &quot; - &quot;_%_);_(@_)"/>
    <numFmt numFmtId="173" formatCode="_(\ #,##0.0%_);_(\ \(#,##0.0%\);_(\ &quot; - &quot;\%_);_(@_)"/>
    <numFmt numFmtId="174" formatCode="#,##0_);\(#,##0\);&quot; - &quot;_);@_)"/>
    <numFmt numFmtId="175" formatCode="\ #,##0.0_);\(#,##0.0\);&quot; - &quot;_);@_)"/>
    <numFmt numFmtId="176" formatCode="\ #,##0.00_);\(#,##0.00\);&quot; - &quot;_);@_)"/>
    <numFmt numFmtId="177" formatCode="\ #,##0.000_);\(#,##0.000\);&quot; - &quot;_);@_)"/>
    <numFmt numFmtId="178" formatCode="d\ mmmm\ yyyy"/>
    <numFmt numFmtId="179" formatCode="#,##0;[Red]\(#,##0\);0"/>
    <numFmt numFmtId="180" formatCode="0.00;[Red]0.00"/>
  </numFmts>
  <fonts count="86">
    <font>
      <sz val="10"/>
      <name val="Arial"/>
      <family val="2"/>
    </font>
    <font>
      <sz val="11"/>
      <color indexed="8"/>
      <name val="Calibri"/>
      <family val="2"/>
    </font>
    <font>
      <sz val="8"/>
      <name val="Times"/>
      <family val="1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color indexed="32"/>
      <name val="Arial Narrow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u val="doubleAccounting"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32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b/>
      <sz val="10.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32"/>
      <name val="Arial Narrow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u val="singleAccounting"/>
      <sz val="10"/>
      <name val="Times New Roman"/>
      <family val="1"/>
    </font>
    <font>
      <sz val="10"/>
      <name val="MS Sans Serif"/>
      <family val="2"/>
    </font>
    <font>
      <i/>
      <sz val="8"/>
      <name val="Arial"/>
      <family val="2"/>
    </font>
    <font>
      <sz val="8"/>
      <color indexed="8"/>
      <name val="Wingdings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新細明體"/>
      <family val="0"/>
    </font>
    <font>
      <b/>
      <sz val="12"/>
      <name val="Arial"/>
      <family val="2"/>
    </font>
    <font>
      <i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20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32"/>
      </top>
      <bottom style="thin">
        <color indexed="3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</borders>
  <cellStyleXfs count="18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5" fillId="0" borderId="1">
      <alignment horizontal="left" vertical="center"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8" fontId="5" fillId="0" borderId="1">
      <alignment horizontal="left" vertical="center"/>
      <protection/>
    </xf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2" fillId="0" borderId="0">
      <alignment/>
      <protection/>
    </xf>
    <xf numFmtId="0" fontId="69" fillId="40" borderId="0" applyNumberFormat="0" applyBorder="0" applyAlignment="0" applyProtection="0"/>
    <xf numFmtId="0" fontId="70" fillId="41" borderId="2" applyNumberFormat="0" applyAlignment="0" applyProtection="0"/>
    <xf numFmtId="0" fontId="71" fillId="42" borderId="3" applyNumberFormat="0" applyAlignment="0" applyProtection="0"/>
    <xf numFmtId="0" fontId="7" fillId="43" borderId="0">
      <alignment horizontal="left"/>
      <protection/>
    </xf>
    <xf numFmtId="0" fontId="8" fillId="43" borderId="0">
      <alignment horizontal="right"/>
      <protection/>
    </xf>
    <xf numFmtId="0" fontId="9" fillId="44" borderId="0">
      <alignment horizontal="center"/>
      <protection/>
    </xf>
    <xf numFmtId="0" fontId="8" fillId="43" borderId="0">
      <alignment horizontal="right"/>
      <protection/>
    </xf>
    <xf numFmtId="0" fontId="10" fillId="44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11" fillId="0" borderId="0">
      <alignment/>
      <protection/>
    </xf>
    <xf numFmtId="170" fontId="11" fillId="0" borderId="0">
      <alignment/>
      <protection/>
    </xf>
    <xf numFmtId="169" fontId="12" fillId="0" borderId="0">
      <alignment/>
      <protection/>
    </xf>
    <xf numFmtId="171" fontId="13" fillId="0" borderId="0" applyFont="0" applyFill="0" applyBorder="0" applyAlignment="0" applyProtection="0"/>
    <xf numFmtId="0" fontId="72" fillId="0" borderId="0" applyNumberFormat="0" applyFill="0" applyBorder="0" applyAlignment="0" applyProtection="0"/>
    <xf numFmtId="49" fontId="14" fillId="0" borderId="0" applyNumberFormat="0" applyFill="0" applyBorder="0" applyProtection="0">
      <alignment horizontal="center" vertical="top"/>
    </xf>
    <xf numFmtId="172" fontId="15" fillId="0" borderId="0" applyBorder="0">
      <alignment horizontal="right" vertical="top"/>
      <protection/>
    </xf>
    <xf numFmtId="173" fontId="14" fillId="0" borderId="0" applyBorder="0">
      <alignment horizontal="right" vertical="top"/>
      <protection/>
    </xf>
    <xf numFmtId="173" fontId="15" fillId="0" borderId="0" applyBorder="0">
      <alignment horizontal="right" vertical="top"/>
      <protection/>
    </xf>
    <xf numFmtId="174" fontId="14" fillId="0" borderId="0" applyFill="0" applyBorder="0">
      <alignment horizontal="right" vertical="top"/>
      <protection/>
    </xf>
    <xf numFmtId="175" fontId="14" fillId="0" borderId="0" applyFill="0" applyBorder="0">
      <alignment horizontal="right" vertical="top"/>
      <protection/>
    </xf>
    <xf numFmtId="176" fontId="14" fillId="0" borderId="0" applyFill="0" applyBorder="0">
      <alignment horizontal="right" vertical="top"/>
      <protection/>
    </xf>
    <xf numFmtId="177" fontId="14" fillId="0" borderId="0" applyFill="0" applyBorder="0">
      <alignment horizontal="right" vertical="top"/>
      <protection/>
    </xf>
    <xf numFmtId="0" fontId="16" fillId="0" borderId="0">
      <alignment horizontal="left"/>
      <protection/>
    </xf>
    <xf numFmtId="0" fontId="16" fillId="0" borderId="1">
      <alignment horizontal="right" wrapText="1"/>
      <protection/>
    </xf>
    <xf numFmtId="168" fontId="5" fillId="0" borderId="1">
      <alignment horizontal="left"/>
      <protection/>
    </xf>
    <xf numFmtId="0" fontId="17" fillId="0" borderId="0">
      <alignment vertical="center"/>
      <protection/>
    </xf>
    <xf numFmtId="178" fontId="17" fillId="0" borderId="0">
      <alignment horizontal="left" vertical="center"/>
      <protection/>
    </xf>
    <xf numFmtId="179" fontId="18" fillId="0" borderId="0">
      <alignment vertical="center"/>
      <protection/>
    </xf>
    <xf numFmtId="0" fontId="19" fillId="0" borderId="0">
      <alignment vertical="center"/>
      <protection/>
    </xf>
    <xf numFmtId="168" fontId="5" fillId="0" borderId="1">
      <alignment horizontal="left"/>
      <protection/>
    </xf>
    <xf numFmtId="168" fontId="4" fillId="45" borderId="4" applyAlignment="0" applyProtection="0"/>
    <xf numFmtId="0" fontId="20" fillId="0" borderId="0" applyNumberFormat="0" applyFill="0" applyBorder="0" applyAlignment="0" applyProtection="0"/>
    <xf numFmtId="168" fontId="21" fillId="0" borderId="0" applyFill="0" applyBorder="0">
      <alignment vertical="top"/>
      <protection/>
    </xf>
    <xf numFmtId="168" fontId="22" fillId="0" borderId="0" applyFill="0" applyBorder="0" applyProtection="0">
      <alignment vertical="top"/>
    </xf>
    <xf numFmtId="168" fontId="23" fillId="0" borderId="0">
      <alignment vertical="top"/>
      <protection/>
    </xf>
    <xf numFmtId="168" fontId="14" fillId="0" borderId="0">
      <alignment horizontal="center"/>
      <protection/>
    </xf>
    <xf numFmtId="168" fontId="24" fillId="0" borderId="1">
      <alignment horizontal="center"/>
      <protection/>
    </xf>
    <xf numFmtId="41" fontId="14" fillId="0" borderId="1" applyFill="0" applyBorder="0" applyProtection="0">
      <alignment horizontal="right" vertical="top"/>
    </xf>
    <xf numFmtId="168" fontId="25" fillId="0" borderId="0">
      <alignment/>
      <protection/>
    </xf>
    <xf numFmtId="168" fontId="26" fillId="0" borderId="0">
      <alignment/>
      <protection/>
    </xf>
    <xf numFmtId="168" fontId="27" fillId="0" borderId="0">
      <alignment/>
      <protection/>
    </xf>
    <xf numFmtId="168" fontId="0" fillId="0" borderId="0">
      <alignment/>
      <protection/>
    </xf>
    <xf numFmtId="168" fontId="28" fillId="0" borderId="0">
      <alignment horizontal="left" vertical="top" wrapText="1"/>
      <protection/>
    </xf>
    <xf numFmtId="0" fontId="14" fillId="0" borderId="0" applyFill="0" applyBorder="0">
      <alignment horizontal="left" vertical="top" wrapText="1"/>
      <protection/>
    </xf>
    <xf numFmtId="0" fontId="29" fillId="0" borderId="0">
      <alignment horizontal="left" vertical="top" wrapText="1"/>
      <protection/>
    </xf>
    <xf numFmtId="0" fontId="30" fillId="0" borderId="0">
      <alignment horizontal="left" vertical="top" wrapText="1"/>
      <protection/>
    </xf>
    <xf numFmtId="0" fontId="15" fillId="0" borderId="0">
      <alignment horizontal="left" vertical="top" wrapText="1"/>
      <protection/>
    </xf>
    <xf numFmtId="0" fontId="73" fillId="46" borderId="0" applyNumberFormat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47" borderId="2" applyNumberFormat="0" applyAlignment="0" applyProtection="0"/>
    <xf numFmtId="0" fontId="7" fillId="43" borderId="0">
      <alignment horizontal="left"/>
      <protection/>
    </xf>
    <xf numFmtId="0" fontId="31" fillId="44" borderId="0">
      <alignment horizontal="left"/>
      <protection/>
    </xf>
    <xf numFmtId="0" fontId="78" fillId="0" borderId="8" applyNumberFormat="0" applyFill="0" applyAlignment="0" applyProtection="0"/>
    <xf numFmtId="0" fontId="79" fillId="48" borderId="0" applyNumberFormat="0" applyBorder="0" applyAlignment="0" applyProtection="0"/>
    <xf numFmtId="2" fontId="32" fillId="0" borderId="0">
      <alignment horizontal="left"/>
      <protection/>
    </xf>
    <xf numFmtId="0" fontId="2" fillId="0" borderId="0">
      <alignment/>
      <protection/>
    </xf>
    <xf numFmtId="0" fontId="0" fillId="49" borderId="9" applyNumberFormat="0" applyFont="0" applyAlignment="0" applyProtection="0"/>
    <xf numFmtId="0" fontId="80" fillId="41" borderId="10" applyNumberFormat="0" applyAlignment="0" applyProtection="0"/>
    <xf numFmtId="4" fontId="33" fillId="44" borderId="0">
      <alignment horizontal="right"/>
      <protection/>
    </xf>
    <xf numFmtId="0" fontId="34" fillId="44" borderId="0">
      <alignment horizontal="center" vertical="center"/>
      <protection/>
    </xf>
    <xf numFmtId="0" fontId="7" fillId="50" borderId="11">
      <alignment/>
      <protection/>
    </xf>
    <xf numFmtId="0" fontId="34" fillId="44" borderId="0" applyBorder="0">
      <alignment horizontal="centerContinuous"/>
      <protection/>
    </xf>
    <xf numFmtId="0" fontId="35" fillId="44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31" fillId="51" borderId="0">
      <alignment horizontal="center"/>
      <protection/>
    </xf>
    <xf numFmtId="49" fontId="36" fillId="44" borderId="0">
      <alignment horizontal="center"/>
      <protection/>
    </xf>
    <xf numFmtId="0" fontId="8" fillId="43" borderId="0">
      <alignment horizontal="center"/>
      <protection/>
    </xf>
    <xf numFmtId="0" fontId="8" fillId="43" borderId="0">
      <alignment horizontal="centerContinuous"/>
      <protection/>
    </xf>
    <xf numFmtId="0" fontId="37" fillId="44" borderId="0">
      <alignment horizontal="left"/>
      <protection/>
    </xf>
    <xf numFmtId="49" fontId="37" fillId="44" borderId="0">
      <alignment horizontal="center"/>
      <protection/>
    </xf>
    <xf numFmtId="0" fontId="7" fillId="43" borderId="0">
      <alignment horizontal="left"/>
      <protection/>
    </xf>
    <xf numFmtId="49" fontId="37" fillId="44" borderId="0">
      <alignment horizontal="left"/>
      <protection/>
    </xf>
    <xf numFmtId="0" fontId="7" fillId="43" borderId="0">
      <alignment horizontal="centerContinuous"/>
      <protection/>
    </xf>
    <xf numFmtId="0" fontId="7" fillId="43" borderId="0">
      <alignment horizontal="right"/>
      <protection/>
    </xf>
    <xf numFmtId="49" fontId="31" fillId="44" borderId="0">
      <alignment horizontal="left"/>
      <protection/>
    </xf>
    <xf numFmtId="0" fontId="8" fillId="43" borderId="0">
      <alignment horizontal="right"/>
      <protection/>
    </xf>
    <xf numFmtId="0" fontId="37" fillId="13" borderId="0">
      <alignment horizontal="center"/>
      <protection/>
    </xf>
    <xf numFmtId="0" fontId="38" fillId="13" borderId="0">
      <alignment horizontal="center"/>
      <protection/>
    </xf>
    <xf numFmtId="0" fontId="3" fillId="52" borderId="12" applyNumberFormat="0" applyProtection="0">
      <alignment horizontal="left" vertical="center" indent="1"/>
    </xf>
    <xf numFmtId="180" fontId="33" fillId="53" borderId="12" applyProtection="0">
      <alignment horizontal="right" vertical="center"/>
    </xf>
    <xf numFmtId="41" fontId="39" fillId="0" borderId="0">
      <alignment/>
      <protection/>
    </xf>
    <xf numFmtId="170" fontId="39" fillId="0" borderId="0">
      <alignment/>
      <protection/>
    </xf>
    <xf numFmtId="0" fontId="40" fillId="0" borderId="0">
      <alignment/>
      <protection/>
    </xf>
    <xf numFmtId="0" fontId="41" fillId="0" borderId="0">
      <alignment horizontal="right"/>
      <protection/>
    </xf>
    <xf numFmtId="0" fontId="37" fillId="0" borderId="0">
      <alignment vertical="top"/>
      <protection/>
    </xf>
    <xf numFmtId="0" fontId="81" fillId="0" borderId="0" applyNumberFormat="0" applyFill="0" applyBorder="0" applyAlignment="0" applyProtection="0"/>
    <xf numFmtId="0" fontId="82" fillId="0" borderId="13" applyNumberFormat="0" applyFill="0" applyAlignment="0" applyProtection="0"/>
    <xf numFmtId="43" fontId="0" fillId="0" borderId="0" applyFont="0" applyFill="0" applyBorder="0" applyAlignment="0" applyProtection="0"/>
    <xf numFmtId="0" fontId="42" fillId="44" borderId="0">
      <alignment horizontal="center"/>
      <protection/>
    </xf>
    <xf numFmtId="0" fontId="83" fillId="0" borderId="0" applyNumberFormat="0" applyFill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57" borderId="0" applyNumberFormat="0" applyBorder="0" applyAlignment="0" applyProtection="0"/>
    <xf numFmtId="0" fontId="43" fillId="13" borderId="14" applyNumberFormat="0" applyAlignment="0" applyProtection="0"/>
    <xf numFmtId="0" fontId="44" fillId="45" borderId="15" applyNumberFormat="0" applyAlignment="0" applyProtection="0"/>
    <xf numFmtId="0" fontId="45" fillId="45" borderId="14" applyNumberFormat="0" applyAlignment="0" applyProtection="0"/>
    <xf numFmtId="0" fontId="46" fillId="0" borderId="16" applyNumberFormat="0" applyFill="0" applyAlignment="0" applyProtection="0"/>
    <xf numFmtId="0" fontId="47" fillId="0" borderId="17" applyNumberFormat="0" applyFill="0" applyAlignment="0" applyProtection="0"/>
    <xf numFmtId="0" fontId="48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50" fillId="58" borderId="20" applyNumberFormat="0" applyAlignment="0" applyProtection="0"/>
    <xf numFmtId="0" fontId="51" fillId="0" borderId="0" applyNumberFormat="0" applyFill="0" applyBorder="0" applyAlignment="0" applyProtection="0"/>
    <xf numFmtId="0" fontId="52" fillId="51" borderId="0" applyNumberFormat="0" applyBorder="0" applyAlignment="0" applyProtection="0"/>
    <xf numFmtId="0" fontId="0" fillId="0" borderId="0">
      <alignment/>
      <protection/>
    </xf>
    <xf numFmtId="0" fontId="53" fillId="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59" borderId="21" applyNumberFormat="0" applyFont="0" applyAlignment="0" applyProtection="0"/>
    <xf numFmtId="0" fontId="56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58" fillId="10" borderId="0" applyNumberFormat="0" applyBorder="0" applyAlignment="0" applyProtection="0"/>
    <xf numFmtId="0" fontId="59" fillId="0" borderId="0">
      <alignment vertical="center"/>
      <protection/>
    </xf>
  </cellStyleXfs>
  <cellXfs count="147">
    <xf numFmtId="0" fontId="0" fillId="0" borderId="0" xfId="0" applyAlignment="1">
      <alignment/>
    </xf>
    <xf numFmtId="0" fontId="0" fillId="44" borderId="0" xfId="0" applyFill="1" applyAlignment="1" applyProtection="1">
      <alignment/>
      <protection/>
    </xf>
    <xf numFmtId="0" fontId="3" fillId="44" borderId="0" xfId="0" applyFont="1" applyFill="1" applyAlignment="1" applyProtection="1">
      <alignment/>
      <protection/>
    </xf>
    <xf numFmtId="0" fontId="0" fillId="44" borderId="0" xfId="0" applyFill="1" applyBorder="1" applyAlignment="1" applyProtection="1">
      <alignment/>
      <protection/>
    </xf>
    <xf numFmtId="2" fontId="3" fillId="44" borderId="0" xfId="0" applyNumberFormat="1" applyFont="1" applyFill="1" applyBorder="1" applyAlignment="1" applyProtection="1">
      <alignment/>
      <protection/>
    </xf>
    <xf numFmtId="0" fontId="25" fillId="44" borderId="0" xfId="0" applyFont="1" applyFill="1" applyAlignment="1" applyProtection="1">
      <alignment/>
      <protection/>
    </xf>
    <xf numFmtId="0" fontId="60" fillId="44" borderId="0" xfId="0" applyFont="1" applyFill="1" applyAlignment="1" applyProtection="1">
      <alignment/>
      <protection/>
    </xf>
    <xf numFmtId="0" fontId="25" fillId="44" borderId="0" xfId="0" applyFont="1" applyFill="1" applyBorder="1" applyAlignment="1" applyProtection="1">
      <alignment/>
      <protection/>
    </xf>
    <xf numFmtId="0" fontId="25" fillId="44" borderId="23" xfId="0" applyFont="1" applyFill="1" applyBorder="1" applyAlignment="1" applyProtection="1">
      <alignment/>
      <protection/>
    </xf>
    <xf numFmtId="0" fontId="61" fillId="58" borderId="24" xfId="122" applyFont="1" applyFill="1" applyBorder="1" applyProtection="1">
      <alignment/>
      <protection/>
    </xf>
    <xf numFmtId="0" fontId="19" fillId="58" borderId="25" xfId="122" applyFont="1" applyFill="1" applyBorder="1" applyAlignment="1" applyProtection="1">
      <alignment horizontal="left"/>
      <protection/>
    </xf>
    <xf numFmtId="0" fontId="17" fillId="58" borderId="25" xfId="122" applyFont="1" applyFill="1" applyBorder="1" applyProtection="1">
      <alignment/>
      <protection/>
    </xf>
    <xf numFmtId="0" fontId="62" fillId="58" borderId="26" xfId="122" applyFont="1" applyFill="1" applyBorder="1" applyAlignment="1" applyProtection="1">
      <alignment horizontal="right"/>
      <protection/>
    </xf>
    <xf numFmtId="0" fontId="17" fillId="58" borderId="26" xfId="122" applyFont="1" applyFill="1" applyBorder="1" applyProtection="1">
      <alignment/>
      <protection/>
    </xf>
    <xf numFmtId="0" fontId="61" fillId="58" borderId="27" xfId="122" applyFont="1" applyFill="1" applyBorder="1" applyProtection="1">
      <alignment/>
      <protection/>
    </xf>
    <xf numFmtId="0" fontId="19" fillId="58" borderId="0" xfId="122" applyFont="1" applyFill="1" applyBorder="1" applyProtection="1">
      <alignment/>
      <protection/>
    </xf>
    <xf numFmtId="0" fontId="17" fillId="58" borderId="0" xfId="122" applyFont="1" applyFill="1" applyBorder="1" applyProtection="1">
      <alignment/>
      <protection/>
    </xf>
    <xf numFmtId="0" fontId="63" fillId="58" borderId="11" xfId="122" applyFont="1" applyFill="1" applyBorder="1" applyProtection="1">
      <alignment/>
      <protection/>
    </xf>
    <xf numFmtId="0" fontId="17" fillId="58" borderId="11" xfId="122" applyFont="1" applyFill="1" applyBorder="1" applyProtection="1">
      <alignment/>
      <protection/>
    </xf>
    <xf numFmtId="0" fontId="17" fillId="58" borderId="28" xfId="122" applyFont="1" applyFill="1" applyBorder="1" applyProtection="1">
      <alignment/>
      <protection/>
    </xf>
    <xf numFmtId="0" fontId="17" fillId="58" borderId="23" xfId="122" applyFont="1" applyFill="1" applyBorder="1" applyProtection="1">
      <alignment/>
      <protection/>
    </xf>
    <xf numFmtId="0" fontId="19" fillId="58" borderId="23" xfId="122" applyFont="1" applyFill="1" applyBorder="1" applyProtection="1">
      <alignment/>
      <protection/>
    </xf>
    <xf numFmtId="0" fontId="19" fillId="58" borderId="29" xfId="122" applyFont="1" applyFill="1" applyBorder="1" applyAlignment="1" applyProtection="1">
      <alignment horizontal="center"/>
      <protection/>
    </xf>
    <xf numFmtId="0" fontId="17" fillId="58" borderId="23" xfId="122" applyFont="1" applyFill="1" applyBorder="1" applyAlignment="1" applyProtection="1">
      <alignment horizontal="right"/>
      <protection/>
    </xf>
    <xf numFmtId="165" fontId="19" fillId="45" borderId="24" xfId="94" applyNumberFormat="1" applyFont="1" applyFill="1" applyBorder="1" applyAlignment="1" applyProtection="1">
      <alignment/>
      <protection/>
    </xf>
    <xf numFmtId="165" fontId="19" fillId="45" borderId="25" xfId="94" applyNumberFormat="1" applyFont="1" applyFill="1" applyBorder="1" applyAlignment="1" applyProtection="1">
      <alignment/>
      <protection/>
    </xf>
    <xf numFmtId="165" fontId="19" fillId="45" borderId="26" xfId="94" applyNumberFormat="1" applyFont="1" applyFill="1" applyBorder="1" applyAlignment="1" applyProtection="1">
      <alignment/>
      <protection/>
    </xf>
    <xf numFmtId="165" fontId="19" fillId="45" borderId="25" xfId="94" applyNumberFormat="1" applyFont="1" applyFill="1" applyBorder="1" applyAlignment="1" applyProtection="1">
      <alignment horizontal="right"/>
      <protection/>
    </xf>
    <xf numFmtId="165" fontId="19" fillId="45" borderId="26" xfId="94" applyNumberFormat="1" applyFont="1" applyFill="1" applyBorder="1" applyAlignment="1" applyProtection="1">
      <alignment horizontal="right"/>
      <protection/>
    </xf>
    <xf numFmtId="0" fontId="17" fillId="58" borderId="24" xfId="122" applyFont="1" applyFill="1" applyBorder="1" applyProtection="1">
      <alignment/>
      <protection/>
    </xf>
    <xf numFmtId="0" fontId="19" fillId="58" borderId="25" xfId="122" applyFont="1" applyFill="1" applyBorder="1" applyProtection="1">
      <alignment/>
      <protection/>
    </xf>
    <xf numFmtId="0" fontId="17" fillId="58" borderId="26" xfId="122" applyFont="1" applyFill="1" applyBorder="1" applyAlignment="1" applyProtection="1">
      <alignment horizontal="center"/>
      <protection/>
    </xf>
    <xf numFmtId="164" fontId="17" fillId="58" borderId="25" xfId="122" applyNumberFormat="1" applyFont="1" applyFill="1" applyBorder="1" applyProtection="1">
      <alignment/>
      <protection/>
    </xf>
    <xf numFmtId="164" fontId="17" fillId="58" borderId="30" xfId="122" applyNumberFormat="1" applyFont="1" applyFill="1" applyBorder="1" applyProtection="1">
      <alignment/>
      <protection/>
    </xf>
    <xf numFmtId="0" fontId="17" fillId="44" borderId="27" xfId="122" applyFont="1" applyFill="1" applyBorder="1" applyProtection="1">
      <alignment/>
      <protection/>
    </xf>
    <xf numFmtId="0" fontId="17" fillId="44" borderId="0" xfId="122" applyFont="1" applyFill="1" applyBorder="1" applyProtection="1">
      <alignment/>
      <protection/>
    </xf>
    <xf numFmtId="0" fontId="17" fillId="44" borderId="11" xfId="122" applyFont="1" applyFill="1" applyBorder="1" applyAlignment="1" applyProtection="1">
      <alignment horizontal="center"/>
      <protection/>
    </xf>
    <xf numFmtId="166" fontId="17" fillId="60" borderId="0" xfId="122" applyNumberFormat="1" applyFont="1" applyFill="1" applyBorder="1" applyAlignment="1" applyProtection="1">
      <alignment horizontal="right"/>
      <protection/>
    </xf>
    <xf numFmtId="166" fontId="17" fillId="44" borderId="31" xfId="122" applyNumberFormat="1" applyFont="1" applyFill="1" applyBorder="1" applyProtection="1">
      <alignment/>
      <protection/>
    </xf>
    <xf numFmtId="166" fontId="17" fillId="58" borderId="25" xfId="122" applyNumberFormat="1" applyFont="1" applyFill="1" applyBorder="1" applyAlignment="1" applyProtection="1">
      <alignment horizontal="right"/>
      <protection/>
    </xf>
    <xf numFmtId="166" fontId="17" fillId="58" borderId="30" xfId="122" applyNumberFormat="1" applyFont="1" applyFill="1" applyBorder="1" applyProtection="1">
      <alignment/>
      <protection/>
    </xf>
    <xf numFmtId="166" fontId="17" fillId="60" borderId="0" xfId="122" applyNumberFormat="1" applyFont="1" applyFill="1" applyBorder="1" applyProtection="1">
      <alignment/>
      <protection/>
    </xf>
    <xf numFmtId="0" fontId="19" fillId="44" borderId="27" xfId="122" applyFont="1" applyFill="1" applyBorder="1" applyProtection="1">
      <alignment/>
      <protection/>
    </xf>
    <xf numFmtId="166" fontId="19" fillId="44" borderId="0" xfId="122" applyNumberFormat="1" applyFont="1" applyFill="1" applyBorder="1" applyProtection="1">
      <alignment/>
      <protection/>
    </xf>
    <xf numFmtId="166" fontId="19" fillId="44" borderId="31" xfId="122" applyNumberFormat="1" applyFont="1" applyFill="1" applyBorder="1" applyProtection="1">
      <alignment/>
      <protection/>
    </xf>
    <xf numFmtId="166" fontId="17" fillId="58" borderId="25" xfId="122" applyNumberFormat="1" applyFont="1" applyFill="1" applyBorder="1" applyProtection="1">
      <alignment/>
      <protection/>
    </xf>
    <xf numFmtId="0" fontId="19" fillId="44" borderId="0" xfId="122" applyFont="1" applyFill="1" applyBorder="1" applyProtection="1">
      <alignment/>
      <protection/>
    </xf>
    <xf numFmtId="166" fontId="17" fillId="44" borderId="0" xfId="122" applyNumberFormat="1" applyFont="1" applyFill="1" applyBorder="1" applyProtection="1">
      <alignment/>
      <protection/>
    </xf>
    <xf numFmtId="0" fontId="17" fillId="44" borderId="28" xfId="122" applyFont="1" applyFill="1" applyBorder="1" applyProtection="1">
      <alignment/>
      <protection/>
    </xf>
    <xf numFmtId="0" fontId="17" fillId="44" borderId="23" xfId="122" applyFont="1" applyFill="1" applyBorder="1" applyProtection="1">
      <alignment/>
      <protection/>
    </xf>
    <xf numFmtId="0" fontId="17" fillId="44" borderId="29" xfId="122" applyFont="1" applyFill="1" applyBorder="1" applyAlignment="1" applyProtection="1">
      <alignment horizontal="center"/>
      <protection/>
    </xf>
    <xf numFmtId="166" fontId="17" fillId="44" borderId="23" xfId="122" applyNumberFormat="1" applyFont="1" applyFill="1" applyBorder="1" applyProtection="1">
      <alignment/>
      <protection/>
    </xf>
    <xf numFmtId="166" fontId="17" fillId="44" borderId="32" xfId="122" applyNumberFormat="1" applyFont="1" applyFill="1" applyBorder="1" applyProtection="1">
      <alignment/>
      <protection/>
    </xf>
    <xf numFmtId="165" fontId="19" fillId="45" borderId="28" xfId="94" applyNumberFormat="1" applyFont="1" applyFill="1" applyBorder="1" applyAlignment="1" applyProtection="1">
      <alignment/>
      <protection/>
    </xf>
    <xf numFmtId="165" fontId="19" fillId="45" borderId="23" xfId="94" applyNumberFormat="1" applyFont="1" applyFill="1" applyBorder="1" applyAlignment="1" applyProtection="1">
      <alignment/>
      <protection/>
    </xf>
    <xf numFmtId="165" fontId="19" fillId="45" borderId="23" xfId="94" applyNumberFormat="1" applyFont="1" applyFill="1" applyBorder="1" applyAlignment="1" applyProtection="1">
      <alignment horizontal="right"/>
      <protection/>
    </xf>
    <xf numFmtId="0" fontId="17" fillId="44" borderId="24" xfId="122" applyFont="1" applyFill="1" applyBorder="1" applyProtection="1">
      <alignment/>
      <protection/>
    </xf>
    <xf numFmtId="0" fontId="17" fillId="44" borderId="25" xfId="122" applyFont="1" applyFill="1" applyBorder="1" applyProtection="1">
      <alignment/>
      <protection/>
    </xf>
    <xf numFmtId="0" fontId="17" fillId="44" borderId="26" xfId="122" applyFont="1" applyFill="1" applyBorder="1" applyAlignment="1" applyProtection="1">
      <alignment horizontal="center"/>
      <protection/>
    </xf>
    <xf numFmtId="0" fontId="17" fillId="44" borderId="26" xfId="122" applyFont="1" applyFill="1" applyBorder="1" applyProtection="1">
      <alignment/>
      <protection/>
    </xf>
    <xf numFmtId="1" fontId="17" fillId="44" borderId="0" xfId="122" applyNumberFormat="1" applyFont="1" applyFill="1" applyBorder="1" applyAlignment="1" applyProtection="1">
      <alignment horizontal="left"/>
      <protection/>
    </xf>
    <xf numFmtId="10" fontId="17" fillId="60" borderId="27" xfId="122" applyNumberFormat="1" applyFont="1" applyFill="1" applyBorder="1" applyProtection="1">
      <alignment/>
      <protection/>
    </xf>
    <xf numFmtId="2" fontId="17" fillId="44" borderId="0" xfId="122" applyNumberFormat="1" applyFont="1" applyFill="1" applyBorder="1" applyProtection="1">
      <alignment/>
      <protection/>
    </xf>
    <xf numFmtId="0" fontId="17" fillId="44" borderId="11" xfId="122" applyFont="1" applyFill="1" applyBorder="1" applyProtection="1">
      <alignment/>
      <protection/>
    </xf>
    <xf numFmtId="1" fontId="17" fillId="44" borderId="27" xfId="122" applyNumberFormat="1" applyFont="1" applyFill="1" applyBorder="1" applyProtection="1">
      <alignment/>
      <protection/>
    </xf>
    <xf numFmtId="1" fontId="17" fillId="44" borderId="0" xfId="122" applyNumberFormat="1" applyFont="1" applyFill="1" applyBorder="1" applyProtection="1">
      <alignment/>
      <protection/>
    </xf>
    <xf numFmtId="0" fontId="19" fillId="44" borderId="23" xfId="122" applyFont="1" applyFill="1" applyBorder="1" applyProtection="1">
      <alignment/>
      <protection/>
    </xf>
    <xf numFmtId="0" fontId="17" fillId="44" borderId="29" xfId="122" applyFont="1" applyFill="1" applyBorder="1" applyProtection="1">
      <alignment/>
      <protection/>
    </xf>
    <xf numFmtId="0" fontId="17" fillId="44" borderId="25" xfId="122" applyFont="1" applyFill="1" applyBorder="1" applyAlignment="1" applyProtection="1">
      <alignment horizontal="center"/>
      <protection/>
    </xf>
    <xf numFmtId="166" fontId="17" fillId="44" borderId="24" xfId="122" applyNumberFormat="1" applyFont="1" applyFill="1" applyBorder="1" applyProtection="1">
      <alignment/>
      <protection/>
    </xf>
    <xf numFmtId="166" fontId="17" fillId="44" borderId="25" xfId="122" applyNumberFormat="1" applyFont="1" applyFill="1" applyBorder="1" applyProtection="1">
      <alignment/>
      <protection/>
    </xf>
    <xf numFmtId="0" fontId="17" fillId="44" borderId="0" xfId="122" applyFont="1" applyFill="1" applyBorder="1" applyAlignment="1" applyProtection="1">
      <alignment horizontal="center"/>
      <protection/>
    </xf>
    <xf numFmtId="166" fontId="17" fillId="44" borderId="27" xfId="122" applyNumberFormat="1" applyFont="1" applyFill="1" applyBorder="1" applyProtection="1">
      <alignment/>
      <protection/>
    </xf>
    <xf numFmtId="166" fontId="17" fillId="44" borderId="11" xfId="122" applyNumberFormat="1" applyFont="1" applyFill="1" applyBorder="1" applyProtection="1">
      <alignment/>
      <protection/>
    </xf>
    <xf numFmtId="0" fontId="19" fillId="44" borderId="0" xfId="0" applyFont="1" applyFill="1" applyAlignment="1" applyProtection="1">
      <alignment/>
      <protection/>
    </xf>
    <xf numFmtId="166" fontId="19" fillId="44" borderId="27" xfId="122" applyNumberFormat="1" applyFont="1" applyFill="1" applyBorder="1" applyProtection="1">
      <alignment/>
      <protection/>
    </xf>
    <xf numFmtId="0" fontId="17" fillId="44" borderId="23" xfId="122" applyFont="1" applyFill="1" applyBorder="1" applyAlignment="1" applyProtection="1">
      <alignment horizontal="center"/>
      <protection/>
    </xf>
    <xf numFmtId="165" fontId="19" fillId="45" borderId="4" xfId="94" applyNumberFormat="1" applyFont="1" applyFill="1" applyBorder="1" applyAlignment="1" applyProtection="1">
      <alignment horizontal="right"/>
      <protection/>
    </xf>
    <xf numFmtId="165" fontId="19" fillId="45" borderId="33" xfId="94" applyNumberFormat="1" applyFont="1" applyFill="1" applyBorder="1" applyAlignment="1" applyProtection="1">
      <alignment horizontal="right"/>
      <protection/>
    </xf>
    <xf numFmtId="0" fontId="17" fillId="44" borderId="34" xfId="122" applyFont="1" applyFill="1" applyBorder="1" applyProtection="1">
      <alignment/>
      <protection/>
    </xf>
    <xf numFmtId="0" fontId="17" fillId="44" borderId="4" xfId="122" applyFont="1" applyFill="1" applyBorder="1" applyProtection="1">
      <alignment/>
      <protection/>
    </xf>
    <xf numFmtId="0" fontId="17" fillId="44" borderId="4" xfId="122" applyFont="1" applyFill="1" applyBorder="1" applyAlignment="1" applyProtection="1">
      <alignment horizontal="center" wrapText="1"/>
      <protection/>
    </xf>
    <xf numFmtId="0" fontId="61" fillId="44" borderId="34" xfId="122" applyFont="1" applyFill="1" applyBorder="1" applyProtection="1">
      <alignment/>
      <protection/>
    </xf>
    <xf numFmtId="0" fontId="61" fillId="44" borderId="4" xfId="122" applyFont="1" applyFill="1" applyBorder="1" applyProtection="1">
      <alignment/>
      <protection/>
    </xf>
    <xf numFmtId="166" fontId="19" fillId="44" borderId="28" xfId="122" applyNumberFormat="1" applyFont="1" applyFill="1" applyBorder="1" applyProtection="1">
      <alignment/>
      <protection/>
    </xf>
    <xf numFmtId="166" fontId="19" fillId="44" borderId="23" xfId="122" applyNumberFormat="1" applyFont="1" applyFill="1" applyBorder="1" applyProtection="1">
      <alignment/>
      <protection/>
    </xf>
    <xf numFmtId="165" fontId="19" fillId="45" borderId="34" xfId="94" applyNumberFormat="1" applyFont="1" applyFill="1" applyBorder="1" applyAlignment="1" applyProtection="1">
      <alignment/>
      <protection/>
    </xf>
    <xf numFmtId="165" fontId="19" fillId="45" borderId="4" xfId="94" applyNumberFormat="1" applyFont="1" applyFill="1" applyBorder="1" applyAlignment="1" applyProtection="1">
      <alignment/>
      <protection/>
    </xf>
    <xf numFmtId="0" fontId="17" fillId="44" borderId="34" xfId="0" applyFont="1" applyFill="1" applyBorder="1" applyAlignment="1" applyProtection="1">
      <alignment/>
      <protection/>
    </xf>
    <xf numFmtId="0" fontId="17" fillId="44" borderId="4" xfId="0" applyFont="1" applyFill="1" applyBorder="1" applyAlignment="1" applyProtection="1">
      <alignment/>
      <protection/>
    </xf>
    <xf numFmtId="0" fontId="17" fillId="44" borderId="4" xfId="122" applyFont="1" applyFill="1" applyBorder="1" applyAlignment="1" applyProtection="1">
      <alignment horizontal="right"/>
      <protection/>
    </xf>
    <xf numFmtId="2" fontId="19" fillId="44" borderId="33" xfId="0" applyNumberFormat="1" applyFont="1" applyFill="1" applyBorder="1" applyAlignment="1" applyProtection="1">
      <alignment/>
      <protection/>
    </xf>
    <xf numFmtId="0" fontId="17" fillId="44" borderId="0" xfId="0" applyFont="1" applyFill="1" applyBorder="1" applyAlignment="1" applyProtection="1">
      <alignment/>
      <protection/>
    </xf>
    <xf numFmtId="0" fontId="17" fillId="44" borderId="0" xfId="0" applyFont="1" applyFill="1" applyAlignment="1" applyProtection="1">
      <alignment/>
      <protection/>
    </xf>
    <xf numFmtId="0" fontId="17" fillId="44" borderId="0" xfId="122" applyFont="1" applyFill="1" applyBorder="1" applyAlignment="1" applyProtection="1">
      <alignment horizontal="right"/>
      <protection/>
    </xf>
    <xf numFmtId="0" fontId="17" fillId="44" borderId="25" xfId="0" applyFont="1" applyFill="1" applyBorder="1" applyAlignment="1" applyProtection="1">
      <alignment/>
      <protection/>
    </xf>
    <xf numFmtId="166" fontId="19" fillId="44" borderId="24" xfId="122" applyNumberFormat="1" applyFont="1" applyFill="1" applyBorder="1" applyProtection="1">
      <alignment/>
      <protection/>
    </xf>
    <xf numFmtId="9" fontId="19" fillId="44" borderId="27" xfId="130" applyFont="1" applyFill="1" applyBorder="1" applyAlignment="1" applyProtection="1">
      <alignment/>
      <protection/>
    </xf>
    <xf numFmtId="166" fontId="19" fillId="60" borderId="27" xfId="122" applyNumberFormat="1" applyFont="1" applyFill="1" applyBorder="1" applyProtection="1">
      <alignment/>
      <protection/>
    </xf>
    <xf numFmtId="0" fontId="17" fillId="44" borderId="23" xfId="0" applyFont="1" applyFill="1" applyBorder="1" applyAlignment="1" applyProtection="1">
      <alignment/>
      <protection/>
    </xf>
    <xf numFmtId="0" fontId="17" fillId="44" borderId="28" xfId="0" applyFont="1" applyFill="1" applyBorder="1" applyAlignment="1" applyProtection="1">
      <alignment/>
      <protection/>
    </xf>
    <xf numFmtId="0" fontId="19" fillId="44" borderId="23" xfId="0" applyFont="1" applyFill="1" applyBorder="1" applyAlignment="1" applyProtection="1">
      <alignment/>
      <protection/>
    </xf>
    <xf numFmtId="166" fontId="19" fillId="44" borderId="28" xfId="0" applyNumberFormat="1" applyFont="1" applyFill="1" applyBorder="1" applyAlignment="1" applyProtection="1">
      <alignment/>
      <protection/>
    </xf>
    <xf numFmtId="0" fontId="17" fillId="44" borderId="29" xfId="0" applyFont="1" applyFill="1" applyBorder="1" applyAlignment="1" applyProtection="1">
      <alignment/>
      <protection/>
    </xf>
    <xf numFmtId="166" fontId="17" fillId="60" borderId="35" xfId="122" applyNumberFormat="1" applyFont="1" applyFill="1" applyBorder="1" applyProtection="1">
      <alignment/>
      <protection locked="0"/>
    </xf>
    <xf numFmtId="0" fontId="17" fillId="44" borderId="0" xfId="0" applyFont="1" applyFill="1" applyAlignment="1">
      <alignment/>
    </xf>
    <xf numFmtId="0" fontId="17" fillId="44" borderId="35" xfId="0" applyFont="1" applyFill="1" applyBorder="1" applyAlignment="1">
      <alignment/>
    </xf>
    <xf numFmtId="0" fontId="17" fillId="45" borderId="35" xfId="0" applyFont="1" applyFill="1" applyBorder="1" applyAlignment="1">
      <alignment/>
    </xf>
    <xf numFmtId="0" fontId="17" fillId="44" borderId="0" xfId="122" applyFont="1" applyFill="1" applyBorder="1" applyAlignment="1" applyProtection="1">
      <alignment horizontal="center" vertical="center"/>
      <protection/>
    </xf>
    <xf numFmtId="2" fontId="19" fillId="44" borderId="27" xfId="122" applyNumberFormat="1" applyFont="1" applyFill="1" applyBorder="1" applyAlignment="1" applyProtection="1">
      <alignment horizontal="center" vertical="center"/>
      <protection/>
    </xf>
    <xf numFmtId="0" fontId="17" fillId="44" borderId="11" xfId="0" applyFont="1" applyFill="1" applyBorder="1" applyAlignment="1" applyProtection="1">
      <alignment/>
      <protection/>
    </xf>
    <xf numFmtId="0" fontId="17" fillId="44" borderId="23" xfId="122" applyFont="1" applyFill="1" applyBorder="1" applyAlignment="1" applyProtection="1">
      <alignment horizontal="center" vertical="center"/>
      <protection/>
    </xf>
    <xf numFmtId="0" fontId="19" fillId="44" borderId="23" xfId="0" applyFont="1" applyFill="1" applyBorder="1" applyAlignment="1" applyProtection="1">
      <alignment vertical="center"/>
      <protection/>
    </xf>
    <xf numFmtId="0" fontId="17" fillId="44" borderId="23" xfId="0" applyFont="1" applyFill="1" applyBorder="1" applyAlignment="1" applyProtection="1">
      <alignment vertical="center"/>
      <protection/>
    </xf>
    <xf numFmtId="0" fontId="17" fillId="44" borderId="27" xfId="0" applyFont="1" applyFill="1" applyBorder="1" applyAlignment="1" applyProtection="1">
      <alignment/>
      <protection/>
    </xf>
    <xf numFmtId="0" fontId="17" fillId="44" borderId="0" xfId="122" applyFont="1" applyFill="1" applyBorder="1" applyAlignment="1" applyProtection="1">
      <alignment vertical="center"/>
      <protection/>
    </xf>
    <xf numFmtId="0" fontId="17" fillId="44" borderId="23" xfId="122" applyFont="1" applyFill="1" applyBorder="1" applyAlignment="1" applyProtection="1">
      <alignment vertical="center"/>
      <protection/>
    </xf>
    <xf numFmtId="0" fontId="17" fillId="44" borderId="23" xfId="0" applyFont="1" applyFill="1" applyBorder="1" applyAlignment="1" applyProtection="1">
      <alignment vertical="center" wrapText="1"/>
      <protection/>
    </xf>
    <xf numFmtId="0" fontId="19" fillId="61" borderId="25" xfId="122" applyFont="1" applyFill="1" applyBorder="1" applyProtection="1">
      <alignment/>
      <protection/>
    </xf>
    <xf numFmtId="0" fontId="17" fillId="62" borderId="24" xfId="122" applyFont="1" applyFill="1" applyBorder="1" applyProtection="1">
      <alignment/>
      <protection/>
    </xf>
    <xf numFmtId="0" fontId="17" fillId="62" borderId="25" xfId="122" applyFont="1" applyFill="1" applyBorder="1" applyProtection="1">
      <alignment/>
      <protection/>
    </xf>
    <xf numFmtId="0" fontId="19" fillId="62" borderId="25" xfId="122" applyFont="1" applyFill="1" applyBorder="1" applyProtection="1">
      <alignment/>
      <protection/>
    </xf>
    <xf numFmtId="0" fontId="17" fillId="62" borderId="26" xfId="122" applyFont="1" applyFill="1" applyBorder="1" applyAlignment="1" applyProtection="1">
      <alignment horizontal="center"/>
      <protection/>
    </xf>
    <xf numFmtId="166" fontId="17" fillId="62" borderId="25" xfId="122" applyNumberFormat="1" applyFont="1" applyFill="1" applyBorder="1" applyProtection="1">
      <alignment/>
      <protection/>
    </xf>
    <xf numFmtId="166" fontId="17" fillId="62" borderId="30" xfId="122" applyNumberFormat="1" applyFont="1" applyFill="1" applyBorder="1" applyProtection="1">
      <alignment/>
      <protection/>
    </xf>
    <xf numFmtId="167" fontId="17" fillId="44" borderId="27" xfId="122" applyNumberFormat="1" applyFont="1" applyFill="1" applyBorder="1" applyProtection="1">
      <alignment/>
      <protection/>
    </xf>
    <xf numFmtId="167" fontId="17" fillId="44" borderId="0" xfId="122" applyNumberFormat="1" applyFont="1" applyFill="1" applyBorder="1" applyProtection="1">
      <alignment/>
      <protection/>
    </xf>
    <xf numFmtId="166" fontId="17" fillId="63" borderId="0" xfId="122" applyNumberFormat="1" applyFont="1" applyFill="1" applyBorder="1" applyProtection="1">
      <alignment/>
      <protection/>
    </xf>
    <xf numFmtId="1" fontId="17" fillId="44" borderId="23" xfId="122" applyNumberFormat="1" applyFont="1" applyFill="1" applyBorder="1" applyProtection="1">
      <alignment/>
      <protection/>
    </xf>
    <xf numFmtId="0" fontId="84" fillId="44" borderId="25" xfId="122" applyFont="1" applyFill="1" applyBorder="1" applyAlignment="1" applyProtection="1">
      <alignment horizontal="right"/>
      <protection/>
    </xf>
    <xf numFmtId="1" fontId="84" fillId="44" borderId="0" xfId="122" applyNumberFormat="1" applyFont="1" applyFill="1" applyBorder="1" applyProtection="1">
      <alignment/>
      <protection/>
    </xf>
    <xf numFmtId="1" fontId="85" fillId="44" borderId="23" xfId="122" applyNumberFormat="1" applyFont="1" applyFill="1" applyBorder="1" applyProtection="1">
      <alignment/>
      <protection/>
    </xf>
    <xf numFmtId="9" fontId="19" fillId="60" borderId="28" xfId="122" applyNumberFormat="1" applyFont="1" applyFill="1" applyBorder="1" applyProtection="1">
      <alignment/>
      <protection/>
    </xf>
    <xf numFmtId="0" fontId="25" fillId="44" borderId="0" xfId="0" applyFont="1" applyFill="1" applyBorder="1" applyAlignment="1" applyProtection="1">
      <alignment wrapText="1"/>
      <protection/>
    </xf>
    <xf numFmtId="0" fontId="25" fillId="44" borderId="23" xfId="0" applyFont="1" applyFill="1" applyBorder="1" applyAlignment="1" applyProtection="1">
      <alignment wrapText="1"/>
      <protection/>
    </xf>
    <xf numFmtId="165" fontId="19" fillId="45" borderId="11" xfId="94" applyNumberFormat="1" applyFont="1" applyFill="1" applyBorder="1" applyAlignment="1" applyProtection="1">
      <alignment horizontal="right"/>
      <protection/>
    </xf>
    <xf numFmtId="0" fontId="17" fillId="44" borderId="30" xfId="122" applyFont="1" applyFill="1" applyBorder="1" applyProtection="1">
      <alignment/>
      <protection/>
    </xf>
    <xf numFmtId="0" fontId="17" fillId="44" borderId="31" xfId="122" applyFont="1" applyFill="1" applyBorder="1" applyProtection="1">
      <alignment/>
      <protection/>
    </xf>
    <xf numFmtId="166" fontId="19" fillId="44" borderId="32" xfId="122" applyNumberFormat="1" applyFont="1" applyFill="1" applyBorder="1" applyProtection="1">
      <alignment/>
      <protection/>
    </xf>
    <xf numFmtId="0" fontId="84" fillId="44" borderId="25" xfId="122" applyFont="1" applyFill="1" applyBorder="1" applyProtection="1">
      <alignment/>
      <protection/>
    </xf>
    <xf numFmtId="0" fontId="84" fillId="44" borderId="0" xfId="122" applyFont="1" applyFill="1" applyBorder="1" applyProtection="1">
      <alignment/>
      <protection/>
    </xf>
    <xf numFmtId="0" fontId="84" fillId="44" borderId="23" xfId="122" applyFont="1" applyFill="1" applyBorder="1" applyProtection="1">
      <alignment/>
      <protection/>
    </xf>
    <xf numFmtId="165" fontId="19" fillId="45" borderId="0" xfId="94" applyNumberFormat="1" applyFont="1" applyFill="1" applyBorder="1" applyAlignment="1" applyProtection="1">
      <alignment horizontal="right"/>
      <protection/>
    </xf>
    <xf numFmtId="0" fontId="66" fillId="44" borderId="23" xfId="0" applyNumberFormat="1" applyFont="1" applyFill="1" applyBorder="1" applyAlignment="1" applyProtection="1">
      <alignment horizontal="center" vertical="center" wrapText="1"/>
      <protection/>
    </xf>
    <xf numFmtId="0" fontId="62" fillId="44" borderId="34" xfId="0" applyFont="1" applyFill="1" applyBorder="1" applyAlignment="1" applyProtection="1">
      <alignment horizontal="center" vertical="center" wrapText="1"/>
      <protection/>
    </xf>
    <xf numFmtId="0" fontId="62" fillId="44" borderId="4" xfId="0" applyFont="1" applyFill="1" applyBorder="1" applyAlignment="1" applyProtection="1">
      <alignment horizontal="center" vertical="center" wrapText="1"/>
      <protection/>
    </xf>
    <xf numFmtId="0" fontId="62" fillId="44" borderId="33" xfId="0" applyFont="1" applyFill="1" applyBorder="1" applyAlignment="1" applyProtection="1">
      <alignment horizontal="center" vertical="center" wrapText="1"/>
      <protection/>
    </xf>
  </cellXfs>
  <cellStyles count="168">
    <cellStyle name="Normal" xfId="0"/>
    <cellStyle name="_pielikums veidlapai-2_v2_12082008" xfId="15"/>
    <cellStyle name="+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3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Accent1" xfId="54"/>
    <cellStyle name="Accent2" xfId="55"/>
    <cellStyle name="Accent3" xfId="56"/>
    <cellStyle name="Accent4" xfId="57"/>
    <cellStyle name="Accent5" xfId="58"/>
    <cellStyle name="Accent6" xfId="59"/>
    <cellStyle name="AFE" xfId="60"/>
    <cellStyle name="Bad" xfId="61"/>
    <cellStyle name="Calculation" xfId="62"/>
    <cellStyle name="Check Cell" xfId="63"/>
    <cellStyle name="ColumnAttributeAbovePrompt" xfId="64"/>
    <cellStyle name="ColumnAttributePrompt" xfId="65"/>
    <cellStyle name="ColumnAttributeValue" xfId="66"/>
    <cellStyle name="ColumnHeadingPrompt" xfId="67"/>
    <cellStyle name="ColumnHeadingValue" xfId="68"/>
    <cellStyle name="Comma" xfId="69"/>
    <cellStyle name="Comma [0]" xfId="70"/>
    <cellStyle name="Currency" xfId="71"/>
    <cellStyle name="Currency [0]" xfId="72"/>
    <cellStyle name="DblLineDollarAcct" xfId="73"/>
    <cellStyle name="DblLinePercent" xfId="74"/>
    <cellStyle name="DollarAccounting" xfId="75"/>
    <cellStyle name="Euro" xfId="76"/>
    <cellStyle name="Explanatory Text" xfId="77"/>
    <cellStyle name="EY Narrative text" xfId="78"/>
    <cellStyle name="EY%colcalc" xfId="79"/>
    <cellStyle name="EY%input" xfId="80"/>
    <cellStyle name="EY%rowcalc" xfId="81"/>
    <cellStyle name="EY0dp" xfId="82"/>
    <cellStyle name="EY1dp" xfId="83"/>
    <cellStyle name="EY2dp" xfId="84"/>
    <cellStyle name="EY3dp" xfId="85"/>
    <cellStyle name="EYChartTitle" xfId="86"/>
    <cellStyle name="EYColumnHeading" xfId="87"/>
    <cellStyle name="EYColumnHeadingItalic" xfId="88"/>
    <cellStyle name="EYCoverDatabookName" xfId="89"/>
    <cellStyle name="EYCoverDate" xfId="90"/>
    <cellStyle name="EYCoverDraft" xfId="91"/>
    <cellStyle name="EYCoverProjectName" xfId="92"/>
    <cellStyle name="EYCurrency" xfId="93"/>
    <cellStyle name="EYHeader1" xfId="94"/>
    <cellStyle name="EYHeader2" xfId="95"/>
    <cellStyle name="EYHeading1" xfId="96"/>
    <cellStyle name="EYheading2" xfId="97"/>
    <cellStyle name="EYheading3" xfId="98"/>
    <cellStyle name="EYNotes" xfId="99"/>
    <cellStyle name="EYNotesHeading" xfId="100"/>
    <cellStyle name="EYnumber" xfId="101"/>
    <cellStyle name="EYSectionHeading" xfId="102"/>
    <cellStyle name="EYSheetHeader1" xfId="103"/>
    <cellStyle name="EYSheetHeading" xfId="104"/>
    <cellStyle name="EYsmallheading" xfId="105"/>
    <cellStyle name="EYSource" xfId="106"/>
    <cellStyle name="EYtext" xfId="107"/>
    <cellStyle name="EYtextbold" xfId="108"/>
    <cellStyle name="EYtextbolditalic" xfId="109"/>
    <cellStyle name="EYtextitalic" xfId="110"/>
    <cellStyle name="Good" xfId="111"/>
    <cellStyle name="Heading 1" xfId="112"/>
    <cellStyle name="Heading 2" xfId="113"/>
    <cellStyle name="Heading 3" xfId="114"/>
    <cellStyle name="Heading 4" xfId="115"/>
    <cellStyle name="Input" xfId="116"/>
    <cellStyle name="LineItemPrompt" xfId="117"/>
    <cellStyle name="LineItemValue" xfId="118"/>
    <cellStyle name="Linked Cell" xfId="119"/>
    <cellStyle name="Neutral" xfId="120"/>
    <cellStyle name="Normaali_Pitäjänmäen kuparialue" xfId="121"/>
    <cellStyle name="Normal_pielikums veidlapai-2_v2_12082008" xfId="122"/>
    <cellStyle name="Note" xfId="123"/>
    <cellStyle name="Output" xfId="124"/>
    <cellStyle name="Output Amounts" xfId="125"/>
    <cellStyle name="Output Column Headings" xfId="126"/>
    <cellStyle name="Output Line Items" xfId="127"/>
    <cellStyle name="Output Report Heading" xfId="128"/>
    <cellStyle name="Output Report Title" xfId="129"/>
    <cellStyle name="Percent" xfId="130"/>
    <cellStyle name="ReportTitlePrompt" xfId="131"/>
    <cellStyle name="ReportTitleValue" xfId="132"/>
    <cellStyle name="RowAcctAbovePrompt" xfId="133"/>
    <cellStyle name="RowAcctSOBAbovePrompt" xfId="134"/>
    <cellStyle name="RowAcctSOBValue" xfId="135"/>
    <cellStyle name="RowAcctValue" xfId="136"/>
    <cellStyle name="RowAttrAbovePrompt" xfId="137"/>
    <cellStyle name="RowAttrValue" xfId="138"/>
    <cellStyle name="RowColSetAbovePrompt" xfId="139"/>
    <cellStyle name="RowColSetLeftPrompt" xfId="140"/>
    <cellStyle name="RowColSetValue" xfId="141"/>
    <cellStyle name="RowLeftPrompt" xfId="142"/>
    <cellStyle name="SampleUsingFormatMask" xfId="143"/>
    <cellStyle name="SampleWithNoFormatMask" xfId="144"/>
    <cellStyle name="SAPBEXHLevel1" xfId="145"/>
    <cellStyle name="SAPBEXstdData" xfId="146"/>
    <cellStyle name="SingleLineAcctgn" xfId="147"/>
    <cellStyle name="SingleLinePercent" xfId="148"/>
    <cellStyle name="Standard_Erfassungsblatt97_4_04" xfId="149"/>
    <cellStyle name="Strukt" xfId="150"/>
    <cellStyle name="TextNormal" xfId="151"/>
    <cellStyle name="Title" xfId="152"/>
    <cellStyle name="Total" xfId="153"/>
    <cellStyle name="Tusental_Investor_Report5_Srm2_030317" xfId="154"/>
    <cellStyle name="UploadThisRowValue" xfId="155"/>
    <cellStyle name="Warning Text" xfId="156"/>
    <cellStyle name="Акцент1" xfId="157"/>
    <cellStyle name="Акцент2" xfId="158"/>
    <cellStyle name="Акцент3" xfId="159"/>
    <cellStyle name="Акцент4" xfId="160"/>
    <cellStyle name="Акцент5" xfId="161"/>
    <cellStyle name="Акцент6" xfId="162"/>
    <cellStyle name="Ввод " xfId="163"/>
    <cellStyle name="Вывод" xfId="164"/>
    <cellStyle name="Вычисление" xfId="165"/>
    <cellStyle name="Заголовок 1" xfId="166"/>
    <cellStyle name="Заголовок 2" xfId="167"/>
    <cellStyle name="Заголовок 3" xfId="168"/>
    <cellStyle name="Заголовок 4" xfId="169"/>
    <cellStyle name="Итог" xfId="170"/>
    <cellStyle name="Контрольная ячейка" xfId="171"/>
    <cellStyle name="Название" xfId="172"/>
    <cellStyle name="Нейтральный" xfId="173"/>
    <cellStyle name="Обычный_597554" xfId="174"/>
    <cellStyle name="Плохой" xfId="175"/>
    <cellStyle name="Пояснение" xfId="176"/>
    <cellStyle name="Примечание" xfId="177"/>
    <cellStyle name="Связанная ячейка" xfId="178"/>
    <cellStyle name="Текст предупреждения" xfId="179"/>
    <cellStyle name="Хороший" xfId="180"/>
    <cellStyle name="一般_AR(updated on 1.5.06)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read%20Eagle\Insurance\Policies\1-10015-00%20203062\Arrears%20Qtr2-02\MORTINT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rigameyfp02\data\Clients\_TS\Almira\3.DD%20working%20papers\BL%20-%20Bilyky\Beliki_Databook_07.03.07_v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hnt01\9150\C1.%20Kunder\N&#228;ringsdepartementet\2.%20P&#229;g&#229;ende\ALT\4.%20Modeller\V&#228;rdering%20av%20ALT\DCF-ALT%2005-12-04-%20EFTER%20BUDGET%20UPPDATERI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rigameyfp02\data\Program%20Files\EY%20TAS%20Databook\Lib\Databook%20library%20Ro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rigameyfp02\data\Lysenko\GAAP\1.FinStatements\1.&#1048;&#1089;&#1090;&#1080;&#1083;%20(&#1059;&#1082;&#1088;&#1072;&#1080;&#1085;&#1072;)\10-&#1054;&#1082;&#1090;&#1103;&#1073;&#1088;&#1100;%202004\Lysenko\GAAP\6.Sales%202004\09-&#1057;&#1077;&#1085;&#1090;&#1103;&#1073;&#1088;&#1100;-Sales%202004\&#1050;&#1091;&#1088;&#1089;&#1086;&#1074;&#1099;&#1077;%20&#1088;&#1072;&#1079;&#1085;&#1080;&#1094;&#1099;%20-%20&#1056;&#1072;&#1089;&#1095;&#1077;&#1090;%20&#1088;&#1077;&#1072;&#1083;&#1080;&#1079;&#1072;&#1094;&#1080;&#1080;%20(&#1089;&#1077;&#1085;&#1090;&#1103;&#1073;&#1088;&#1100;%2004%20&#1075;.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hnt01\9150\B3.%20Valuation\4.%20V&#228;rderingsmodeller\1.%20E&amp;Ys%20v&#228;rderingsmodell\PPA%20o%20immateriella%20tillg&#229;ngar\EY%20Sweden%20PPA%20model%20templat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hnt01\9150\WINDOWS\TEMP\notesE1EF34\Valuation%20Model_2006-10-30v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prilutskaya\Local%20Settings\Temporary%20Internet%20Files\OLKB3\&#1088;&#1077;&#1077;&#1089;&#1090;&#1088;%20&#1072;&#1082;&#1090;&#1086;&#1074;%20&#1087;&#1088;&#1086;&#1074;&#1077;&#1088;&#1086;&#108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kozlova\Local%20Settings\Temporary%20Internet%20Files\OLK86\&#1056;&#1077;&#1077;&#1089;&#1090;&#1088;%20&#1072;&#1082;&#1090;&#1086;&#1074;%20&#1087;&#1088;&#1086;&#1074;&#1077;&#1088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angulations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Premium summar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rans_Letter"/>
      <sheetName val="Index"/>
      <sheetName val="Abbreviations"/>
      <sheetName val="Lead_Index"/>
      <sheetName val="Lead PL"/>
      <sheetName val="Lead BS"/>
      <sheetName val="Recon_Index"/>
      <sheetName val="R1"/>
      <sheetName val="R2"/>
      <sheetName val="R3"/>
      <sheetName val="R4"/>
      <sheetName val="R5"/>
      <sheetName val="PL_Index"/>
      <sheetName val="PL1"/>
      <sheetName val="PL2"/>
      <sheetName val="PL3"/>
      <sheetName val="PL4"/>
      <sheetName val="PL5"/>
      <sheetName val="PL6"/>
      <sheetName val="PL7"/>
      <sheetName val="PL8"/>
      <sheetName val="PL9"/>
      <sheetName val="PL10"/>
      <sheetName val="PL11-a"/>
      <sheetName val="PL12"/>
      <sheetName val="PL13"/>
      <sheetName val="PL14"/>
      <sheetName val="PL15"/>
      <sheetName val="BS_Index"/>
      <sheetName val="BS1"/>
      <sheetName val="BS2"/>
      <sheetName val="BS3"/>
      <sheetName val="BS4"/>
      <sheetName val="BS5"/>
      <sheetName val="BS6"/>
      <sheetName val="BS7"/>
      <sheetName val="BS8"/>
      <sheetName val="BS9"/>
      <sheetName val="BS10"/>
      <sheetName val="BS11"/>
      <sheetName val="BS12"/>
      <sheetName val="BS13"/>
      <sheetName val="BS14"/>
      <sheetName val="BS15"/>
      <sheetName val="BS16"/>
      <sheetName val="BS17"/>
      <sheetName val="BS18"/>
      <sheetName val="WC_Index"/>
      <sheetName val="WC1"/>
      <sheetName val="WC2"/>
      <sheetName val="Sheet8S"/>
      <sheetName val="Sheet4S"/>
      <sheetName val="Sheet01S"/>
      <sheetName val="Sheet12S"/>
    </sheetNames>
    <sheetDataSet>
      <sheetData sheetId="12">
        <row r="7">
          <cell r="E7">
            <v>5.05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pec"/>
      <sheetName val="Assumptions"/>
      <sheetName val="H-IS"/>
      <sheetName val="H-BS"/>
      <sheetName val="Bloomberg"/>
      <sheetName val="Tabeller och diagram"/>
      <sheetName val="CF-base"/>
      <sheetName val="Rev's &amp; Costs"/>
      <sheetName val="WC"/>
      <sheetName val="PPE"/>
      <sheetName val="FF"/>
      <sheetName val="Taxes"/>
      <sheetName val="IS"/>
      <sheetName val="BS"/>
      <sheetName val="IS-base"/>
      <sheetName val="BS-base"/>
      <sheetName val="CF"/>
      <sheetName val="Valuation"/>
      <sheetName val="Skattesköld-kontroll"/>
      <sheetName val="Summary"/>
      <sheetName val="Blad1"/>
      <sheetName val="Diagram"/>
    </sheetNames>
    <sheetDataSet>
      <sheetData sheetId="2">
        <row r="4">
          <cell r="D4">
            <v>2001</v>
          </cell>
          <cell r="E4">
            <v>2002</v>
          </cell>
          <cell r="F4">
            <v>2003</v>
          </cell>
          <cell r="G4">
            <v>2004</v>
          </cell>
          <cell r="H4">
            <v>2005</v>
          </cell>
        </row>
        <row r="6">
          <cell r="F6">
            <v>202.155</v>
          </cell>
          <cell r="G6">
            <v>201.564</v>
          </cell>
          <cell r="H6">
            <v>192.683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 - do not import"/>
      <sheetName val="Q of E cover - do not import"/>
      <sheetName val="Earnings summary"/>
      <sheetName val="KPIs"/>
      <sheetName val="Adjusted EBITDA"/>
      <sheetName val="EBITDA Bridge"/>
      <sheetName val="Pro forma EBITDA"/>
      <sheetName val="Quarterly P&amp;L"/>
      <sheetName val="Monthly P&amp;L - continuous"/>
      <sheetName val="Monthly P&amp;L - seasonality"/>
      <sheetName val="Revenue by product &amp; customer"/>
      <sheetName val="Annual growth by segment"/>
      <sheetName val="Growth drivers"/>
      <sheetName val="Gross to net sales"/>
      <sheetName val="Analysis of CoS"/>
      <sheetName val="Operating expenses"/>
      <sheetName val="Employee benefits"/>
      <sheetName val="EBITDA % improv. vs prior year "/>
      <sheetName val="Current trading"/>
      <sheetName val="LTM"/>
      <sheetName val="Full year outturn"/>
      <sheetName val="Standalone costs"/>
      <sheetName val="FX exposure"/>
      <sheetName val="Sensitivity analysis"/>
      <sheetName val="Key customers"/>
      <sheetName val="Key suppliers"/>
      <sheetName val="Booked and pipeline analysis"/>
      <sheetName val="Q of CF cover - do not import"/>
      <sheetName val="Lead cash flow"/>
      <sheetName val="EBITDA to CF conversion"/>
      <sheetName val="Capex breakdown"/>
      <sheetName val="Q of NA cover - do not import"/>
      <sheetName val="Lead BS - IAS"/>
      <sheetName val="Lead BS - NA"/>
      <sheetName val="Pro forma BS"/>
      <sheetName val="Inventory breakdown"/>
      <sheetName val="Inventory reserve"/>
      <sheetName val="Accounts receivable ageing"/>
      <sheetName val="Rollforward of AR"/>
      <sheetName val="Accounts payable"/>
      <sheetName val="Accounts payable ageing"/>
      <sheetName val="PPE"/>
      <sheetName val="Fixed assets"/>
      <sheetName val="Prepaid &amp; other current assets"/>
      <sheetName val="Intangible assets"/>
      <sheetName val="Other assets"/>
      <sheetName val="Accrued expenses"/>
      <sheetName val="Other current liabilities"/>
      <sheetName val="Debt"/>
      <sheetName val="Equity rollforward"/>
      <sheetName val="Unfunded obligations"/>
      <sheetName val="Cash waterfall analysis"/>
      <sheetName val="Adjustments to enterprise value"/>
      <sheetName val="WC cover - do not import"/>
      <sheetName val="WC - monthly - year on year"/>
      <sheetName val="WC - monthly -continuous"/>
      <sheetName val="Adjusted working capital"/>
      <sheetName val="Net WC (+ data pages)"/>
      <sheetName val="WC (high-low) (+data pages)"/>
      <sheetName val="WC analytics (+data pages)"/>
      <sheetName val="WC indicators (+data pages)"/>
      <sheetName val="WC sales seas.(+further pages)"/>
      <sheetName val="WC sales seas.2(+data pages)"/>
      <sheetName val="FY04 WC detail (data page)"/>
      <sheetName val="FY05 WC detail (data page)"/>
      <sheetName val="FY06 WC detail (data page)"/>
      <sheetName val="TF subsect cover-do not import"/>
      <sheetName val="Mngt to stat rec"/>
      <sheetName val="Hist accuracy of budget"/>
      <sheetName val="Price vol cover - do not import"/>
      <sheetName val="Price volume profit variance"/>
      <sheetName val="Price volume sales variance"/>
      <sheetName val="Price-vol summary (+data pages)"/>
      <sheetName val="Price-vol (data page 1)"/>
      <sheetName val="Price-vol (data page 2)"/>
      <sheetName val="Price-vol (data page 3)"/>
      <sheetName val="Price-vol (data page 4)"/>
      <sheetName val="Price-vol (data page 5)"/>
      <sheetName val="Chart pages cover-do not import"/>
      <sheetName val="Line chart"/>
      <sheetName val="Stacked column chart"/>
      <sheetName val="Bar chart"/>
      <sheetName val="Clustered column"/>
      <sheetName val="Column-line on 2 axis chart"/>
      <sheetName val="Bubble chart"/>
      <sheetName val="Blocked area chart"/>
      <sheetName val="Sheet8S"/>
      <sheetName val="Sheet4S"/>
      <sheetName val="Sheet01S"/>
      <sheetName val="Sheet12S"/>
      <sheetName val="FY0 WC detail (data page)"/>
    </sheetNames>
    <sheetDataSet>
      <sheetData sheetId="5">
        <row r="6">
          <cell r="A6" t="str">
            <v>Currency:</v>
          </cell>
          <cell r="F6" t="str">
            <v>end points</v>
          </cell>
          <cell r="G6" t="str">
            <v>blank neg</v>
          </cell>
          <cell r="H6" t="str">
            <v>red neg</v>
          </cell>
          <cell r="I6" t="str">
            <v>grn neg</v>
          </cell>
          <cell r="J6" t="str">
            <v>blank pos</v>
          </cell>
          <cell r="K6" t="str">
            <v>red pos</v>
          </cell>
          <cell r="L6" t="str">
            <v>grn pos</v>
          </cell>
        </row>
        <row r="7">
          <cell r="A7" t="str">
            <v>FY[xx] EBITDA</v>
          </cell>
          <cell r="F7">
            <v>0</v>
          </cell>
        </row>
        <row r="8">
          <cell r="A8" t="str">
            <v> FYxxA A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FYxxA B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FYxxA C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FYxxA D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FYxxA 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FYxxA F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 t="str">
            <v>FYxxA G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FYxxA H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A16" t="str">
            <v>FYxxA I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FYxxA J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FYxxA K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FYxxA L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A20" t="str">
            <v>FYxxA M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A21" t="str">
            <v>FYxxA N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A22" t="str">
            <v>FYxxA O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FY[xx] EBITDA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FYxxA A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A25" t="str">
            <v>FYxxA B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FYxxA C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FYxxA D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FYxxA E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FYxxA F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A30" t="str">
            <v>FYxxA G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A31" t="str">
            <v>FYxxA H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>FYxxA I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FYxxA J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FYxxA K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FYxxA L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FYxxA M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A37" t="str">
            <v>FYxxA N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>FYxxA O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A39" t="str">
            <v>FY[xx] EBITDA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>FYxxB A 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FYxxB B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FYxxB C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 t="str">
            <v>FYxxB D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 t="str">
            <v>FYxxB E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A45" t="str">
            <v>FYxxB F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A46" t="str">
            <v>FYxxB G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FYxxB H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FYxxB I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A49" t="str">
            <v>FYxxB J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FYxxB 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A51" t="str">
            <v>FYxxB L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A52" t="str">
            <v>FYxxB M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FYxxB N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FYxxB O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FY[xx] EBITDA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FYxxB A 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FYxxB B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A58" t="str">
            <v>FYxxB C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FYxxB D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A60" t="str">
            <v>FYxxB 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A61" t="str">
            <v>FYxxB F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A62" t="str">
            <v>FYxxB G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FYxxB H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A64" t="str">
            <v>FYxxB I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FYxxB J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A66" t="str">
            <v>FYxxB K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FYxxB L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FYxxB M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FYxxB N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A70" t="str">
            <v>FYxxB O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FY[xx] EBITDA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FYxxB A 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FYxxB B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A74" t="str">
            <v>FYxxB C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A75" t="str">
            <v>FYxxB D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A76" t="str">
            <v>FYxxB E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FYxxB F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FYxxB G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A79" t="str">
            <v>FYxxB H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A80" t="str">
            <v>FYxxB I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A81" t="str">
            <v>FYxxB J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FYxxB K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FYxxB L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FYxxB M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FYxxB N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A86" t="str">
            <v>FYxxB O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A87" t="str">
            <v>FY[xx] EBITDA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A88" t="str">
            <v>FYxxB A 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FYxxB B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A90" t="str">
            <v>FYxxB C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A91" t="str">
            <v>FYxxB D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A92" t="str">
            <v>FYxxB E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FYxxB F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A94" t="str">
            <v>FYxxB G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A95" t="str">
            <v>FYxxB H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FYxxB I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A97" t="str">
            <v>FYxxB J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A98" t="str">
            <v>FYxxB K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A99" t="str">
            <v>FYxxB L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FYxxB M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A101" t="str">
            <v>FYxxB N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A102" t="str">
            <v>FYxxB O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A103" t="str">
            <v>FY[xx] EBITDA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едопл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t göra"/>
      <sheetName val="Input"/>
      <sheetName val="Balance sheet"/>
      <sheetName val="Sum of Val"/>
      <sheetName val="WARA"/>
      <sheetName val="BEV"/>
      <sheetName val="BEV to pres."/>
      <sheetName val="Cover"/>
      <sheetName val="Revenue detail"/>
      <sheetName val="Technology RFR"/>
      <sheetName val="Brand RFR"/>
      <sheetName val="Customers MEEM"/>
      <sheetName val="CAC"/>
      <sheetName val="Workforce"/>
      <sheetName val="Template"/>
    </sheetNames>
    <sheetDataSet>
      <sheetData sheetId="1">
        <row r="20">
          <cell r="B20">
            <v>0.02</v>
          </cell>
        </row>
        <row r="22">
          <cell r="B22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__FDSCACHE__"/>
      <sheetName val="Blad1 (2)"/>
      <sheetName val="Blad2"/>
      <sheetName val="Blad3"/>
    </sheetNames>
    <sheetDataSet>
      <sheetData sheetId="0">
        <row r="5">
          <cell r="C5" t="str">
            <v>10/30/2006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ки"/>
      <sheetName val="проверки"/>
    </sheetNames>
    <sheetDataSet>
      <sheetData sheetId="0">
        <row r="1">
          <cell r="C1" t="str">
            <v>"Николаевстандартметрология", инженеры Щербинин В.В, Цегельник Т.Г.</v>
          </cell>
          <cell r="G1" t="str">
            <v>Акт обследования от </v>
          </cell>
          <cell r="I1" t="str">
            <v>Завод № 1</v>
          </cell>
        </row>
        <row r="2">
          <cell r="C2" t="str">
            <v>Гл. метролог ООО "Сандора" Мазуров Д.П.</v>
          </cell>
          <cell r="G2" t="str">
            <v>Акт от</v>
          </cell>
          <cell r="I2" t="str">
            <v>Лаборатория, Завод № 1</v>
          </cell>
        </row>
        <row r="3">
          <cell r="C3" t="str">
            <v>Жовтневая СЭС, зав. Баклабораторией Односумова Т.Д.</v>
          </cell>
        </row>
        <row r="4">
          <cell r="C4" t="str">
            <v>Жовтневая СЭС, санитарный врач по гигиене питания Солощенко  И.А.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ки"/>
      <sheetName val="проверки"/>
    </sheetNames>
    <sheetDataSet>
      <sheetData sheetId="0">
        <row r="1">
          <cell r="C1" t="str">
            <v>"Николаевстандартметрология", инженеры Щербинин В.В, Цегельник Т.Г.</v>
          </cell>
          <cell r="E1" t="str">
            <v>Контроль соблюдения условий проведение измерений производственной измерительной лабораторией ООО "Сандора"</v>
          </cell>
          <cell r="G1" t="str">
            <v>Акт обследования от </v>
          </cell>
          <cell r="I1" t="str">
            <v>Завод № 1</v>
          </cell>
        </row>
        <row r="2">
          <cell r="C2" t="str">
            <v>Гл. метролог ООО "Сандора" Мазуров Д.П.</v>
          </cell>
          <cell r="E2" t="str">
            <v>Обследование микробиологической лаборатории ООО "Сандора"</v>
          </cell>
          <cell r="G2" t="str">
            <v>Акт от</v>
          </cell>
          <cell r="I2" t="str">
            <v>Лаборатория, Завод № 1</v>
          </cell>
        </row>
        <row r="3">
          <cell r="C3" t="str">
            <v>Жовтневая СЭС, зав. Баклабораторией Односумова Т.Д.</v>
          </cell>
          <cell r="E3" t="str">
            <v>Плановая проверка завода</v>
          </cell>
        </row>
        <row r="4">
          <cell r="C4" t="str">
            <v>Жовтневая СЭС, санитарный врач по гигиене питания Солощенко  И.А.</v>
          </cell>
          <cell r="E4" t="str">
            <v>Прверка перечня СИТ в производственной лаборатории ПК №1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Y72"/>
  <sheetViews>
    <sheetView tabSelected="1" view="pageLayout" zoomScale="50" zoomScaleNormal="50" zoomScaleSheetLayoutView="80" zoomScalePageLayoutView="50" workbookViewId="0" topLeftCell="A1">
      <selection activeCell="J8" sqref="J8"/>
    </sheetView>
  </sheetViews>
  <sheetFormatPr defaultColWidth="9.140625" defaultRowHeight="12.75"/>
  <cols>
    <col min="1" max="1" width="3.7109375" style="1" customWidth="1"/>
    <col min="2" max="2" width="9.00390625" style="1" customWidth="1"/>
    <col min="3" max="3" width="93.00390625" style="1" customWidth="1"/>
    <col min="4" max="4" width="14.8515625" style="1" hidden="1" customWidth="1"/>
    <col min="5" max="5" width="13.421875" style="1" customWidth="1"/>
    <col min="6" max="21" width="14.57421875" style="1" customWidth="1"/>
    <col min="22" max="22" width="17.7109375" style="1" customWidth="1"/>
    <col min="23" max="16384" width="9.140625" style="1" customWidth="1"/>
  </cols>
  <sheetData>
    <row r="1" spans="5:14" ht="86.25" customHeight="1">
      <c r="E1" s="143" t="s">
        <v>83</v>
      </c>
      <c r="F1" s="143"/>
      <c r="G1" s="143"/>
      <c r="H1" s="143"/>
      <c r="I1" s="143"/>
      <c r="J1" s="143"/>
      <c r="K1" s="143"/>
      <c r="L1" s="143"/>
      <c r="M1" s="143"/>
      <c r="N1" s="143"/>
    </row>
    <row r="2" spans="1:23" ht="18.75">
      <c r="A2" s="9"/>
      <c r="B2" s="10"/>
      <c r="C2" s="10"/>
      <c r="D2" s="11"/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3"/>
      <c r="W2" s="5"/>
    </row>
    <row r="3" spans="1:23" ht="18.75">
      <c r="A3" s="14"/>
      <c r="B3" s="15"/>
      <c r="C3" s="16"/>
      <c r="D3" s="16"/>
      <c r="E3" s="17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8"/>
      <c r="W3" s="5"/>
    </row>
    <row r="4" spans="1:23" ht="18">
      <c r="A4" s="19"/>
      <c r="B4" s="20"/>
      <c r="C4" s="20"/>
      <c r="D4" s="21"/>
      <c r="E4" s="22" t="s">
        <v>0</v>
      </c>
      <c r="F4" s="23">
        <v>2010</v>
      </c>
      <c r="G4" s="23">
        <f>F4+1</f>
        <v>2011</v>
      </c>
      <c r="H4" s="23">
        <f aca="true" t="shared" si="0" ref="H4:U4">G4+1</f>
        <v>2012</v>
      </c>
      <c r="I4" s="23">
        <f t="shared" si="0"/>
        <v>2013</v>
      </c>
      <c r="J4" s="23">
        <f t="shared" si="0"/>
        <v>2014</v>
      </c>
      <c r="K4" s="23">
        <f t="shared" si="0"/>
        <v>2015</v>
      </c>
      <c r="L4" s="23">
        <f t="shared" si="0"/>
        <v>2016</v>
      </c>
      <c r="M4" s="23">
        <f t="shared" si="0"/>
        <v>2017</v>
      </c>
      <c r="N4" s="23">
        <f t="shared" si="0"/>
        <v>2018</v>
      </c>
      <c r="O4" s="23">
        <f t="shared" si="0"/>
        <v>2019</v>
      </c>
      <c r="P4" s="23">
        <f t="shared" si="0"/>
        <v>2020</v>
      </c>
      <c r="Q4" s="23">
        <f t="shared" si="0"/>
        <v>2021</v>
      </c>
      <c r="R4" s="23">
        <f t="shared" si="0"/>
        <v>2022</v>
      </c>
      <c r="S4" s="23">
        <f t="shared" si="0"/>
        <v>2023</v>
      </c>
      <c r="T4" s="23">
        <f t="shared" si="0"/>
        <v>2024</v>
      </c>
      <c r="U4" s="23">
        <f t="shared" si="0"/>
        <v>2025</v>
      </c>
      <c r="V4" s="22" t="s">
        <v>1</v>
      </c>
      <c r="W4" s="5"/>
    </row>
    <row r="5" spans="1:23" ht="18">
      <c r="A5" s="24">
        <v>1</v>
      </c>
      <c r="B5" s="25" t="s">
        <v>44</v>
      </c>
      <c r="C5" s="25"/>
      <c r="D5" s="25"/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8"/>
      <c r="W5" s="5"/>
    </row>
    <row r="6" spans="1:23" ht="18">
      <c r="A6" s="29"/>
      <c r="B6" s="30" t="s">
        <v>2</v>
      </c>
      <c r="C6" s="30" t="s">
        <v>47</v>
      </c>
      <c r="D6" s="11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  <c r="W6" s="5"/>
    </row>
    <row r="7" spans="1:23" ht="18">
      <c r="A7" s="34"/>
      <c r="B7" s="35" t="s">
        <v>33</v>
      </c>
      <c r="C7" s="35" t="s">
        <v>31</v>
      </c>
      <c r="D7" s="35"/>
      <c r="E7" s="36" t="s">
        <v>4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>
        <f>SUM(F7:U7)</f>
        <v>0</v>
      </c>
      <c r="W7" s="5"/>
    </row>
    <row r="8" spans="1:23" ht="18">
      <c r="A8" s="34"/>
      <c r="B8" s="35" t="s">
        <v>34</v>
      </c>
      <c r="C8" s="35" t="s">
        <v>32</v>
      </c>
      <c r="D8" s="35"/>
      <c r="E8" s="36" t="s">
        <v>4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8">
        <f>SUM(F8:U8)</f>
        <v>0</v>
      </c>
      <c r="W8" s="5"/>
    </row>
    <row r="9" spans="1:23" ht="18">
      <c r="A9" s="34"/>
      <c r="B9" s="35" t="s">
        <v>49</v>
      </c>
      <c r="C9" s="35" t="s">
        <v>48</v>
      </c>
      <c r="D9" s="35"/>
      <c r="E9" s="36" t="s">
        <v>4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8">
        <f>SUM(F9:U9)</f>
        <v>0</v>
      </c>
      <c r="W9" s="5"/>
    </row>
    <row r="10" spans="1:23" ht="18">
      <c r="A10" s="34"/>
      <c r="B10" s="35" t="s">
        <v>37</v>
      </c>
      <c r="C10" s="35" t="s">
        <v>29</v>
      </c>
      <c r="D10" s="46"/>
      <c r="E10" s="36" t="s">
        <v>4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37"/>
      <c r="V10" s="38">
        <f>SUM(F10:U10)</f>
        <v>0</v>
      </c>
      <c r="W10" s="5"/>
    </row>
    <row r="11" spans="1:23" ht="18">
      <c r="A11" s="34"/>
      <c r="B11" s="35"/>
      <c r="C11" s="35"/>
      <c r="D11" s="46"/>
      <c r="E11" s="36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38"/>
      <c r="W11" s="5"/>
    </row>
    <row r="12" spans="1:23" ht="18">
      <c r="A12" s="29"/>
      <c r="B12" s="30" t="s">
        <v>5</v>
      </c>
      <c r="C12" s="30" t="s">
        <v>46</v>
      </c>
      <c r="D12" s="11"/>
      <c r="E12" s="31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40"/>
      <c r="W12" s="5"/>
    </row>
    <row r="13" spans="1:23" ht="18">
      <c r="A13" s="34"/>
      <c r="B13" s="35" t="s">
        <v>35</v>
      </c>
      <c r="C13" s="35" t="s">
        <v>31</v>
      </c>
      <c r="D13" s="35"/>
      <c r="E13" s="36" t="s">
        <v>4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8">
        <f>SUM(F13:U13)</f>
        <v>0</v>
      </c>
      <c r="W13" s="5"/>
    </row>
    <row r="14" spans="1:23" ht="18">
      <c r="A14" s="34"/>
      <c r="B14" s="35" t="s">
        <v>36</v>
      </c>
      <c r="C14" s="35" t="s">
        <v>32</v>
      </c>
      <c r="D14" s="35"/>
      <c r="E14" s="36" t="s">
        <v>4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38">
        <f>SUM(F14:U14)</f>
        <v>0</v>
      </c>
      <c r="W14" s="5"/>
    </row>
    <row r="15" spans="1:23" ht="18">
      <c r="A15" s="34"/>
      <c r="B15" s="35" t="s">
        <v>49</v>
      </c>
      <c r="C15" s="35" t="s">
        <v>48</v>
      </c>
      <c r="D15" s="35"/>
      <c r="E15" s="36" t="s">
        <v>4</v>
      </c>
      <c r="F15" s="41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8">
        <f>SUM(F15:U15)</f>
        <v>0</v>
      </c>
      <c r="W15" s="5"/>
    </row>
    <row r="16" spans="1:23" ht="18" hidden="1">
      <c r="A16" s="34"/>
      <c r="B16" s="35" t="s">
        <v>37</v>
      </c>
      <c r="C16" s="35" t="s">
        <v>29</v>
      </c>
      <c r="D16" s="46"/>
      <c r="E16" s="36" t="s">
        <v>4</v>
      </c>
      <c r="F16" s="47"/>
      <c r="G16" s="47"/>
      <c r="H16" s="47"/>
      <c r="I16" s="47"/>
      <c r="J16" s="4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8">
        <f>SUM(F16:P16)</f>
        <v>0</v>
      </c>
      <c r="W16" s="5"/>
    </row>
    <row r="17" spans="1:23" ht="18">
      <c r="A17" s="34"/>
      <c r="B17" s="35"/>
      <c r="C17" s="35"/>
      <c r="D17" s="46"/>
      <c r="E17" s="36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38"/>
      <c r="W17" s="5"/>
    </row>
    <row r="18" spans="1:23" ht="18">
      <c r="A18" s="29"/>
      <c r="B18" s="30" t="s">
        <v>6</v>
      </c>
      <c r="C18" s="30" t="s">
        <v>30</v>
      </c>
      <c r="D18" s="11"/>
      <c r="E18" s="31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0"/>
      <c r="W18" s="5"/>
    </row>
    <row r="19" spans="1:23" ht="18">
      <c r="A19" s="119"/>
      <c r="B19" s="121" t="s">
        <v>37</v>
      </c>
      <c r="C19" s="118" t="s">
        <v>66</v>
      </c>
      <c r="D19" s="120"/>
      <c r="E19" s="122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4"/>
      <c r="W19" s="5"/>
    </row>
    <row r="20" spans="1:23" ht="18">
      <c r="A20" s="34"/>
      <c r="B20" s="35" t="s">
        <v>75</v>
      </c>
      <c r="C20" s="35" t="s">
        <v>31</v>
      </c>
      <c r="D20" s="46"/>
      <c r="E20" s="36" t="s">
        <v>4</v>
      </c>
      <c r="F20" s="47">
        <f aca="true" t="shared" si="1" ref="F20:J21">F13-F7</f>
        <v>0</v>
      </c>
      <c r="G20" s="47">
        <f t="shared" si="1"/>
        <v>0</v>
      </c>
      <c r="H20" s="47">
        <f t="shared" si="1"/>
        <v>0</v>
      </c>
      <c r="I20" s="47">
        <f t="shared" si="1"/>
        <v>0</v>
      </c>
      <c r="J20" s="47">
        <f t="shared" si="1"/>
        <v>0</v>
      </c>
      <c r="K20" s="47">
        <f aca="true" t="shared" si="2" ref="K20:P20">K13-K7</f>
        <v>0</v>
      </c>
      <c r="L20" s="47">
        <f t="shared" si="2"/>
        <v>0</v>
      </c>
      <c r="M20" s="47">
        <f t="shared" si="2"/>
        <v>0</v>
      </c>
      <c r="N20" s="47">
        <f t="shared" si="2"/>
        <v>0</v>
      </c>
      <c r="O20" s="47">
        <f t="shared" si="2"/>
        <v>0</v>
      </c>
      <c r="P20" s="47">
        <f t="shared" si="2"/>
        <v>0</v>
      </c>
      <c r="Q20" s="47">
        <f aca="true" t="shared" si="3" ref="Q20:U21">Q13-Q7</f>
        <v>0</v>
      </c>
      <c r="R20" s="47">
        <f t="shared" si="3"/>
        <v>0</v>
      </c>
      <c r="S20" s="47">
        <f t="shared" si="3"/>
        <v>0</v>
      </c>
      <c r="T20" s="47">
        <f t="shared" si="3"/>
        <v>0</v>
      </c>
      <c r="U20" s="47">
        <f t="shared" si="3"/>
        <v>0</v>
      </c>
      <c r="V20" s="38">
        <f>SUM(F20:U20)</f>
        <v>0</v>
      </c>
      <c r="W20" s="5"/>
    </row>
    <row r="21" spans="1:23" ht="18">
      <c r="A21" s="34"/>
      <c r="B21" s="35" t="s">
        <v>76</v>
      </c>
      <c r="C21" s="35" t="s">
        <v>70</v>
      </c>
      <c r="D21" s="46"/>
      <c r="E21" s="36" t="s">
        <v>4</v>
      </c>
      <c r="F21" s="47">
        <f t="shared" si="1"/>
        <v>0</v>
      </c>
      <c r="G21" s="47">
        <f t="shared" si="1"/>
        <v>0</v>
      </c>
      <c r="H21" s="47">
        <f t="shared" si="1"/>
        <v>0</v>
      </c>
      <c r="I21" s="47">
        <f t="shared" si="1"/>
        <v>0</v>
      </c>
      <c r="J21" s="47">
        <f t="shared" si="1"/>
        <v>0</v>
      </c>
      <c r="K21" s="47">
        <f aca="true" t="shared" si="4" ref="K21:P21">K14-K8</f>
        <v>0</v>
      </c>
      <c r="L21" s="47">
        <f t="shared" si="4"/>
        <v>0</v>
      </c>
      <c r="M21" s="47">
        <f t="shared" si="4"/>
        <v>0</v>
      </c>
      <c r="N21" s="47">
        <f t="shared" si="4"/>
        <v>0</v>
      </c>
      <c r="O21" s="47">
        <f t="shared" si="4"/>
        <v>0</v>
      </c>
      <c r="P21" s="47">
        <f t="shared" si="4"/>
        <v>0</v>
      </c>
      <c r="Q21" s="47">
        <f t="shared" si="3"/>
        <v>0</v>
      </c>
      <c r="R21" s="47">
        <f t="shared" si="3"/>
        <v>0</v>
      </c>
      <c r="S21" s="47">
        <f t="shared" si="3"/>
        <v>0</v>
      </c>
      <c r="T21" s="47">
        <f t="shared" si="3"/>
        <v>0</v>
      </c>
      <c r="U21" s="47">
        <f t="shared" si="3"/>
        <v>0</v>
      </c>
      <c r="V21" s="38">
        <f>SUM(F21:U21)</f>
        <v>0</v>
      </c>
      <c r="W21" s="5"/>
    </row>
    <row r="22" spans="1:23" ht="18">
      <c r="A22" s="34"/>
      <c r="B22" s="35" t="s">
        <v>77</v>
      </c>
      <c r="C22" s="35" t="s">
        <v>71</v>
      </c>
      <c r="D22" s="46"/>
      <c r="E22" s="36" t="s">
        <v>4</v>
      </c>
      <c r="F22" s="47">
        <f aca="true" t="shared" si="5" ref="F22:J23">F9-F15</f>
        <v>0</v>
      </c>
      <c r="G22" s="47">
        <f t="shared" si="5"/>
        <v>0</v>
      </c>
      <c r="H22" s="47">
        <f t="shared" si="5"/>
        <v>0</v>
      </c>
      <c r="I22" s="47">
        <f t="shared" si="5"/>
        <v>0</v>
      </c>
      <c r="J22" s="47">
        <f t="shared" si="5"/>
        <v>0</v>
      </c>
      <c r="K22" s="47">
        <f aca="true" t="shared" si="6" ref="K22:P22">K9-K15</f>
        <v>0</v>
      </c>
      <c r="L22" s="47">
        <f t="shared" si="6"/>
        <v>0</v>
      </c>
      <c r="M22" s="47">
        <f t="shared" si="6"/>
        <v>0</v>
      </c>
      <c r="N22" s="47">
        <f t="shared" si="6"/>
        <v>0</v>
      </c>
      <c r="O22" s="47">
        <f t="shared" si="6"/>
        <v>0</v>
      </c>
      <c r="P22" s="47">
        <f t="shared" si="6"/>
        <v>0</v>
      </c>
      <c r="Q22" s="47">
        <f aca="true" t="shared" si="7" ref="Q22:U23">Q9-Q15</f>
        <v>0</v>
      </c>
      <c r="R22" s="47">
        <f t="shared" si="7"/>
        <v>0</v>
      </c>
      <c r="S22" s="47">
        <f t="shared" si="7"/>
        <v>0</v>
      </c>
      <c r="T22" s="47">
        <f t="shared" si="7"/>
        <v>0</v>
      </c>
      <c r="U22" s="47">
        <f t="shared" si="7"/>
        <v>0</v>
      </c>
      <c r="V22" s="38">
        <f>SUM(F22:U22)</f>
        <v>0</v>
      </c>
      <c r="W22" s="5"/>
    </row>
    <row r="23" spans="1:23" ht="18">
      <c r="A23" s="34"/>
      <c r="B23" s="35" t="s">
        <v>78</v>
      </c>
      <c r="C23" s="35" t="s">
        <v>29</v>
      </c>
      <c r="D23" s="46"/>
      <c r="E23" s="36" t="s">
        <v>4</v>
      </c>
      <c r="F23" s="47">
        <f t="shared" si="5"/>
        <v>0</v>
      </c>
      <c r="G23" s="47">
        <f t="shared" si="5"/>
        <v>0</v>
      </c>
      <c r="H23" s="47">
        <f t="shared" si="5"/>
        <v>0</v>
      </c>
      <c r="I23" s="47">
        <f t="shared" si="5"/>
        <v>0</v>
      </c>
      <c r="J23" s="47">
        <f t="shared" si="5"/>
        <v>0</v>
      </c>
      <c r="K23" s="47">
        <f aca="true" t="shared" si="8" ref="K23:P23">K10-K16</f>
        <v>0</v>
      </c>
      <c r="L23" s="47">
        <f t="shared" si="8"/>
        <v>0</v>
      </c>
      <c r="M23" s="47">
        <f t="shared" si="8"/>
        <v>0</v>
      </c>
      <c r="N23" s="47">
        <f t="shared" si="8"/>
        <v>0</v>
      </c>
      <c r="O23" s="47">
        <f t="shared" si="8"/>
        <v>0</v>
      </c>
      <c r="P23" s="47">
        <f t="shared" si="8"/>
        <v>0</v>
      </c>
      <c r="Q23" s="47">
        <f t="shared" si="7"/>
        <v>0</v>
      </c>
      <c r="R23" s="47">
        <f t="shared" si="7"/>
        <v>0</v>
      </c>
      <c r="S23" s="47">
        <f t="shared" si="7"/>
        <v>0</v>
      </c>
      <c r="T23" s="47">
        <f t="shared" si="7"/>
        <v>0</v>
      </c>
      <c r="U23" s="47">
        <f t="shared" si="7"/>
        <v>0</v>
      </c>
      <c r="V23" s="38">
        <f>SUM(F23:U23)</f>
        <v>0</v>
      </c>
      <c r="W23" s="5"/>
    </row>
    <row r="24" spans="1:23" ht="18">
      <c r="A24" s="34"/>
      <c r="B24" s="35" t="s">
        <v>79</v>
      </c>
      <c r="C24" s="46" t="s">
        <v>68</v>
      </c>
      <c r="D24" s="46"/>
      <c r="E24" s="36" t="s">
        <v>4</v>
      </c>
      <c r="F24" s="43">
        <f aca="true" t="shared" si="9" ref="F24:P24">F23+F22+F21+F20</f>
        <v>0</v>
      </c>
      <c r="G24" s="43">
        <f t="shared" si="9"/>
        <v>0</v>
      </c>
      <c r="H24" s="43">
        <f t="shared" si="9"/>
        <v>0</v>
      </c>
      <c r="I24" s="43">
        <f t="shared" si="9"/>
        <v>0</v>
      </c>
      <c r="J24" s="43">
        <f t="shared" si="9"/>
        <v>0</v>
      </c>
      <c r="K24" s="43">
        <f t="shared" si="9"/>
        <v>0</v>
      </c>
      <c r="L24" s="43">
        <f t="shared" si="9"/>
        <v>0</v>
      </c>
      <c r="M24" s="43">
        <f t="shared" si="9"/>
        <v>0</v>
      </c>
      <c r="N24" s="43">
        <f t="shared" si="9"/>
        <v>0</v>
      </c>
      <c r="O24" s="43">
        <f t="shared" si="9"/>
        <v>0</v>
      </c>
      <c r="P24" s="43">
        <f t="shared" si="9"/>
        <v>0</v>
      </c>
      <c r="Q24" s="43">
        <f>Q23+Q22+Q21+Q20</f>
        <v>0</v>
      </c>
      <c r="R24" s="43">
        <f>R23+R22+R21+R20</f>
        <v>0</v>
      </c>
      <c r="S24" s="43">
        <f>S23+S22+S21+S20</f>
        <v>0</v>
      </c>
      <c r="T24" s="43">
        <f>T23+T22+T21+T20</f>
        <v>0</v>
      </c>
      <c r="U24" s="43">
        <f>U23+U22+U21+U20</f>
        <v>0</v>
      </c>
      <c r="V24" s="44">
        <f>SUM(F24:U24)</f>
        <v>0</v>
      </c>
      <c r="W24" s="5"/>
    </row>
    <row r="25" spans="1:23" ht="18">
      <c r="A25" s="34"/>
      <c r="B25" s="35"/>
      <c r="D25" s="46"/>
      <c r="E25" s="36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/>
      <c r="W25" s="5"/>
    </row>
    <row r="26" spans="1:23" ht="18">
      <c r="A26" s="119"/>
      <c r="B26" s="121" t="s">
        <v>38</v>
      </c>
      <c r="C26" s="118" t="s">
        <v>67</v>
      </c>
      <c r="D26" s="120"/>
      <c r="E26" s="122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4"/>
      <c r="W26" s="5"/>
    </row>
    <row r="27" spans="1:23" ht="18">
      <c r="A27" s="34"/>
      <c r="B27" s="35" t="s">
        <v>74</v>
      </c>
      <c r="C27" s="35" t="s">
        <v>3</v>
      </c>
      <c r="D27" s="46"/>
      <c r="E27" s="36" t="s">
        <v>4</v>
      </c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44">
        <f>SUM(F27:U27)</f>
        <v>0</v>
      </c>
      <c r="W27" s="5"/>
    </row>
    <row r="28" spans="1:23" ht="18">
      <c r="A28" s="34"/>
      <c r="B28" s="46" t="s">
        <v>80</v>
      </c>
      <c r="C28" s="46" t="s">
        <v>69</v>
      </c>
      <c r="D28" s="46"/>
      <c r="E28" s="36" t="s">
        <v>4</v>
      </c>
      <c r="F28" s="43">
        <f>IF($V$27=0,0,F24+F27)</f>
        <v>0</v>
      </c>
      <c r="G28" s="43">
        <f aca="true" t="shared" si="10" ref="G28:U28">IF($V$27=0,0,G24+G27)</f>
        <v>0</v>
      </c>
      <c r="H28" s="43">
        <f t="shared" si="10"/>
        <v>0</v>
      </c>
      <c r="I28" s="43">
        <f t="shared" si="10"/>
        <v>0</v>
      </c>
      <c r="J28" s="43">
        <f t="shared" si="10"/>
        <v>0</v>
      </c>
      <c r="K28" s="43">
        <f t="shared" si="10"/>
        <v>0</v>
      </c>
      <c r="L28" s="43">
        <f t="shared" si="10"/>
        <v>0</v>
      </c>
      <c r="M28" s="43">
        <f t="shared" si="10"/>
        <v>0</v>
      </c>
      <c r="N28" s="43">
        <f t="shared" si="10"/>
        <v>0</v>
      </c>
      <c r="O28" s="43">
        <f t="shared" si="10"/>
        <v>0</v>
      </c>
      <c r="P28" s="43">
        <f t="shared" si="10"/>
        <v>0</v>
      </c>
      <c r="Q28" s="43">
        <f t="shared" si="10"/>
        <v>0</v>
      </c>
      <c r="R28" s="43">
        <f t="shared" si="10"/>
        <v>0</v>
      </c>
      <c r="S28" s="43">
        <f t="shared" si="10"/>
        <v>0</v>
      </c>
      <c r="T28" s="43">
        <f t="shared" si="10"/>
        <v>0</v>
      </c>
      <c r="U28" s="43">
        <f t="shared" si="10"/>
        <v>0</v>
      </c>
      <c r="V28" s="44">
        <f>SUM(F28:U28)</f>
        <v>0</v>
      </c>
      <c r="W28" s="5"/>
    </row>
    <row r="29" spans="1:25" ht="18">
      <c r="A29" s="48"/>
      <c r="B29" s="49"/>
      <c r="C29" s="49"/>
      <c r="D29" s="49"/>
      <c r="E29" s="50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2"/>
      <c r="W29" s="5"/>
      <c r="Y29" s="43"/>
    </row>
    <row r="30" spans="1:23" ht="18">
      <c r="A30" s="53">
        <v>2</v>
      </c>
      <c r="B30" s="54" t="s">
        <v>7</v>
      </c>
      <c r="C30" s="54"/>
      <c r="D30" s="54"/>
      <c r="E30" s="54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142"/>
      <c r="R30" s="142"/>
      <c r="S30" s="142"/>
      <c r="T30" s="142"/>
      <c r="U30" s="142"/>
      <c r="V30" s="135"/>
      <c r="W30" s="5"/>
    </row>
    <row r="31" spans="1:23" ht="18">
      <c r="A31" s="56"/>
      <c r="B31" s="57"/>
      <c r="C31" s="57"/>
      <c r="D31" s="57"/>
      <c r="E31" s="58"/>
      <c r="F31" s="56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136"/>
      <c r="W31" s="5"/>
    </row>
    <row r="32" spans="1:23" ht="18">
      <c r="A32" s="34"/>
      <c r="B32" s="60" t="s">
        <v>8</v>
      </c>
      <c r="C32" s="46" t="s">
        <v>9</v>
      </c>
      <c r="D32" s="46"/>
      <c r="E32" s="36" t="s">
        <v>10</v>
      </c>
      <c r="F32" s="61">
        <v>0.055</v>
      </c>
      <c r="G32" s="35"/>
      <c r="H32" s="35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137"/>
      <c r="W32" s="5"/>
    </row>
    <row r="33" spans="1:23" ht="18">
      <c r="A33" s="34"/>
      <c r="B33" s="35"/>
      <c r="C33" s="46"/>
      <c r="D33" s="46"/>
      <c r="E33" s="36"/>
      <c r="F33" s="34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137"/>
      <c r="W33" s="5"/>
    </row>
    <row r="34" spans="1:23" ht="18">
      <c r="A34" s="34"/>
      <c r="B34" s="35" t="s">
        <v>11</v>
      </c>
      <c r="C34" s="46" t="s">
        <v>12</v>
      </c>
      <c r="D34" s="46"/>
      <c r="E34" s="36" t="s">
        <v>13</v>
      </c>
      <c r="F34" s="64">
        <v>0</v>
      </c>
      <c r="G34" s="65">
        <f>F34+1</f>
        <v>1</v>
      </c>
      <c r="H34" s="65">
        <f aca="true" t="shared" si="11" ref="H34:P34">G34+1</f>
        <v>2</v>
      </c>
      <c r="I34" s="65">
        <f t="shared" si="11"/>
        <v>3</v>
      </c>
      <c r="J34" s="65">
        <f t="shared" si="11"/>
        <v>4</v>
      </c>
      <c r="K34" s="65">
        <f t="shared" si="11"/>
        <v>5</v>
      </c>
      <c r="L34" s="65">
        <f t="shared" si="11"/>
        <v>6</v>
      </c>
      <c r="M34" s="65">
        <f t="shared" si="11"/>
        <v>7</v>
      </c>
      <c r="N34" s="65">
        <f t="shared" si="11"/>
        <v>8</v>
      </c>
      <c r="O34" s="65">
        <f t="shared" si="11"/>
        <v>9</v>
      </c>
      <c r="P34" s="65">
        <f t="shared" si="11"/>
        <v>10</v>
      </c>
      <c r="Q34" s="65">
        <f>P34+1</f>
        <v>11</v>
      </c>
      <c r="R34" s="65">
        <f>Q34+1</f>
        <v>12</v>
      </c>
      <c r="S34" s="65">
        <f>R34+1</f>
        <v>13</v>
      </c>
      <c r="T34" s="65">
        <f>S34+1</f>
        <v>14</v>
      </c>
      <c r="U34" s="65">
        <f>T34+1</f>
        <v>15</v>
      </c>
      <c r="V34" s="137"/>
      <c r="W34" s="5"/>
    </row>
    <row r="35" spans="1:23" ht="18">
      <c r="A35" s="48"/>
      <c r="B35" s="49" t="s">
        <v>14</v>
      </c>
      <c r="C35" s="66" t="s">
        <v>15</v>
      </c>
      <c r="D35" s="66"/>
      <c r="E35" s="50" t="s">
        <v>16</v>
      </c>
      <c r="F35" s="125">
        <f aca="true" t="shared" si="12" ref="F35:U35">1/(1+$F$32)^F34</f>
        <v>1</v>
      </c>
      <c r="G35" s="126">
        <f t="shared" si="12"/>
        <v>0.9478672985781991</v>
      </c>
      <c r="H35" s="126">
        <f t="shared" si="12"/>
        <v>0.8984524157139329</v>
      </c>
      <c r="I35" s="126">
        <f t="shared" si="12"/>
        <v>0.8516136641838227</v>
      </c>
      <c r="J35" s="126">
        <f t="shared" si="12"/>
        <v>0.8072167433022016</v>
      </c>
      <c r="K35" s="126">
        <f t="shared" si="12"/>
        <v>0.7651343538409494</v>
      </c>
      <c r="L35" s="126">
        <f t="shared" si="12"/>
        <v>0.7252458330245966</v>
      </c>
      <c r="M35" s="126">
        <f t="shared" si="12"/>
        <v>0.68743680855412</v>
      </c>
      <c r="N35" s="126">
        <f t="shared" si="12"/>
        <v>0.6515988706674124</v>
      </c>
      <c r="O35" s="126">
        <f t="shared" si="12"/>
        <v>0.6176292612961255</v>
      </c>
      <c r="P35" s="126">
        <f t="shared" si="12"/>
        <v>0.5854305794276071</v>
      </c>
      <c r="Q35" s="126">
        <f t="shared" si="12"/>
        <v>0.5549105018271158</v>
      </c>
      <c r="R35" s="126">
        <f t="shared" si="12"/>
        <v>0.5259815183195411</v>
      </c>
      <c r="S35" s="126">
        <f t="shared" si="12"/>
        <v>0.49856068087160293</v>
      </c>
      <c r="T35" s="126">
        <f t="shared" si="12"/>
        <v>0.47256936575507386</v>
      </c>
      <c r="U35" s="126">
        <f t="shared" si="12"/>
        <v>0.4479330481090748</v>
      </c>
      <c r="V35" s="137"/>
      <c r="W35" s="5"/>
    </row>
    <row r="36" spans="1:23" ht="18" hidden="1">
      <c r="A36" s="56"/>
      <c r="B36" s="57" t="s">
        <v>17</v>
      </c>
      <c r="C36" s="35" t="s">
        <v>31</v>
      </c>
      <c r="D36" s="57"/>
      <c r="E36" s="68" t="s">
        <v>4</v>
      </c>
      <c r="F36" s="69">
        <f>F20*F$35</f>
        <v>0</v>
      </c>
      <c r="G36" s="70">
        <f aca="true" t="shared" si="13" ref="G36:P36">G20*G$35</f>
        <v>0</v>
      </c>
      <c r="H36" s="70">
        <f t="shared" si="13"/>
        <v>0</v>
      </c>
      <c r="I36" s="70">
        <f t="shared" si="13"/>
        <v>0</v>
      </c>
      <c r="J36" s="70">
        <f t="shared" si="13"/>
        <v>0</v>
      </c>
      <c r="K36" s="70">
        <f t="shared" si="13"/>
        <v>0</v>
      </c>
      <c r="L36" s="70">
        <f t="shared" si="13"/>
        <v>0</v>
      </c>
      <c r="M36" s="70">
        <f t="shared" si="13"/>
        <v>0</v>
      </c>
      <c r="N36" s="70">
        <f t="shared" si="13"/>
        <v>0</v>
      </c>
      <c r="O36" s="70">
        <f t="shared" si="13"/>
        <v>0</v>
      </c>
      <c r="P36" s="70">
        <f t="shared" si="13"/>
        <v>0</v>
      </c>
      <c r="Q36" s="70">
        <f aca="true" t="shared" si="14" ref="Q36:U39">Q20*Q$35</f>
        <v>0</v>
      </c>
      <c r="R36" s="70">
        <f t="shared" si="14"/>
        <v>0</v>
      </c>
      <c r="S36" s="70">
        <f t="shared" si="14"/>
        <v>0</v>
      </c>
      <c r="T36" s="70">
        <f t="shared" si="14"/>
        <v>0</v>
      </c>
      <c r="U36" s="70">
        <f t="shared" si="14"/>
        <v>0</v>
      </c>
      <c r="V36" s="38">
        <f>SUM(F36:U36)</f>
        <v>0</v>
      </c>
      <c r="W36" s="5"/>
    </row>
    <row r="37" spans="1:23" ht="18" hidden="1">
      <c r="A37" s="34"/>
      <c r="B37" s="35" t="s">
        <v>18</v>
      </c>
      <c r="C37" s="35" t="s">
        <v>70</v>
      </c>
      <c r="D37" s="35"/>
      <c r="E37" s="71" t="s">
        <v>4</v>
      </c>
      <c r="F37" s="72">
        <f>F21*F$35</f>
        <v>0</v>
      </c>
      <c r="G37" s="47">
        <f aca="true" t="shared" si="15" ref="G37:P37">G21*G$35</f>
        <v>0</v>
      </c>
      <c r="H37" s="47">
        <f t="shared" si="15"/>
        <v>0</v>
      </c>
      <c r="I37" s="47">
        <f t="shared" si="15"/>
        <v>0</v>
      </c>
      <c r="J37" s="47">
        <f t="shared" si="15"/>
        <v>0</v>
      </c>
      <c r="K37" s="47">
        <f t="shared" si="15"/>
        <v>0</v>
      </c>
      <c r="L37" s="47">
        <f t="shared" si="15"/>
        <v>0</v>
      </c>
      <c r="M37" s="47">
        <f t="shared" si="15"/>
        <v>0</v>
      </c>
      <c r="N37" s="47">
        <f t="shared" si="15"/>
        <v>0</v>
      </c>
      <c r="O37" s="47">
        <f t="shared" si="15"/>
        <v>0</v>
      </c>
      <c r="P37" s="47">
        <f t="shared" si="15"/>
        <v>0</v>
      </c>
      <c r="Q37" s="47">
        <f t="shared" si="14"/>
        <v>0</v>
      </c>
      <c r="R37" s="47">
        <f t="shared" si="14"/>
        <v>0</v>
      </c>
      <c r="S37" s="47">
        <f t="shared" si="14"/>
        <v>0</v>
      </c>
      <c r="T37" s="47">
        <f t="shared" si="14"/>
        <v>0</v>
      </c>
      <c r="U37" s="47">
        <f t="shared" si="14"/>
        <v>0</v>
      </c>
      <c r="V37" s="38">
        <f>SUM(F37:U37)</f>
        <v>0</v>
      </c>
      <c r="W37" s="5"/>
    </row>
    <row r="38" spans="1:23" ht="18" hidden="1">
      <c r="A38" s="34"/>
      <c r="B38" s="35" t="s">
        <v>19</v>
      </c>
      <c r="C38" s="35" t="s">
        <v>71</v>
      </c>
      <c r="D38" s="35"/>
      <c r="E38" s="71" t="s">
        <v>4</v>
      </c>
      <c r="F38" s="72">
        <f aca="true" t="shared" si="16" ref="F38:P39">F22*F$35</f>
        <v>0</v>
      </c>
      <c r="G38" s="47">
        <f t="shared" si="16"/>
        <v>0</v>
      </c>
      <c r="H38" s="47">
        <f t="shared" si="16"/>
        <v>0</v>
      </c>
      <c r="I38" s="47">
        <f t="shared" si="16"/>
        <v>0</v>
      </c>
      <c r="J38" s="47">
        <f t="shared" si="16"/>
        <v>0</v>
      </c>
      <c r="K38" s="47">
        <f t="shared" si="16"/>
        <v>0</v>
      </c>
      <c r="L38" s="47">
        <f t="shared" si="16"/>
        <v>0</v>
      </c>
      <c r="M38" s="47">
        <f t="shared" si="16"/>
        <v>0</v>
      </c>
      <c r="N38" s="47">
        <f t="shared" si="16"/>
        <v>0</v>
      </c>
      <c r="O38" s="47">
        <f t="shared" si="16"/>
        <v>0</v>
      </c>
      <c r="P38" s="47">
        <f t="shared" si="16"/>
        <v>0</v>
      </c>
      <c r="Q38" s="47">
        <f t="shared" si="14"/>
        <v>0</v>
      </c>
      <c r="R38" s="47">
        <f t="shared" si="14"/>
        <v>0</v>
      </c>
      <c r="S38" s="47">
        <f t="shared" si="14"/>
        <v>0</v>
      </c>
      <c r="T38" s="47">
        <f t="shared" si="14"/>
        <v>0</v>
      </c>
      <c r="U38" s="47">
        <f t="shared" si="14"/>
        <v>0</v>
      </c>
      <c r="V38" s="38">
        <f>SUM(F38:U38)</f>
        <v>0</v>
      </c>
      <c r="W38" s="5"/>
    </row>
    <row r="39" spans="1:23" ht="18" hidden="1">
      <c r="A39" s="34"/>
      <c r="B39" s="35" t="s">
        <v>20</v>
      </c>
      <c r="C39" s="35" t="s">
        <v>29</v>
      </c>
      <c r="D39" s="46"/>
      <c r="E39" s="71" t="s">
        <v>4</v>
      </c>
      <c r="F39" s="72">
        <f t="shared" si="16"/>
        <v>0</v>
      </c>
      <c r="G39" s="47">
        <f t="shared" si="16"/>
        <v>0</v>
      </c>
      <c r="H39" s="47">
        <f t="shared" si="16"/>
        <v>0</v>
      </c>
      <c r="I39" s="47">
        <f t="shared" si="16"/>
        <v>0</v>
      </c>
      <c r="J39" s="47">
        <f t="shared" si="16"/>
        <v>0</v>
      </c>
      <c r="K39" s="47">
        <f t="shared" si="16"/>
        <v>0</v>
      </c>
      <c r="L39" s="47">
        <f t="shared" si="16"/>
        <v>0</v>
      </c>
      <c r="M39" s="47">
        <f t="shared" si="16"/>
        <v>0</v>
      </c>
      <c r="N39" s="47">
        <f t="shared" si="16"/>
        <v>0</v>
      </c>
      <c r="O39" s="47">
        <f t="shared" si="16"/>
        <v>0</v>
      </c>
      <c r="P39" s="47">
        <f t="shared" si="16"/>
        <v>0</v>
      </c>
      <c r="Q39" s="47">
        <f t="shared" si="14"/>
        <v>0</v>
      </c>
      <c r="R39" s="47">
        <f t="shared" si="14"/>
        <v>0</v>
      </c>
      <c r="S39" s="47">
        <f t="shared" si="14"/>
        <v>0</v>
      </c>
      <c r="T39" s="47">
        <f t="shared" si="14"/>
        <v>0</v>
      </c>
      <c r="U39" s="47">
        <f t="shared" si="14"/>
        <v>0</v>
      </c>
      <c r="V39" s="38">
        <f>SUM(F39:U39)</f>
        <v>0</v>
      </c>
      <c r="W39" s="5"/>
    </row>
    <row r="40" spans="1:23" ht="18" hidden="1">
      <c r="A40" s="34"/>
      <c r="B40" s="35"/>
      <c r="C40" s="35" t="s">
        <v>3</v>
      </c>
      <c r="D40" s="46"/>
      <c r="E40" s="71" t="s">
        <v>4</v>
      </c>
      <c r="F40" s="72">
        <f>IF(F28=0,0,F27*F$35)</f>
        <v>0</v>
      </c>
      <c r="G40" s="47">
        <f>IF(G28=0,0,G27*G$35)</f>
        <v>0</v>
      </c>
      <c r="H40" s="47">
        <f aca="true" t="shared" si="17" ref="H40:P40">IF(H28=0,0,H27*H$35)</f>
        <v>0</v>
      </c>
      <c r="I40" s="47">
        <f t="shared" si="17"/>
        <v>0</v>
      </c>
      <c r="J40" s="47">
        <f t="shared" si="17"/>
        <v>0</v>
      </c>
      <c r="K40" s="47">
        <f t="shared" si="17"/>
        <v>0</v>
      </c>
      <c r="L40" s="47">
        <f t="shared" si="17"/>
        <v>0</v>
      </c>
      <c r="M40" s="47">
        <f t="shared" si="17"/>
        <v>0</v>
      </c>
      <c r="N40" s="47">
        <f t="shared" si="17"/>
        <v>0</v>
      </c>
      <c r="O40" s="47">
        <f t="shared" si="17"/>
        <v>0</v>
      </c>
      <c r="P40" s="47">
        <f t="shared" si="17"/>
        <v>0</v>
      </c>
      <c r="Q40" s="47">
        <f>IF(Q28=0,0,Q27*Q$35)</f>
        <v>0</v>
      </c>
      <c r="R40" s="47">
        <f>IF(R28=0,0,R27*R$35)</f>
        <v>0</v>
      </c>
      <c r="S40" s="47">
        <f>IF(S28=0,0,S27*S$35)</f>
        <v>0</v>
      </c>
      <c r="T40" s="47">
        <f>IF(T28=0,0,T27*T$35)</f>
        <v>0</v>
      </c>
      <c r="U40" s="47">
        <f>IF(U28=0,0,U27*U$35)</f>
        <v>0</v>
      </c>
      <c r="V40" s="38">
        <f>SUM(F40:U40)</f>
        <v>0</v>
      </c>
      <c r="W40" s="5"/>
    </row>
    <row r="41" spans="1:25" s="2" customFormat="1" ht="18">
      <c r="A41" s="42"/>
      <c r="B41" s="74" t="s">
        <v>17</v>
      </c>
      <c r="C41" s="46" t="s">
        <v>45</v>
      </c>
      <c r="D41" s="46"/>
      <c r="E41" s="71" t="s">
        <v>4</v>
      </c>
      <c r="F41" s="43">
        <f>IF($V$27=0,F24*F35,F28*F35)</f>
        <v>0</v>
      </c>
      <c r="G41" s="43">
        <f>IF($V$27=0,G24*G35,G28*G35)</f>
        <v>0</v>
      </c>
      <c r="H41" s="43">
        <f aca="true" t="shared" si="18" ref="H41:U41">IF($V$27=0,H24*H35,H28*H35)</f>
        <v>0</v>
      </c>
      <c r="I41" s="43">
        <f t="shared" si="18"/>
        <v>0</v>
      </c>
      <c r="J41" s="43">
        <f t="shared" si="18"/>
        <v>0</v>
      </c>
      <c r="K41" s="43">
        <f t="shared" si="18"/>
        <v>0</v>
      </c>
      <c r="L41" s="43">
        <f t="shared" si="18"/>
        <v>0</v>
      </c>
      <c r="M41" s="43">
        <f t="shared" si="18"/>
        <v>0</v>
      </c>
      <c r="N41" s="43">
        <f t="shared" si="18"/>
        <v>0</v>
      </c>
      <c r="O41" s="43">
        <f t="shared" si="18"/>
        <v>0</v>
      </c>
      <c r="P41" s="43">
        <f t="shared" si="18"/>
        <v>0</v>
      </c>
      <c r="Q41" s="43">
        <f t="shared" si="18"/>
        <v>0</v>
      </c>
      <c r="R41" s="43">
        <f t="shared" si="18"/>
        <v>0</v>
      </c>
      <c r="S41" s="43">
        <f t="shared" si="18"/>
        <v>0</v>
      </c>
      <c r="T41" s="43">
        <f t="shared" si="18"/>
        <v>0</v>
      </c>
      <c r="U41" s="43">
        <f t="shared" si="18"/>
        <v>0</v>
      </c>
      <c r="V41" s="44">
        <f>SUM(F41:P41)</f>
        <v>0</v>
      </c>
      <c r="W41" s="6"/>
      <c r="X41" s="1"/>
      <c r="Y41" s="1"/>
    </row>
    <row r="42" spans="1:25" s="2" customFormat="1" ht="18">
      <c r="A42" s="42"/>
      <c r="B42" s="74"/>
      <c r="C42" s="46"/>
      <c r="D42" s="46"/>
      <c r="E42" s="71"/>
      <c r="F42" s="84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138"/>
      <c r="W42" s="6"/>
      <c r="X42" s="1"/>
      <c r="Y42" s="1"/>
    </row>
    <row r="43" spans="1:23" ht="18" hidden="1">
      <c r="A43" s="48"/>
      <c r="B43" s="49"/>
      <c r="C43" s="49"/>
      <c r="D43" s="49"/>
      <c r="E43" s="76"/>
      <c r="F43" s="84"/>
      <c r="G43" s="128">
        <f aca="true" t="shared" si="19" ref="G43:U43">G9*G35</f>
        <v>0</v>
      </c>
      <c r="H43" s="128">
        <f t="shared" si="19"/>
        <v>0</v>
      </c>
      <c r="I43" s="128">
        <f t="shared" si="19"/>
        <v>0</v>
      </c>
      <c r="J43" s="128">
        <f t="shared" si="19"/>
        <v>0</v>
      </c>
      <c r="K43" s="128">
        <f t="shared" si="19"/>
        <v>0</v>
      </c>
      <c r="L43" s="128">
        <f t="shared" si="19"/>
        <v>0</v>
      </c>
      <c r="M43" s="128">
        <f t="shared" si="19"/>
        <v>0</v>
      </c>
      <c r="N43" s="128">
        <f t="shared" si="19"/>
        <v>0</v>
      </c>
      <c r="O43" s="128">
        <f t="shared" si="19"/>
        <v>0</v>
      </c>
      <c r="P43" s="128">
        <f t="shared" si="19"/>
        <v>0</v>
      </c>
      <c r="Q43" s="128">
        <f t="shared" si="19"/>
        <v>0</v>
      </c>
      <c r="R43" s="128">
        <f t="shared" si="19"/>
        <v>0</v>
      </c>
      <c r="S43" s="128">
        <f t="shared" si="19"/>
        <v>0</v>
      </c>
      <c r="T43" s="128">
        <f t="shared" si="19"/>
        <v>0</v>
      </c>
      <c r="U43" s="128">
        <f t="shared" si="19"/>
        <v>0</v>
      </c>
      <c r="V43" s="73">
        <f>SUM(F43:U43)</f>
        <v>0</v>
      </c>
      <c r="W43" s="5"/>
    </row>
    <row r="44" spans="1:23" ht="18">
      <c r="A44" s="24">
        <v>3</v>
      </c>
      <c r="B44" s="25" t="s">
        <v>39</v>
      </c>
      <c r="C44" s="25"/>
      <c r="D44" s="25"/>
      <c r="E44" s="2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78"/>
      <c r="W44" s="5"/>
    </row>
    <row r="45" spans="1:23" ht="18.75">
      <c r="A45" s="79"/>
      <c r="B45" s="80"/>
      <c r="C45" s="80"/>
      <c r="D45" s="80"/>
      <c r="E45" s="81"/>
      <c r="F45" s="82" t="s">
        <v>21</v>
      </c>
      <c r="G45" s="83"/>
      <c r="H45" s="83" t="s">
        <v>22</v>
      </c>
      <c r="I45" s="83"/>
      <c r="J45" s="57"/>
      <c r="K45" s="129" t="s">
        <v>72</v>
      </c>
      <c r="L45" s="129" t="s">
        <v>73</v>
      </c>
      <c r="M45" s="139"/>
      <c r="N45" s="57"/>
      <c r="O45" s="57"/>
      <c r="P45" s="57"/>
      <c r="Q45" s="57"/>
      <c r="R45" s="57"/>
      <c r="S45" s="57"/>
      <c r="T45" s="57"/>
      <c r="U45" s="57"/>
      <c r="V45" s="59"/>
      <c r="W45" s="5"/>
    </row>
    <row r="46" spans="1:23" ht="18">
      <c r="A46" s="34"/>
      <c r="B46" s="35" t="s">
        <v>23</v>
      </c>
      <c r="C46" s="35" t="s">
        <v>31</v>
      </c>
      <c r="D46" s="35"/>
      <c r="E46" s="71" t="s">
        <v>4</v>
      </c>
      <c r="F46" s="75">
        <f>V20</f>
        <v>0</v>
      </c>
      <c r="G46" s="43"/>
      <c r="H46" s="43">
        <f>V36</f>
        <v>0</v>
      </c>
      <c r="I46" s="46"/>
      <c r="J46" s="35"/>
      <c r="K46" s="130">
        <f>IF(H46&gt;0,H46,0)</f>
        <v>0</v>
      </c>
      <c r="L46" s="130">
        <f>IF(H46&lt;0,H46,0)</f>
        <v>0</v>
      </c>
      <c r="M46" s="140"/>
      <c r="N46" s="35"/>
      <c r="O46" s="35"/>
      <c r="P46" s="35"/>
      <c r="Q46" s="35"/>
      <c r="R46" s="35"/>
      <c r="S46" s="35"/>
      <c r="T46" s="35"/>
      <c r="U46" s="35"/>
      <c r="V46" s="63"/>
      <c r="W46" s="5"/>
    </row>
    <row r="47" spans="1:23" ht="18">
      <c r="A47" s="34"/>
      <c r="B47" s="35" t="s">
        <v>24</v>
      </c>
      <c r="C47" s="35" t="s">
        <v>70</v>
      </c>
      <c r="D47" s="35"/>
      <c r="E47" s="71" t="s">
        <v>4</v>
      </c>
      <c r="F47" s="75">
        <f>V21</f>
        <v>0</v>
      </c>
      <c r="G47" s="43"/>
      <c r="H47" s="43">
        <f>V37</f>
        <v>0</v>
      </c>
      <c r="I47" s="46"/>
      <c r="J47" s="35"/>
      <c r="K47" s="130">
        <f>IF(H47&gt;0,H47,0)</f>
        <v>0</v>
      </c>
      <c r="L47" s="130">
        <f>IF(H47&lt;0,H47,0)</f>
        <v>0</v>
      </c>
      <c r="M47" s="140"/>
      <c r="N47" s="35"/>
      <c r="O47" s="35"/>
      <c r="P47" s="35"/>
      <c r="Q47" s="35"/>
      <c r="R47" s="35"/>
      <c r="S47" s="35"/>
      <c r="T47" s="35"/>
      <c r="U47" s="35"/>
      <c r="V47" s="63"/>
      <c r="W47" s="5"/>
    </row>
    <row r="48" spans="1:23" ht="18">
      <c r="A48" s="34"/>
      <c r="B48" s="35" t="s">
        <v>25</v>
      </c>
      <c r="C48" s="35" t="s">
        <v>71</v>
      </c>
      <c r="D48" s="35"/>
      <c r="E48" s="71" t="s">
        <v>4</v>
      </c>
      <c r="F48" s="75">
        <f>V22</f>
        <v>0</v>
      </c>
      <c r="G48" s="43"/>
      <c r="H48" s="43">
        <f>V38</f>
        <v>0</v>
      </c>
      <c r="I48" s="46"/>
      <c r="J48" s="35"/>
      <c r="K48" s="130">
        <f>IF(H48&gt;0,H48,0)</f>
        <v>0</v>
      </c>
      <c r="L48" s="130">
        <f>IF(H48&lt;0,H48,0)</f>
        <v>0</v>
      </c>
      <c r="M48" s="140"/>
      <c r="N48" s="35"/>
      <c r="O48" s="35"/>
      <c r="P48" s="35"/>
      <c r="Q48" s="35"/>
      <c r="R48" s="35"/>
      <c r="S48" s="35"/>
      <c r="T48" s="35"/>
      <c r="U48" s="35"/>
      <c r="V48" s="63"/>
      <c r="W48" s="5"/>
    </row>
    <row r="49" spans="1:23" ht="18">
      <c r="A49" s="34"/>
      <c r="B49" s="35" t="s">
        <v>26</v>
      </c>
      <c r="C49" s="35" t="s">
        <v>29</v>
      </c>
      <c r="D49" s="35"/>
      <c r="E49" s="71" t="s">
        <v>4</v>
      </c>
      <c r="F49" s="75">
        <f>V23</f>
        <v>0</v>
      </c>
      <c r="G49" s="43"/>
      <c r="H49" s="43">
        <f>V39</f>
        <v>0</v>
      </c>
      <c r="I49" s="46"/>
      <c r="J49" s="35"/>
      <c r="K49" s="130">
        <f>IF(H49&gt;0,H49,0)</f>
        <v>0</v>
      </c>
      <c r="L49" s="130">
        <f>IF(H49&lt;0,H49,0)</f>
        <v>0</v>
      </c>
      <c r="M49" s="140"/>
      <c r="N49" s="35"/>
      <c r="O49" s="35"/>
      <c r="P49" s="35"/>
      <c r="Q49" s="35"/>
      <c r="R49" s="35"/>
      <c r="S49" s="35"/>
      <c r="T49" s="35"/>
      <c r="U49" s="35"/>
      <c r="V49" s="63"/>
      <c r="W49" s="5"/>
    </row>
    <row r="50" spans="1:23" ht="18">
      <c r="A50" s="34"/>
      <c r="B50" s="35" t="s">
        <v>27</v>
      </c>
      <c r="C50" s="35" t="s">
        <v>3</v>
      </c>
      <c r="D50" s="35"/>
      <c r="E50" s="71" t="s">
        <v>4</v>
      </c>
      <c r="F50" s="75">
        <f>IF(V40=0,0,V27)</f>
        <v>0</v>
      </c>
      <c r="G50" s="43"/>
      <c r="H50" s="43">
        <f>V40</f>
        <v>0</v>
      </c>
      <c r="I50" s="46"/>
      <c r="J50" s="35"/>
      <c r="K50" s="130">
        <f>IF(H50&gt;0,H50,0)</f>
        <v>0</v>
      </c>
      <c r="L50" s="130">
        <f>IF(H50&lt;0,H50,0)</f>
        <v>0</v>
      </c>
      <c r="M50" s="140"/>
      <c r="N50" s="35"/>
      <c r="O50" s="35"/>
      <c r="P50" s="35"/>
      <c r="Q50" s="35"/>
      <c r="R50" s="35"/>
      <c r="S50" s="35"/>
      <c r="T50" s="35"/>
      <c r="U50" s="35"/>
      <c r="V50" s="63"/>
      <c r="W50" s="5"/>
    </row>
    <row r="51" spans="1:23" ht="18">
      <c r="A51" s="34"/>
      <c r="B51" s="35"/>
      <c r="C51" s="35"/>
      <c r="D51" s="35"/>
      <c r="E51" s="71"/>
      <c r="F51" s="84"/>
      <c r="G51" s="85"/>
      <c r="H51" s="85"/>
      <c r="I51" s="66"/>
      <c r="J51" s="49"/>
      <c r="K51" s="131">
        <f>SUM(K46:K50)</f>
        <v>0</v>
      </c>
      <c r="L51" s="131">
        <f>SUM(L46:L50)</f>
        <v>0</v>
      </c>
      <c r="M51" s="141"/>
      <c r="N51" s="49"/>
      <c r="O51" s="49"/>
      <c r="P51" s="49"/>
      <c r="Q51" s="49"/>
      <c r="R51" s="49"/>
      <c r="S51" s="49"/>
      <c r="T51" s="49"/>
      <c r="U51" s="49"/>
      <c r="V51" s="67"/>
      <c r="W51" s="5"/>
    </row>
    <row r="52" spans="1:23" ht="18">
      <c r="A52" s="86">
        <v>4</v>
      </c>
      <c r="B52" s="87" t="s">
        <v>42</v>
      </c>
      <c r="C52" s="87"/>
      <c r="D52" s="87"/>
      <c r="E52" s="8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8"/>
      <c r="W52" s="5"/>
    </row>
    <row r="53" spans="1:23" ht="18">
      <c r="A53" s="88"/>
      <c r="B53" s="80"/>
      <c r="C53" s="89" t="s">
        <v>28</v>
      </c>
      <c r="D53" s="89"/>
      <c r="E53" s="90"/>
      <c r="F53" s="91" t="e">
        <f>ABS(K51/L51)</f>
        <v>#DIV/0!</v>
      </c>
      <c r="G53" s="92"/>
      <c r="H53" s="92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5"/>
    </row>
    <row r="54" spans="1:23" ht="18">
      <c r="A54" s="92"/>
      <c r="B54" s="35"/>
      <c r="C54" s="92"/>
      <c r="D54" s="92"/>
      <c r="E54" s="94"/>
      <c r="F54" s="92"/>
      <c r="G54" s="92"/>
      <c r="H54" s="92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5"/>
    </row>
    <row r="55" spans="1:23" ht="18">
      <c r="A55" s="86" t="s">
        <v>50</v>
      </c>
      <c r="B55" s="87" t="s">
        <v>54</v>
      </c>
      <c r="C55" s="87"/>
      <c r="D55" s="87"/>
      <c r="E55" s="8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8"/>
      <c r="W55" s="5"/>
    </row>
    <row r="56" spans="1:23" ht="18">
      <c r="A56" s="56"/>
      <c r="B56" s="57" t="s">
        <v>23</v>
      </c>
      <c r="C56" s="95" t="s">
        <v>64</v>
      </c>
      <c r="D56" s="95"/>
      <c r="E56" s="58" t="s">
        <v>4</v>
      </c>
      <c r="F56" s="96">
        <f>ABS(H46)-(V43+H47+H49)</f>
        <v>0</v>
      </c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9"/>
      <c r="W56" s="5"/>
    </row>
    <row r="57" spans="1:23" ht="18">
      <c r="A57" s="34"/>
      <c r="B57" s="35" t="s">
        <v>24</v>
      </c>
      <c r="C57" s="35" t="s">
        <v>60</v>
      </c>
      <c r="D57" s="35"/>
      <c r="E57" s="36" t="s">
        <v>10</v>
      </c>
      <c r="F57" s="97" t="e">
        <f>F56/ABS(H46)</f>
        <v>#DIV/0!</v>
      </c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63"/>
      <c r="W57" s="5"/>
    </row>
    <row r="58" spans="1:23" ht="18">
      <c r="A58" s="34"/>
      <c r="B58" s="35" t="s">
        <v>25</v>
      </c>
      <c r="C58" s="92" t="s">
        <v>63</v>
      </c>
      <c r="D58" s="35"/>
      <c r="E58" s="36" t="s">
        <v>4</v>
      </c>
      <c r="F58" s="98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63"/>
      <c r="W58" s="5"/>
    </row>
    <row r="59" spans="1:23" ht="18">
      <c r="A59" s="34"/>
      <c r="B59" s="35" t="s">
        <v>26</v>
      </c>
      <c r="C59" s="35" t="s">
        <v>61</v>
      </c>
      <c r="D59" s="35"/>
      <c r="E59" s="36" t="s">
        <v>4</v>
      </c>
      <c r="F59" s="75" t="e">
        <f>F58*F57</f>
        <v>#DIV/0!</v>
      </c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63"/>
      <c r="W59" s="5"/>
    </row>
    <row r="60" spans="1:23" ht="18">
      <c r="A60" s="48"/>
      <c r="B60" s="49" t="s">
        <v>27</v>
      </c>
      <c r="C60" s="99" t="s">
        <v>62</v>
      </c>
      <c r="D60" s="49"/>
      <c r="E60" s="50" t="s">
        <v>10</v>
      </c>
      <c r="F60" s="132">
        <v>1</v>
      </c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67"/>
      <c r="W60" s="5"/>
    </row>
    <row r="61" spans="1:23" ht="18">
      <c r="A61" s="34"/>
      <c r="B61" s="46" t="s">
        <v>51</v>
      </c>
      <c r="C61" s="46" t="s">
        <v>53</v>
      </c>
      <c r="D61" s="35"/>
      <c r="E61" s="36" t="s">
        <v>4</v>
      </c>
      <c r="F61" s="75" t="e">
        <f>F59*F60</f>
        <v>#DIV/0!</v>
      </c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63"/>
      <c r="W61" s="5"/>
    </row>
    <row r="62" spans="1:23" ht="18">
      <c r="A62" s="100"/>
      <c r="B62" s="66" t="s">
        <v>52</v>
      </c>
      <c r="C62" s="101" t="s">
        <v>65</v>
      </c>
      <c r="D62" s="99"/>
      <c r="E62" s="50" t="s">
        <v>4</v>
      </c>
      <c r="F62" s="102" t="e">
        <f>F7-F61</f>
        <v>#DIV/0!</v>
      </c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103"/>
      <c r="W62" s="5"/>
    </row>
    <row r="68" spans="1:3" ht="18">
      <c r="A68" s="93"/>
      <c r="B68" s="93"/>
      <c r="C68" s="93"/>
    </row>
    <row r="69" spans="1:3" ht="18.75" thickBot="1">
      <c r="A69" s="93"/>
      <c r="B69" s="93"/>
      <c r="C69" s="93"/>
    </row>
    <row r="70" spans="1:3" ht="18.75" thickBot="1">
      <c r="A70" s="93"/>
      <c r="B70" s="104"/>
      <c r="C70" s="105" t="s">
        <v>40</v>
      </c>
    </row>
    <row r="71" spans="1:3" ht="18.75" thickBot="1">
      <c r="A71" s="93"/>
      <c r="B71" s="106"/>
      <c r="C71" s="105" t="s">
        <v>43</v>
      </c>
    </row>
    <row r="72" spans="1:3" ht="18.75" thickBot="1">
      <c r="A72" s="93"/>
      <c r="B72" s="107"/>
      <c r="C72" s="105" t="s">
        <v>41</v>
      </c>
    </row>
  </sheetData>
  <sheetProtection/>
  <mergeCells count="1">
    <mergeCell ref="E1:N1"/>
  </mergeCells>
  <dataValidations count="1">
    <dataValidation type="decimal" allowBlank="1" showInputMessage="1" showErrorMessage="1" sqref="F32">
      <formula1>0</formula1>
      <formula2>100</formula2>
    </dataValidation>
  </dataValidations>
  <printOptions horizontalCentered="1"/>
  <pageMargins left="0.5555555555555556" right="0.11811023622047245" top="0.690625" bottom="0.984251968503937" header="0.5118110236220472" footer="0.5118110236220472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Y66"/>
  <sheetViews>
    <sheetView view="pageLayout" zoomScale="50" zoomScaleNormal="50" zoomScalePageLayoutView="50" workbookViewId="0" topLeftCell="A1">
      <selection activeCell="I7" sqref="I7"/>
    </sheetView>
  </sheetViews>
  <sheetFormatPr defaultColWidth="9.140625" defaultRowHeight="12.75"/>
  <cols>
    <col min="1" max="1" width="4.28125" style="1" customWidth="1"/>
    <col min="2" max="2" width="10.00390625" style="1" customWidth="1"/>
    <col min="3" max="3" width="89.57421875" style="1" customWidth="1"/>
    <col min="4" max="4" width="14.8515625" style="1" hidden="1" customWidth="1"/>
    <col min="5" max="5" width="13.140625" style="1" customWidth="1"/>
    <col min="6" max="21" width="14.00390625" style="1" customWidth="1"/>
    <col min="22" max="22" width="10.8515625" style="1" customWidth="1"/>
    <col min="23" max="16384" width="9.140625" style="1" customWidth="1"/>
  </cols>
  <sheetData>
    <row r="1" spans="5:15" ht="46.5" customHeight="1">
      <c r="E1" s="143" t="s">
        <v>84</v>
      </c>
      <c r="F1" s="143"/>
      <c r="G1" s="143"/>
      <c r="H1" s="143"/>
      <c r="I1" s="143"/>
      <c r="J1" s="143"/>
      <c r="K1" s="143"/>
      <c r="L1" s="143"/>
      <c r="M1" s="143"/>
      <c r="N1" s="143"/>
      <c r="O1" s="117"/>
    </row>
    <row r="2" spans="1:23" ht="18.75">
      <c r="A2" s="9"/>
      <c r="B2" s="10"/>
      <c r="C2" s="10"/>
      <c r="D2" s="11"/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3"/>
      <c r="W2" s="5"/>
    </row>
    <row r="3" spans="1:23" ht="18.75">
      <c r="A3" s="14"/>
      <c r="B3" s="15"/>
      <c r="C3" s="16"/>
      <c r="D3" s="16"/>
      <c r="E3" s="17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8"/>
      <c r="W3" s="5"/>
    </row>
    <row r="4" spans="1:23" ht="18">
      <c r="A4" s="19"/>
      <c r="B4" s="20"/>
      <c r="C4" s="20"/>
      <c r="D4" s="21"/>
      <c r="E4" s="22" t="s">
        <v>0</v>
      </c>
      <c r="F4" s="23">
        <v>2010</v>
      </c>
      <c r="G4" s="23">
        <f>F4+1</f>
        <v>2011</v>
      </c>
      <c r="H4" s="23">
        <f aca="true" t="shared" si="0" ref="H4:U4">G4+1</f>
        <v>2012</v>
      </c>
      <c r="I4" s="23">
        <f t="shared" si="0"/>
        <v>2013</v>
      </c>
      <c r="J4" s="23">
        <f t="shared" si="0"/>
        <v>2014</v>
      </c>
      <c r="K4" s="23">
        <f t="shared" si="0"/>
        <v>2015</v>
      </c>
      <c r="L4" s="23">
        <f t="shared" si="0"/>
        <v>2016</v>
      </c>
      <c r="M4" s="23">
        <f t="shared" si="0"/>
        <v>2017</v>
      </c>
      <c r="N4" s="23">
        <f t="shared" si="0"/>
        <v>2018</v>
      </c>
      <c r="O4" s="23">
        <f t="shared" si="0"/>
        <v>2019</v>
      </c>
      <c r="P4" s="23">
        <f t="shared" si="0"/>
        <v>2020</v>
      </c>
      <c r="Q4" s="23">
        <f t="shared" si="0"/>
        <v>2021</v>
      </c>
      <c r="R4" s="23">
        <f t="shared" si="0"/>
        <v>2022</v>
      </c>
      <c r="S4" s="23">
        <f t="shared" si="0"/>
        <v>2023</v>
      </c>
      <c r="T4" s="23">
        <f t="shared" si="0"/>
        <v>2024</v>
      </c>
      <c r="U4" s="23">
        <f t="shared" si="0"/>
        <v>2025</v>
      </c>
      <c r="V4" s="22" t="s">
        <v>1</v>
      </c>
      <c r="W4" s="5"/>
    </row>
    <row r="5" spans="1:23" ht="18">
      <c r="A5" s="24">
        <v>1</v>
      </c>
      <c r="B5" s="25" t="s">
        <v>44</v>
      </c>
      <c r="C5" s="25"/>
      <c r="D5" s="25"/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8"/>
      <c r="W5" s="5"/>
    </row>
    <row r="6" spans="1:23" ht="18">
      <c r="A6" s="29"/>
      <c r="B6" s="30" t="s">
        <v>2</v>
      </c>
      <c r="C6" s="30" t="s">
        <v>47</v>
      </c>
      <c r="D6" s="11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  <c r="W6" s="5"/>
    </row>
    <row r="7" spans="1:23" ht="18">
      <c r="A7" s="34"/>
      <c r="B7" s="35" t="s">
        <v>33</v>
      </c>
      <c r="C7" s="35" t="s">
        <v>31</v>
      </c>
      <c r="D7" s="35"/>
      <c r="E7" s="36" t="s">
        <v>4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>
        <f>SUM(F7:U7)</f>
        <v>0</v>
      </c>
      <c r="W7" s="5"/>
    </row>
    <row r="8" spans="1:23" ht="18">
      <c r="A8" s="34"/>
      <c r="B8" s="35" t="s">
        <v>34</v>
      </c>
      <c r="C8" s="35" t="s">
        <v>32</v>
      </c>
      <c r="D8" s="35"/>
      <c r="E8" s="36" t="s">
        <v>4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8">
        <f>SUM(F8:U8)</f>
        <v>0</v>
      </c>
      <c r="W8" s="5"/>
    </row>
    <row r="9" spans="1:23" ht="18">
      <c r="A9" s="34"/>
      <c r="B9" s="35" t="s">
        <v>49</v>
      </c>
      <c r="C9" s="35" t="s">
        <v>48</v>
      </c>
      <c r="D9" s="35"/>
      <c r="E9" s="36" t="s">
        <v>4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8">
        <f>SUM(F9:U9)</f>
        <v>0</v>
      </c>
      <c r="W9" s="5"/>
    </row>
    <row r="10" spans="1:23" ht="18">
      <c r="A10" s="34"/>
      <c r="B10" s="35" t="s">
        <v>37</v>
      </c>
      <c r="C10" s="35" t="s">
        <v>29</v>
      </c>
      <c r="D10" s="46"/>
      <c r="E10" s="36" t="s">
        <v>4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37"/>
      <c r="V10" s="38">
        <f>SUM(F10:U10)</f>
        <v>0</v>
      </c>
      <c r="W10" s="5"/>
    </row>
    <row r="11" spans="1:23" ht="18">
      <c r="A11" s="34"/>
      <c r="B11" s="35"/>
      <c r="C11" s="35"/>
      <c r="D11" s="46"/>
      <c r="E11" s="36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38"/>
      <c r="W11" s="5"/>
    </row>
    <row r="12" spans="1:23" ht="18">
      <c r="A12" s="29"/>
      <c r="B12" s="30" t="s">
        <v>5</v>
      </c>
      <c r="C12" s="30" t="s">
        <v>46</v>
      </c>
      <c r="D12" s="11"/>
      <c r="E12" s="31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40"/>
      <c r="W12" s="5"/>
    </row>
    <row r="13" spans="1:23" ht="18">
      <c r="A13" s="34"/>
      <c r="B13" s="35" t="s">
        <v>35</v>
      </c>
      <c r="C13" s="35" t="s">
        <v>31</v>
      </c>
      <c r="D13" s="35"/>
      <c r="E13" s="36" t="s">
        <v>4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8">
        <f>SUM(F13:U13)</f>
        <v>0</v>
      </c>
      <c r="W13" s="5"/>
    </row>
    <row r="14" spans="1:23" ht="18">
      <c r="A14" s="34"/>
      <c r="B14" s="35" t="s">
        <v>36</v>
      </c>
      <c r="C14" s="35" t="s">
        <v>32</v>
      </c>
      <c r="D14" s="35"/>
      <c r="E14" s="36" t="s">
        <v>4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38">
        <f>SUM(F14:U14)</f>
        <v>0</v>
      </c>
      <c r="W14" s="5"/>
    </row>
    <row r="15" spans="1:23" ht="18">
      <c r="A15" s="34"/>
      <c r="B15" s="35" t="s">
        <v>49</v>
      </c>
      <c r="C15" s="35" t="s">
        <v>48</v>
      </c>
      <c r="D15" s="35"/>
      <c r="E15" s="36" t="s">
        <v>4</v>
      </c>
      <c r="F15" s="41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8">
        <f>SUM(F15:U15)</f>
        <v>0</v>
      </c>
      <c r="W15" s="5"/>
    </row>
    <row r="16" spans="1:23" ht="18" hidden="1">
      <c r="A16" s="34"/>
      <c r="B16" s="35" t="s">
        <v>37</v>
      </c>
      <c r="C16" s="35" t="s">
        <v>29</v>
      </c>
      <c r="D16" s="46"/>
      <c r="E16" s="36" t="s">
        <v>4</v>
      </c>
      <c r="F16" s="47"/>
      <c r="G16" s="47"/>
      <c r="H16" s="47"/>
      <c r="I16" s="47"/>
      <c r="J16" s="4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8">
        <f>SUM(F16:P16)</f>
        <v>0</v>
      </c>
      <c r="W16" s="5"/>
    </row>
    <row r="17" spans="1:23" ht="18">
      <c r="A17" s="34"/>
      <c r="B17" s="35"/>
      <c r="C17" s="35"/>
      <c r="D17" s="46"/>
      <c r="E17" s="36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38"/>
      <c r="W17" s="5"/>
    </row>
    <row r="18" spans="1:23" ht="18">
      <c r="A18" s="29"/>
      <c r="B18" s="30" t="s">
        <v>6</v>
      </c>
      <c r="C18" s="30" t="s">
        <v>30</v>
      </c>
      <c r="D18" s="11"/>
      <c r="E18" s="31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0"/>
      <c r="W18" s="5"/>
    </row>
    <row r="19" spans="1:23" ht="18">
      <c r="A19" s="119"/>
      <c r="B19" s="121" t="s">
        <v>37</v>
      </c>
      <c r="C19" s="118" t="s">
        <v>66</v>
      </c>
      <c r="D19" s="120"/>
      <c r="E19" s="122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4"/>
      <c r="W19" s="5"/>
    </row>
    <row r="20" spans="1:23" ht="18">
      <c r="A20" s="34"/>
      <c r="B20" s="35" t="s">
        <v>75</v>
      </c>
      <c r="C20" s="35" t="s">
        <v>31</v>
      </c>
      <c r="D20" s="46"/>
      <c r="E20" s="36" t="s">
        <v>4</v>
      </c>
      <c r="F20" s="47">
        <f aca="true" t="shared" si="1" ref="F20:U21">F13-F7</f>
        <v>0</v>
      </c>
      <c r="G20" s="47">
        <f t="shared" si="1"/>
        <v>0</v>
      </c>
      <c r="H20" s="47">
        <f t="shared" si="1"/>
        <v>0</v>
      </c>
      <c r="I20" s="47">
        <f t="shared" si="1"/>
        <v>0</v>
      </c>
      <c r="J20" s="47">
        <f t="shared" si="1"/>
        <v>0</v>
      </c>
      <c r="K20" s="47">
        <f t="shared" si="1"/>
        <v>0</v>
      </c>
      <c r="L20" s="47">
        <f t="shared" si="1"/>
        <v>0</v>
      </c>
      <c r="M20" s="47">
        <f t="shared" si="1"/>
        <v>0</v>
      </c>
      <c r="N20" s="47">
        <f t="shared" si="1"/>
        <v>0</v>
      </c>
      <c r="O20" s="47">
        <f t="shared" si="1"/>
        <v>0</v>
      </c>
      <c r="P20" s="47">
        <f t="shared" si="1"/>
        <v>0</v>
      </c>
      <c r="Q20" s="47">
        <f t="shared" si="1"/>
        <v>0</v>
      </c>
      <c r="R20" s="47">
        <f t="shared" si="1"/>
        <v>0</v>
      </c>
      <c r="S20" s="47">
        <f t="shared" si="1"/>
        <v>0</v>
      </c>
      <c r="T20" s="47">
        <f t="shared" si="1"/>
        <v>0</v>
      </c>
      <c r="U20" s="47">
        <f t="shared" si="1"/>
        <v>0</v>
      </c>
      <c r="V20" s="38">
        <f>SUM(F20:U20)</f>
        <v>0</v>
      </c>
      <c r="W20" s="5"/>
    </row>
    <row r="21" spans="1:23" ht="18">
      <c r="A21" s="34"/>
      <c r="B21" s="35" t="s">
        <v>76</v>
      </c>
      <c r="C21" s="35" t="s">
        <v>70</v>
      </c>
      <c r="D21" s="46"/>
      <c r="E21" s="36" t="s">
        <v>4</v>
      </c>
      <c r="F21" s="47">
        <f t="shared" si="1"/>
        <v>0</v>
      </c>
      <c r="G21" s="47">
        <f t="shared" si="1"/>
        <v>0</v>
      </c>
      <c r="H21" s="47">
        <f t="shared" si="1"/>
        <v>0</v>
      </c>
      <c r="I21" s="47">
        <f t="shared" si="1"/>
        <v>0</v>
      </c>
      <c r="J21" s="47">
        <f t="shared" si="1"/>
        <v>0</v>
      </c>
      <c r="K21" s="47">
        <f t="shared" si="1"/>
        <v>0</v>
      </c>
      <c r="L21" s="47">
        <f t="shared" si="1"/>
        <v>0</v>
      </c>
      <c r="M21" s="47">
        <f t="shared" si="1"/>
        <v>0</v>
      </c>
      <c r="N21" s="47">
        <f t="shared" si="1"/>
        <v>0</v>
      </c>
      <c r="O21" s="47">
        <f t="shared" si="1"/>
        <v>0</v>
      </c>
      <c r="P21" s="47">
        <f t="shared" si="1"/>
        <v>0</v>
      </c>
      <c r="Q21" s="47">
        <f t="shared" si="1"/>
        <v>0</v>
      </c>
      <c r="R21" s="47">
        <f t="shared" si="1"/>
        <v>0</v>
      </c>
      <c r="S21" s="47">
        <f t="shared" si="1"/>
        <v>0</v>
      </c>
      <c r="T21" s="47">
        <f t="shared" si="1"/>
        <v>0</v>
      </c>
      <c r="U21" s="47">
        <f t="shared" si="1"/>
        <v>0</v>
      </c>
      <c r="V21" s="38">
        <f>SUM(F21:U21)</f>
        <v>0</v>
      </c>
      <c r="W21" s="5"/>
    </row>
    <row r="22" spans="1:23" ht="18">
      <c r="A22" s="34"/>
      <c r="B22" s="35" t="s">
        <v>77</v>
      </c>
      <c r="C22" s="35" t="s">
        <v>71</v>
      </c>
      <c r="D22" s="46"/>
      <c r="E22" s="36" t="s">
        <v>4</v>
      </c>
      <c r="F22" s="47">
        <f aca="true" t="shared" si="2" ref="F22:U23">F9-F15</f>
        <v>0</v>
      </c>
      <c r="G22" s="47">
        <f t="shared" si="2"/>
        <v>0</v>
      </c>
      <c r="H22" s="47">
        <f t="shared" si="2"/>
        <v>0</v>
      </c>
      <c r="I22" s="47">
        <f t="shared" si="2"/>
        <v>0</v>
      </c>
      <c r="J22" s="47">
        <f t="shared" si="2"/>
        <v>0</v>
      </c>
      <c r="K22" s="47">
        <f t="shared" si="2"/>
        <v>0</v>
      </c>
      <c r="L22" s="47">
        <f t="shared" si="2"/>
        <v>0</v>
      </c>
      <c r="M22" s="47">
        <f t="shared" si="2"/>
        <v>0</v>
      </c>
      <c r="N22" s="47">
        <f t="shared" si="2"/>
        <v>0</v>
      </c>
      <c r="O22" s="47">
        <f t="shared" si="2"/>
        <v>0</v>
      </c>
      <c r="P22" s="47">
        <f t="shared" si="2"/>
        <v>0</v>
      </c>
      <c r="Q22" s="47">
        <f t="shared" si="2"/>
        <v>0</v>
      </c>
      <c r="R22" s="47">
        <f t="shared" si="2"/>
        <v>0</v>
      </c>
      <c r="S22" s="47">
        <f t="shared" si="2"/>
        <v>0</v>
      </c>
      <c r="T22" s="47">
        <f t="shared" si="2"/>
        <v>0</v>
      </c>
      <c r="U22" s="47">
        <f t="shared" si="2"/>
        <v>0</v>
      </c>
      <c r="V22" s="38">
        <f>SUM(F22:U22)</f>
        <v>0</v>
      </c>
      <c r="W22" s="5"/>
    </row>
    <row r="23" spans="1:23" ht="18">
      <c r="A23" s="34"/>
      <c r="B23" s="35" t="s">
        <v>78</v>
      </c>
      <c r="C23" s="35" t="s">
        <v>29</v>
      </c>
      <c r="D23" s="46"/>
      <c r="E23" s="36" t="s">
        <v>4</v>
      </c>
      <c r="F23" s="47">
        <f t="shared" si="2"/>
        <v>0</v>
      </c>
      <c r="G23" s="47">
        <f t="shared" si="2"/>
        <v>0</v>
      </c>
      <c r="H23" s="47">
        <f t="shared" si="2"/>
        <v>0</v>
      </c>
      <c r="I23" s="47">
        <f t="shared" si="2"/>
        <v>0</v>
      </c>
      <c r="J23" s="47">
        <f t="shared" si="2"/>
        <v>0</v>
      </c>
      <c r="K23" s="47">
        <f t="shared" si="2"/>
        <v>0</v>
      </c>
      <c r="L23" s="47">
        <f t="shared" si="2"/>
        <v>0</v>
      </c>
      <c r="M23" s="47">
        <f t="shared" si="2"/>
        <v>0</v>
      </c>
      <c r="N23" s="47">
        <f t="shared" si="2"/>
        <v>0</v>
      </c>
      <c r="O23" s="47">
        <f t="shared" si="2"/>
        <v>0</v>
      </c>
      <c r="P23" s="47">
        <f t="shared" si="2"/>
        <v>0</v>
      </c>
      <c r="Q23" s="47">
        <f t="shared" si="2"/>
        <v>0</v>
      </c>
      <c r="R23" s="47">
        <f t="shared" si="2"/>
        <v>0</v>
      </c>
      <c r="S23" s="47">
        <f t="shared" si="2"/>
        <v>0</v>
      </c>
      <c r="T23" s="47">
        <f t="shared" si="2"/>
        <v>0</v>
      </c>
      <c r="U23" s="47">
        <f t="shared" si="2"/>
        <v>0</v>
      </c>
      <c r="V23" s="38">
        <f>SUM(F23:U23)</f>
        <v>0</v>
      </c>
      <c r="W23" s="5"/>
    </row>
    <row r="24" spans="1:23" ht="18">
      <c r="A24" s="34"/>
      <c r="B24" s="35" t="s">
        <v>79</v>
      </c>
      <c r="C24" s="46" t="s">
        <v>68</v>
      </c>
      <c r="D24" s="46"/>
      <c r="E24" s="36" t="s">
        <v>4</v>
      </c>
      <c r="F24" s="43">
        <f aca="true" t="shared" si="3" ref="F24:U24">F23+F22+F21+F20</f>
        <v>0</v>
      </c>
      <c r="G24" s="43">
        <f t="shared" si="3"/>
        <v>0</v>
      </c>
      <c r="H24" s="43">
        <f t="shared" si="3"/>
        <v>0</v>
      </c>
      <c r="I24" s="43">
        <f t="shared" si="3"/>
        <v>0</v>
      </c>
      <c r="J24" s="43">
        <f t="shared" si="3"/>
        <v>0</v>
      </c>
      <c r="K24" s="43">
        <f t="shared" si="3"/>
        <v>0</v>
      </c>
      <c r="L24" s="43">
        <f t="shared" si="3"/>
        <v>0</v>
      </c>
      <c r="M24" s="43">
        <f t="shared" si="3"/>
        <v>0</v>
      </c>
      <c r="N24" s="43">
        <f t="shared" si="3"/>
        <v>0</v>
      </c>
      <c r="O24" s="43">
        <f t="shared" si="3"/>
        <v>0</v>
      </c>
      <c r="P24" s="43">
        <f t="shared" si="3"/>
        <v>0</v>
      </c>
      <c r="Q24" s="43">
        <f t="shared" si="3"/>
        <v>0</v>
      </c>
      <c r="R24" s="43">
        <f t="shared" si="3"/>
        <v>0</v>
      </c>
      <c r="S24" s="43">
        <f t="shared" si="3"/>
        <v>0</v>
      </c>
      <c r="T24" s="43">
        <f t="shared" si="3"/>
        <v>0</v>
      </c>
      <c r="U24" s="43">
        <f t="shared" si="3"/>
        <v>0</v>
      </c>
      <c r="V24" s="44">
        <f>SUM(F24:U24)</f>
        <v>0</v>
      </c>
      <c r="W24" s="5"/>
    </row>
    <row r="25" spans="1:23" ht="18">
      <c r="A25" s="34"/>
      <c r="B25" s="35"/>
      <c r="D25" s="46"/>
      <c r="E25" s="36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/>
      <c r="W25" s="5"/>
    </row>
    <row r="26" spans="1:23" ht="18">
      <c r="A26" s="119"/>
      <c r="B26" s="121" t="s">
        <v>38</v>
      </c>
      <c r="C26" s="118" t="s">
        <v>67</v>
      </c>
      <c r="D26" s="120"/>
      <c r="E26" s="122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4"/>
      <c r="W26" s="5"/>
    </row>
    <row r="27" spans="1:23" ht="18">
      <c r="A27" s="34"/>
      <c r="B27" s="35" t="s">
        <v>74</v>
      </c>
      <c r="C27" s="35" t="s">
        <v>3</v>
      </c>
      <c r="D27" s="46"/>
      <c r="E27" s="36" t="s">
        <v>4</v>
      </c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44">
        <f>SUM(F27:U27)</f>
        <v>0</v>
      </c>
      <c r="W27" s="5"/>
    </row>
    <row r="28" spans="1:23" ht="18">
      <c r="A28" s="34"/>
      <c r="B28" s="46" t="s">
        <v>80</v>
      </c>
      <c r="C28" s="46" t="s">
        <v>69</v>
      </c>
      <c r="D28" s="46"/>
      <c r="E28" s="36" t="s">
        <v>4</v>
      </c>
      <c r="F28" s="43">
        <f>IF($V$27=0,0,F24+F27)</f>
        <v>0</v>
      </c>
      <c r="G28" s="43">
        <f aca="true" t="shared" si="4" ref="G28:U28">IF($V$27=0,0,G24+G27)</f>
        <v>0</v>
      </c>
      <c r="H28" s="43">
        <f t="shared" si="4"/>
        <v>0</v>
      </c>
      <c r="I28" s="43">
        <f t="shared" si="4"/>
        <v>0</v>
      </c>
      <c r="J28" s="43">
        <f t="shared" si="4"/>
        <v>0</v>
      </c>
      <c r="K28" s="43">
        <f t="shared" si="4"/>
        <v>0</v>
      </c>
      <c r="L28" s="43">
        <f t="shared" si="4"/>
        <v>0</v>
      </c>
      <c r="M28" s="43">
        <f t="shared" si="4"/>
        <v>0</v>
      </c>
      <c r="N28" s="43">
        <f t="shared" si="4"/>
        <v>0</v>
      </c>
      <c r="O28" s="43">
        <f t="shared" si="4"/>
        <v>0</v>
      </c>
      <c r="P28" s="43">
        <f t="shared" si="4"/>
        <v>0</v>
      </c>
      <c r="Q28" s="43">
        <f t="shared" si="4"/>
        <v>0</v>
      </c>
      <c r="R28" s="43">
        <f t="shared" si="4"/>
        <v>0</v>
      </c>
      <c r="S28" s="43">
        <f t="shared" si="4"/>
        <v>0</v>
      </c>
      <c r="T28" s="43">
        <f t="shared" si="4"/>
        <v>0</v>
      </c>
      <c r="U28" s="43">
        <f t="shared" si="4"/>
        <v>0</v>
      </c>
      <c r="V28" s="44">
        <f>SUM(F28:U28)</f>
        <v>0</v>
      </c>
      <c r="W28" s="5"/>
    </row>
    <row r="29" spans="1:25" ht="18">
      <c r="A29" s="48"/>
      <c r="B29" s="49"/>
      <c r="C29" s="49"/>
      <c r="D29" s="49"/>
      <c r="E29" s="50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2"/>
      <c r="W29" s="5"/>
      <c r="Y29" s="43"/>
    </row>
    <row r="30" spans="1:23" ht="18">
      <c r="A30" s="53">
        <v>2</v>
      </c>
      <c r="B30" s="54" t="s">
        <v>7</v>
      </c>
      <c r="C30" s="54"/>
      <c r="D30" s="54"/>
      <c r="E30" s="54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142"/>
      <c r="R30" s="142"/>
      <c r="S30" s="142"/>
      <c r="T30" s="142"/>
      <c r="U30" s="142"/>
      <c r="V30" s="135"/>
      <c r="W30" s="5"/>
    </row>
    <row r="31" spans="1:23" ht="18">
      <c r="A31" s="56"/>
      <c r="B31" s="57"/>
      <c r="C31" s="57"/>
      <c r="D31" s="57"/>
      <c r="E31" s="58"/>
      <c r="F31" s="56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136"/>
      <c r="W31" s="5"/>
    </row>
    <row r="32" spans="1:23" ht="18">
      <c r="A32" s="34"/>
      <c r="B32" s="60" t="s">
        <v>8</v>
      </c>
      <c r="C32" s="46" t="s">
        <v>9</v>
      </c>
      <c r="D32" s="46"/>
      <c r="E32" s="36" t="s">
        <v>10</v>
      </c>
      <c r="F32" s="61">
        <v>0.055</v>
      </c>
      <c r="G32" s="35"/>
      <c r="H32" s="35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137"/>
      <c r="W32" s="5"/>
    </row>
    <row r="33" spans="1:23" ht="18">
      <c r="A33" s="34"/>
      <c r="B33" s="35"/>
      <c r="C33" s="46"/>
      <c r="D33" s="46"/>
      <c r="E33" s="36"/>
      <c r="F33" s="34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137"/>
      <c r="W33" s="5"/>
    </row>
    <row r="34" spans="1:23" ht="18">
      <c r="A34" s="34"/>
      <c r="B34" s="35" t="s">
        <v>11</v>
      </c>
      <c r="C34" s="46" t="s">
        <v>12</v>
      </c>
      <c r="D34" s="46"/>
      <c r="E34" s="36" t="s">
        <v>13</v>
      </c>
      <c r="F34" s="64">
        <v>0</v>
      </c>
      <c r="G34" s="65">
        <f>F34+1</f>
        <v>1</v>
      </c>
      <c r="H34" s="65">
        <f aca="true" t="shared" si="5" ref="H34:U34">G34+1</f>
        <v>2</v>
      </c>
      <c r="I34" s="65">
        <f t="shared" si="5"/>
        <v>3</v>
      </c>
      <c r="J34" s="65">
        <f t="shared" si="5"/>
        <v>4</v>
      </c>
      <c r="K34" s="65">
        <f t="shared" si="5"/>
        <v>5</v>
      </c>
      <c r="L34" s="65">
        <f t="shared" si="5"/>
        <v>6</v>
      </c>
      <c r="M34" s="65">
        <f t="shared" si="5"/>
        <v>7</v>
      </c>
      <c r="N34" s="65">
        <f t="shared" si="5"/>
        <v>8</v>
      </c>
      <c r="O34" s="65">
        <f t="shared" si="5"/>
        <v>9</v>
      </c>
      <c r="P34" s="65">
        <f t="shared" si="5"/>
        <v>10</v>
      </c>
      <c r="Q34" s="65">
        <f t="shared" si="5"/>
        <v>11</v>
      </c>
      <c r="R34" s="65">
        <f t="shared" si="5"/>
        <v>12</v>
      </c>
      <c r="S34" s="65">
        <f t="shared" si="5"/>
        <v>13</v>
      </c>
      <c r="T34" s="65">
        <f t="shared" si="5"/>
        <v>14</v>
      </c>
      <c r="U34" s="65">
        <f t="shared" si="5"/>
        <v>15</v>
      </c>
      <c r="V34" s="137"/>
      <c r="W34" s="5"/>
    </row>
    <row r="35" spans="1:23" ht="18">
      <c r="A35" s="48"/>
      <c r="B35" s="49" t="s">
        <v>14</v>
      </c>
      <c r="C35" s="66" t="s">
        <v>15</v>
      </c>
      <c r="D35" s="66"/>
      <c r="E35" s="50" t="s">
        <v>16</v>
      </c>
      <c r="F35" s="125">
        <f aca="true" t="shared" si="6" ref="F35:U35">1/(1+$F$32)^F34</f>
        <v>1</v>
      </c>
      <c r="G35" s="126">
        <f t="shared" si="6"/>
        <v>0.9478672985781991</v>
      </c>
      <c r="H35" s="126">
        <f t="shared" si="6"/>
        <v>0.8984524157139329</v>
      </c>
      <c r="I35" s="126">
        <f t="shared" si="6"/>
        <v>0.8516136641838227</v>
      </c>
      <c r="J35" s="126">
        <f t="shared" si="6"/>
        <v>0.8072167433022016</v>
      </c>
      <c r="K35" s="126">
        <f t="shared" si="6"/>
        <v>0.7651343538409494</v>
      </c>
      <c r="L35" s="126">
        <f t="shared" si="6"/>
        <v>0.7252458330245966</v>
      </c>
      <c r="M35" s="126">
        <f t="shared" si="6"/>
        <v>0.68743680855412</v>
      </c>
      <c r="N35" s="126">
        <f t="shared" si="6"/>
        <v>0.6515988706674124</v>
      </c>
      <c r="O35" s="126">
        <f t="shared" si="6"/>
        <v>0.6176292612961255</v>
      </c>
      <c r="P35" s="126">
        <f t="shared" si="6"/>
        <v>0.5854305794276071</v>
      </c>
      <c r="Q35" s="126">
        <f t="shared" si="6"/>
        <v>0.5549105018271158</v>
      </c>
      <c r="R35" s="126">
        <f t="shared" si="6"/>
        <v>0.5259815183195411</v>
      </c>
      <c r="S35" s="126">
        <f t="shared" si="6"/>
        <v>0.49856068087160293</v>
      </c>
      <c r="T35" s="126">
        <f t="shared" si="6"/>
        <v>0.47256936575507386</v>
      </c>
      <c r="U35" s="126">
        <f t="shared" si="6"/>
        <v>0.4479330481090748</v>
      </c>
      <c r="V35" s="137"/>
      <c r="W35" s="5"/>
    </row>
    <row r="36" spans="1:23" ht="18" hidden="1">
      <c r="A36" s="56"/>
      <c r="B36" s="57" t="s">
        <v>17</v>
      </c>
      <c r="C36" s="35" t="s">
        <v>31</v>
      </c>
      <c r="D36" s="57"/>
      <c r="E36" s="68" t="s">
        <v>4</v>
      </c>
      <c r="F36" s="69">
        <f>F20*F$35</f>
        <v>0</v>
      </c>
      <c r="G36" s="70">
        <f aca="true" t="shared" si="7" ref="G36:U39">G20*G$35</f>
        <v>0</v>
      </c>
      <c r="H36" s="70">
        <f t="shared" si="7"/>
        <v>0</v>
      </c>
      <c r="I36" s="70">
        <f t="shared" si="7"/>
        <v>0</v>
      </c>
      <c r="J36" s="70">
        <f t="shared" si="7"/>
        <v>0</v>
      </c>
      <c r="K36" s="70">
        <f t="shared" si="7"/>
        <v>0</v>
      </c>
      <c r="L36" s="70">
        <f t="shared" si="7"/>
        <v>0</v>
      </c>
      <c r="M36" s="70">
        <f t="shared" si="7"/>
        <v>0</v>
      </c>
      <c r="N36" s="70">
        <f t="shared" si="7"/>
        <v>0</v>
      </c>
      <c r="O36" s="70">
        <f t="shared" si="7"/>
        <v>0</v>
      </c>
      <c r="P36" s="70">
        <f t="shared" si="7"/>
        <v>0</v>
      </c>
      <c r="Q36" s="70">
        <f t="shared" si="7"/>
        <v>0</v>
      </c>
      <c r="R36" s="70">
        <f t="shared" si="7"/>
        <v>0</v>
      </c>
      <c r="S36" s="70">
        <f t="shared" si="7"/>
        <v>0</v>
      </c>
      <c r="T36" s="70">
        <f t="shared" si="7"/>
        <v>0</v>
      </c>
      <c r="U36" s="70">
        <f t="shared" si="7"/>
        <v>0</v>
      </c>
      <c r="V36" s="38">
        <f>SUM(F36:U36)</f>
        <v>0</v>
      </c>
      <c r="W36" s="5"/>
    </row>
    <row r="37" spans="1:23" ht="18" hidden="1">
      <c r="A37" s="34"/>
      <c r="B37" s="35" t="s">
        <v>18</v>
      </c>
      <c r="C37" s="35" t="s">
        <v>70</v>
      </c>
      <c r="D37" s="35"/>
      <c r="E37" s="71" t="s">
        <v>4</v>
      </c>
      <c r="F37" s="72">
        <f>F21*F$35</f>
        <v>0</v>
      </c>
      <c r="G37" s="47">
        <f t="shared" si="7"/>
        <v>0</v>
      </c>
      <c r="H37" s="47">
        <f t="shared" si="7"/>
        <v>0</v>
      </c>
      <c r="I37" s="47">
        <f t="shared" si="7"/>
        <v>0</v>
      </c>
      <c r="J37" s="47">
        <f t="shared" si="7"/>
        <v>0</v>
      </c>
      <c r="K37" s="47">
        <f t="shared" si="7"/>
        <v>0</v>
      </c>
      <c r="L37" s="47">
        <f t="shared" si="7"/>
        <v>0</v>
      </c>
      <c r="M37" s="47">
        <f t="shared" si="7"/>
        <v>0</v>
      </c>
      <c r="N37" s="47">
        <f t="shared" si="7"/>
        <v>0</v>
      </c>
      <c r="O37" s="47">
        <f t="shared" si="7"/>
        <v>0</v>
      </c>
      <c r="P37" s="47">
        <f t="shared" si="7"/>
        <v>0</v>
      </c>
      <c r="Q37" s="47">
        <f t="shared" si="7"/>
        <v>0</v>
      </c>
      <c r="R37" s="47">
        <f t="shared" si="7"/>
        <v>0</v>
      </c>
      <c r="S37" s="47">
        <f t="shared" si="7"/>
        <v>0</v>
      </c>
      <c r="T37" s="47">
        <f t="shared" si="7"/>
        <v>0</v>
      </c>
      <c r="U37" s="47">
        <f t="shared" si="7"/>
        <v>0</v>
      </c>
      <c r="V37" s="38">
        <f>SUM(F37:U37)</f>
        <v>0</v>
      </c>
      <c r="W37" s="5"/>
    </row>
    <row r="38" spans="1:23" ht="18" hidden="1">
      <c r="A38" s="34"/>
      <c r="B38" s="35" t="s">
        <v>19</v>
      </c>
      <c r="C38" s="35" t="s">
        <v>71</v>
      </c>
      <c r="D38" s="35"/>
      <c r="E38" s="71" t="s">
        <v>4</v>
      </c>
      <c r="F38" s="72">
        <f aca="true" t="shared" si="8" ref="F38:P39">F22*F$35</f>
        <v>0</v>
      </c>
      <c r="G38" s="47">
        <f t="shared" si="8"/>
        <v>0</v>
      </c>
      <c r="H38" s="47">
        <f t="shared" si="8"/>
        <v>0</v>
      </c>
      <c r="I38" s="47">
        <f t="shared" si="8"/>
        <v>0</v>
      </c>
      <c r="J38" s="47">
        <f t="shared" si="8"/>
        <v>0</v>
      </c>
      <c r="K38" s="47">
        <f t="shared" si="8"/>
        <v>0</v>
      </c>
      <c r="L38" s="47">
        <f t="shared" si="8"/>
        <v>0</v>
      </c>
      <c r="M38" s="47">
        <f t="shared" si="8"/>
        <v>0</v>
      </c>
      <c r="N38" s="47">
        <f t="shared" si="8"/>
        <v>0</v>
      </c>
      <c r="O38" s="47">
        <f t="shared" si="8"/>
        <v>0</v>
      </c>
      <c r="P38" s="47">
        <f t="shared" si="8"/>
        <v>0</v>
      </c>
      <c r="Q38" s="47">
        <f t="shared" si="7"/>
        <v>0</v>
      </c>
      <c r="R38" s="47">
        <f t="shared" si="7"/>
        <v>0</v>
      </c>
      <c r="S38" s="47">
        <f t="shared" si="7"/>
        <v>0</v>
      </c>
      <c r="T38" s="47">
        <f t="shared" si="7"/>
        <v>0</v>
      </c>
      <c r="U38" s="47">
        <f t="shared" si="7"/>
        <v>0</v>
      </c>
      <c r="V38" s="38">
        <f>SUM(F38:U38)</f>
        <v>0</v>
      </c>
      <c r="W38" s="5"/>
    </row>
    <row r="39" spans="1:23" ht="18" hidden="1">
      <c r="A39" s="34"/>
      <c r="B39" s="35" t="s">
        <v>20</v>
      </c>
      <c r="C39" s="35" t="s">
        <v>29</v>
      </c>
      <c r="D39" s="46"/>
      <c r="E39" s="71" t="s">
        <v>4</v>
      </c>
      <c r="F39" s="72">
        <f t="shared" si="8"/>
        <v>0</v>
      </c>
      <c r="G39" s="47">
        <f t="shared" si="8"/>
        <v>0</v>
      </c>
      <c r="H39" s="47">
        <f t="shared" si="8"/>
        <v>0</v>
      </c>
      <c r="I39" s="47">
        <f t="shared" si="8"/>
        <v>0</v>
      </c>
      <c r="J39" s="47">
        <f t="shared" si="8"/>
        <v>0</v>
      </c>
      <c r="K39" s="47">
        <f t="shared" si="8"/>
        <v>0</v>
      </c>
      <c r="L39" s="47">
        <f t="shared" si="8"/>
        <v>0</v>
      </c>
      <c r="M39" s="47">
        <f t="shared" si="8"/>
        <v>0</v>
      </c>
      <c r="N39" s="47">
        <f t="shared" si="8"/>
        <v>0</v>
      </c>
      <c r="O39" s="47">
        <f t="shared" si="8"/>
        <v>0</v>
      </c>
      <c r="P39" s="47">
        <f t="shared" si="8"/>
        <v>0</v>
      </c>
      <c r="Q39" s="47">
        <f t="shared" si="7"/>
        <v>0</v>
      </c>
      <c r="R39" s="47">
        <f t="shared" si="7"/>
        <v>0</v>
      </c>
      <c r="S39" s="47">
        <f t="shared" si="7"/>
        <v>0</v>
      </c>
      <c r="T39" s="47">
        <f t="shared" si="7"/>
        <v>0</v>
      </c>
      <c r="U39" s="47">
        <f t="shared" si="7"/>
        <v>0</v>
      </c>
      <c r="V39" s="38">
        <f>SUM(F39:U39)</f>
        <v>0</v>
      </c>
      <c r="W39" s="5"/>
    </row>
    <row r="40" spans="1:23" ht="18" hidden="1">
      <c r="A40" s="34"/>
      <c r="B40" s="35"/>
      <c r="C40" s="35" t="s">
        <v>3</v>
      </c>
      <c r="D40" s="46"/>
      <c r="E40" s="71" t="s">
        <v>4</v>
      </c>
      <c r="F40" s="72">
        <f>IF(F28=0,0,F27*F$35)</f>
        <v>0</v>
      </c>
      <c r="G40" s="47">
        <f>IF(G28=0,0,G27*G$35)</f>
        <v>0</v>
      </c>
      <c r="H40" s="47">
        <f aca="true" t="shared" si="9" ref="H40:U40">IF(H28=0,0,H27*H$35)</f>
        <v>0</v>
      </c>
      <c r="I40" s="47">
        <f t="shared" si="9"/>
        <v>0</v>
      </c>
      <c r="J40" s="47">
        <f t="shared" si="9"/>
        <v>0</v>
      </c>
      <c r="K40" s="47">
        <f t="shared" si="9"/>
        <v>0</v>
      </c>
      <c r="L40" s="47">
        <f t="shared" si="9"/>
        <v>0</v>
      </c>
      <c r="M40" s="47">
        <f t="shared" si="9"/>
        <v>0</v>
      </c>
      <c r="N40" s="47">
        <f t="shared" si="9"/>
        <v>0</v>
      </c>
      <c r="O40" s="47">
        <f t="shared" si="9"/>
        <v>0</v>
      </c>
      <c r="P40" s="47">
        <f t="shared" si="9"/>
        <v>0</v>
      </c>
      <c r="Q40" s="47">
        <f t="shared" si="9"/>
        <v>0</v>
      </c>
      <c r="R40" s="47">
        <f t="shared" si="9"/>
        <v>0</v>
      </c>
      <c r="S40" s="47">
        <f t="shared" si="9"/>
        <v>0</v>
      </c>
      <c r="T40" s="47">
        <f t="shared" si="9"/>
        <v>0</v>
      </c>
      <c r="U40" s="47">
        <f t="shared" si="9"/>
        <v>0</v>
      </c>
      <c r="V40" s="38">
        <f>SUM(F40:U40)</f>
        <v>0</v>
      </c>
      <c r="W40" s="5"/>
    </row>
    <row r="41" spans="1:25" s="2" customFormat="1" ht="18">
      <c r="A41" s="42"/>
      <c r="B41" s="74" t="s">
        <v>17</v>
      </c>
      <c r="C41" s="46" t="s">
        <v>45</v>
      </c>
      <c r="D41" s="46"/>
      <c r="E41" s="71" t="s">
        <v>4</v>
      </c>
      <c r="F41" s="43">
        <f>IF($V$27=0,F24*F35,F28*F35)</f>
        <v>0</v>
      </c>
      <c r="G41" s="43">
        <f>IF($V$27=0,G24*G35,G28*G35)</f>
        <v>0</v>
      </c>
      <c r="H41" s="43">
        <f aca="true" t="shared" si="10" ref="H41:U41">IF($V$27=0,H24*H35,H28*H35)</f>
        <v>0</v>
      </c>
      <c r="I41" s="43">
        <f t="shared" si="10"/>
        <v>0</v>
      </c>
      <c r="J41" s="43">
        <f t="shared" si="10"/>
        <v>0</v>
      </c>
      <c r="K41" s="43">
        <f t="shared" si="10"/>
        <v>0</v>
      </c>
      <c r="L41" s="43">
        <f t="shared" si="10"/>
        <v>0</v>
      </c>
      <c r="M41" s="43">
        <f t="shared" si="10"/>
        <v>0</v>
      </c>
      <c r="N41" s="43">
        <f t="shared" si="10"/>
        <v>0</v>
      </c>
      <c r="O41" s="43">
        <f t="shared" si="10"/>
        <v>0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 t="shared" si="10"/>
        <v>0</v>
      </c>
      <c r="U41" s="43">
        <f t="shared" si="10"/>
        <v>0</v>
      </c>
      <c r="V41" s="44">
        <f>SUM(F41:P41)</f>
        <v>0</v>
      </c>
      <c r="W41" s="6"/>
      <c r="X41" s="1"/>
      <c r="Y41" s="1"/>
    </row>
    <row r="42" spans="1:25" s="2" customFormat="1" ht="18">
      <c r="A42" s="42"/>
      <c r="B42" s="74"/>
      <c r="C42" s="46"/>
      <c r="D42" s="46"/>
      <c r="E42" s="71"/>
      <c r="F42" s="84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138"/>
      <c r="W42" s="6"/>
      <c r="X42" s="1"/>
      <c r="Y42" s="1"/>
    </row>
    <row r="43" spans="1:23" ht="18" hidden="1">
      <c r="A43" s="48"/>
      <c r="B43" s="49"/>
      <c r="C43" s="49"/>
      <c r="D43" s="49"/>
      <c r="E43" s="76"/>
      <c r="F43" s="84"/>
      <c r="G43" s="128">
        <f aca="true" t="shared" si="11" ref="G43:U43">G9*G35</f>
        <v>0</v>
      </c>
      <c r="H43" s="128">
        <f t="shared" si="11"/>
        <v>0</v>
      </c>
      <c r="I43" s="128">
        <f t="shared" si="11"/>
        <v>0</v>
      </c>
      <c r="J43" s="128">
        <f t="shared" si="11"/>
        <v>0</v>
      </c>
      <c r="K43" s="128">
        <f t="shared" si="11"/>
        <v>0</v>
      </c>
      <c r="L43" s="128">
        <f t="shared" si="11"/>
        <v>0</v>
      </c>
      <c r="M43" s="128">
        <f t="shared" si="11"/>
        <v>0</v>
      </c>
      <c r="N43" s="128">
        <f t="shared" si="11"/>
        <v>0</v>
      </c>
      <c r="O43" s="128">
        <f t="shared" si="11"/>
        <v>0</v>
      </c>
      <c r="P43" s="128">
        <f t="shared" si="11"/>
        <v>0</v>
      </c>
      <c r="Q43" s="128">
        <f t="shared" si="11"/>
        <v>0</v>
      </c>
      <c r="R43" s="128">
        <f t="shared" si="11"/>
        <v>0</v>
      </c>
      <c r="S43" s="128">
        <f t="shared" si="11"/>
        <v>0</v>
      </c>
      <c r="T43" s="128">
        <f t="shared" si="11"/>
        <v>0</v>
      </c>
      <c r="U43" s="128">
        <f t="shared" si="11"/>
        <v>0</v>
      </c>
      <c r="V43" s="73">
        <f>SUM(F43:U43)</f>
        <v>0</v>
      </c>
      <c r="W43" s="5"/>
    </row>
    <row r="44" spans="1:23" ht="18">
      <c r="A44" s="24">
        <v>3</v>
      </c>
      <c r="B44" s="25" t="s">
        <v>39</v>
      </c>
      <c r="C44" s="25"/>
      <c r="D44" s="25"/>
      <c r="E44" s="2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78"/>
      <c r="W44" s="5"/>
    </row>
    <row r="45" spans="1:23" ht="18.75">
      <c r="A45" s="79"/>
      <c r="B45" s="80"/>
      <c r="C45" s="80"/>
      <c r="D45" s="80"/>
      <c r="E45" s="81"/>
      <c r="F45" s="82" t="s">
        <v>21</v>
      </c>
      <c r="G45" s="83"/>
      <c r="H45" s="83" t="s">
        <v>22</v>
      </c>
      <c r="I45" s="83"/>
      <c r="J45" s="57"/>
      <c r="K45" s="129" t="s">
        <v>72</v>
      </c>
      <c r="L45" s="129" t="s">
        <v>73</v>
      </c>
      <c r="M45" s="139"/>
      <c r="N45" s="57"/>
      <c r="O45" s="57"/>
      <c r="P45" s="57"/>
      <c r="Q45" s="57"/>
      <c r="R45" s="57"/>
      <c r="S45" s="57"/>
      <c r="T45" s="57"/>
      <c r="U45" s="57"/>
      <c r="V45" s="59"/>
      <c r="W45" s="5"/>
    </row>
    <row r="46" spans="1:23" ht="18">
      <c r="A46" s="34"/>
      <c r="B46" s="35" t="s">
        <v>23</v>
      </c>
      <c r="C46" s="35" t="s">
        <v>31</v>
      </c>
      <c r="D46" s="35"/>
      <c r="E46" s="71" t="s">
        <v>4</v>
      </c>
      <c r="F46" s="75">
        <f>V20</f>
        <v>0</v>
      </c>
      <c r="G46" s="43"/>
      <c r="H46" s="43">
        <f>V36</f>
        <v>0</v>
      </c>
      <c r="I46" s="46"/>
      <c r="J46" s="35"/>
      <c r="K46" s="130">
        <f>IF(H46&gt;0,H46,0)</f>
        <v>0</v>
      </c>
      <c r="L46" s="130">
        <f>IF(H46&lt;0,H46,0)</f>
        <v>0</v>
      </c>
      <c r="M46" s="140"/>
      <c r="N46" s="35"/>
      <c r="O46" s="35"/>
      <c r="P46" s="35"/>
      <c r="Q46" s="35"/>
      <c r="R46" s="35"/>
      <c r="S46" s="35"/>
      <c r="T46" s="35"/>
      <c r="U46" s="35"/>
      <c r="V46" s="63"/>
      <c r="W46" s="5"/>
    </row>
    <row r="47" spans="1:23" ht="18">
      <c r="A47" s="34"/>
      <c r="B47" s="35" t="s">
        <v>24</v>
      </c>
      <c r="C47" s="35" t="s">
        <v>70</v>
      </c>
      <c r="D47" s="35"/>
      <c r="E47" s="71" t="s">
        <v>4</v>
      </c>
      <c r="F47" s="75">
        <f>V21</f>
        <v>0</v>
      </c>
      <c r="G47" s="43"/>
      <c r="H47" s="43">
        <f>V37</f>
        <v>0</v>
      </c>
      <c r="I47" s="46"/>
      <c r="J47" s="35"/>
      <c r="K47" s="130">
        <f>IF(H47&gt;0,H47,0)</f>
        <v>0</v>
      </c>
      <c r="L47" s="130">
        <f>IF(H47&lt;0,H47,0)</f>
        <v>0</v>
      </c>
      <c r="M47" s="140"/>
      <c r="N47" s="35"/>
      <c r="O47" s="35"/>
      <c r="P47" s="35"/>
      <c r="Q47" s="35"/>
      <c r="R47" s="35"/>
      <c r="S47" s="35"/>
      <c r="T47" s="35"/>
      <c r="U47" s="35"/>
      <c r="V47" s="63"/>
      <c r="W47" s="5"/>
    </row>
    <row r="48" spans="1:23" ht="18">
      <c r="A48" s="34"/>
      <c r="B48" s="35" t="s">
        <v>25</v>
      </c>
      <c r="C48" s="35" t="s">
        <v>71</v>
      </c>
      <c r="D48" s="35"/>
      <c r="E48" s="71" t="s">
        <v>4</v>
      </c>
      <c r="F48" s="75">
        <f>V22</f>
        <v>0</v>
      </c>
      <c r="G48" s="43"/>
      <c r="H48" s="43">
        <f>V38</f>
        <v>0</v>
      </c>
      <c r="I48" s="46"/>
      <c r="J48" s="35"/>
      <c r="K48" s="130">
        <f>IF(H48&gt;0,H48,0)</f>
        <v>0</v>
      </c>
      <c r="L48" s="130">
        <f>IF(H48&lt;0,H48,0)</f>
        <v>0</v>
      </c>
      <c r="M48" s="140"/>
      <c r="N48" s="35"/>
      <c r="O48" s="35"/>
      <c r="P48" s="35"/>
      <c r="Q48" s="35"/>
      <c r="R48" s="35"/>
      <c r="S48" s="35"/>
      <c r="T48" s="35"/>
      <c r="U48" s="35"/>
      <c r="V48" s="63"/>
      <c r="W48" s="5"/>
    </row>
    <row r="49" spans="1:23" ht="18">
      <c r="A49" s="34"/>
      <c r="B49" s="35" t="s">
        <v>26</v>
      </c>
      <c r="C49" s="35" t="s">
        <v>29</v>
      </c>
      <c r="D49" s="35"/>
      <c r="E49" s="71" t="s">
        <v>4</v>
      </c>
      <c r="F49" s="75">
        <f>V23</f>
        <v>0</v>
      </c>
      <c r="G49" s="43"/>
      <c r="H49" s="43">
        <f>V39</f>
        <v>0</v>
      </c>
      <c r="I49" s="46"/>
      <c r="J49" s="35"/>
      <c r="K49" s="130">
        <f>IF(H49&gt;0,H49,0)</f>
        <v>0</v>
      </c>
      <c r="L49" s="130">
        <f>IF(H49&lt;0,H49,0)</f>
        <v>0</v>
      </c>
      <c r="M49" s="140"/>
      <c r="N49" s="35"/>
      <c r="O49" s="35"/>
      <c r="P49" s="35"/>
      <c r="Q49" s="35"/>
      <c r="R49" s="35"/>
      <c r="S49" s="35"/>
      <c r="T49" s="35"/>
      <c r="U49" s="35"/>
      <c r="V49" s="63"/>
      <c r="W49" s="5"/>
    </row>
    <row r="50" spans="1:23" ht="18">
      <c r="A50" s="34"/>
      <c r="B50" s="35" t="s">
        <v>27</v>
      </c>
      <c r="C50" s="35" t="s">
        <v>3</v>
      </c>
      <c r="D50" s="35"/>
      <c r="E50" s="71" t="s">
        <v>4</v>
      </c>
      <c r="F50" s="75">
        <f>IF(V40=0,0,V27)</f>
        <v>0</v>
      </c>
      <c r="G50" s="43"/>
      <c r="H50" s="43">
        <f>V40</f>
        <v>0</v>
      </c>
      <c r="I50" s="46"/>
      <c r="J50" s="35"/>
      <c r="K50" s="130">
        <f>IF(H50&gt;0,H50,0)</f>
        <v>0</v>
      </c>
      <c r="L50" s="130">
        <f>IF(H50&lt;0,H50,0)</f>
        <v>0</v>
      </c>
      <c r="M50" s="140"/>
      <c r="N50" s="35"/>
      <c r="O50" s="35"/>
      <c r="P50" s="35"/>
      <c r="Q50" s="35"/>
      <c r="R50" s="35"/>
      <c r="S50" s="35"/>
      <c r="T50" s="35"/>
      <c r="U50" s="35"/>
      <c r="V50" s="63"/>
      <c r="W50" s="5"/>
    </row>
    <row r="51" spans="1:23" ht="18">
      <c r="A51" s="34"/>
      <c r="B51" s="35"/>
      <c r="C51" s="35"/>
      <c r="D51" s="35"/>
      <c r="E51" s="71"/>
      <c r="F51" s="84"/>
      <c r="G51" s="85"/>
      <c r="H51" s="85"/>
      <c r="I51" s="66"/>
      <c r="J51" s="49"/>
      <c r="K51" s="131">
        <f>SUM(K46:K50)</f>
        <v>0</v>
      </c>
      <c r="L51" s="131">
        <f>SUM(L46:L50)</f>
        <v>0</v>
      </c>
      <c r="M51" s="141"/>
      <c r="N51" s="49"/>
      <c r="O51" s="49"/>
      <c r="P51" s="49"/>
      <c r="Q51" s="49"/>
      <c r="R51" s="49"/>
      <c r="S51" s="49"/>
      <c r="T51" s="49"/>
      <c r="U51" s="49"/>
      <c r="V51" s="67"/>
      <c r="W51" s="5"/>
    </row>
    <row r="52" spans="1:23" ht="18">
      <c r="A52" s="86">
        <v>4</v>
      </c>
      <c r="B52" s="87" t="s">
        <v>42</v>
      </c>
      <c r="C52" s="87"/>
      <c r="D52" s="87"/>
      <c r="E52" s="8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8"/>
      <c r="W52" s="5"/>
    </row>
    <row r="53" spans="1:23" ht="18">
      <c r="A53" s="88"/>
      <c r="B53" s="80"/>
      <c r="C53" s="89" t="s">
        <v>28</v>
      </c>
      <c r="D53" s="89"/>
      <c r="E53" s="90"/>
      <c r="F53" s="91" t="e">
        <f>ABS(K51/L51)</f>
        <v>#DIV/0!</v>
      </c>
      <c r="G53" s="92"/>
      <c r="H53" s="92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5"/>
    </row>
    <row r="54" spans="1:23" ht="18">
      <c r="A54" s="92"/>
      <c r="B54" s="35"/>
      <c r="C54" s="92"/>
      <c r="D54" s="92"/>
      <c r="E54" s="94"/>
      <c r="F54" s="92"/>
      <c r="G54" s="92"/>
      <c r="H54" s="92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5"/>
    </row>
    <row r="55" spans="1:17" ht="18">
      <c r="A55" s="86" t="s">
        <v>50</v>
      </c>
      <c r="B55" s="87" t="s">
        <v>54</v>
      </c>
      <c r="C55" s="87"/>
      <c r="D55" s="87"/>
      <c r="E55" s="8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8"/>
    </row>
    <row r="56" spans="1:17" ht="18">
      <c r="A56" s="56"/>
      <c r="B56" s="57" t="s">
        <v>23</v>
      </c>
      <c r="C56" s="95" t="s">
        <v>64</v>
      </c>
      <c r="D56" s="95"/>
      <c r="E56" s="58" t="s">
        <v>4</v>
      </c>
      <c r="F56" s="96">
        <f>ABS(H46)-(Q43+H47+H49)</f>
        <v>0</v>
      </c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9"/>
    </row>
    <row r="57" spans="1:17" ht="18">
      <c r="A57" s="34"/>
      <c r="B57" s="35" t="s">
        <v>24</v>
      </c>
      <c r="C57" s="35" t="s">
        <v>60</v>
      </c>
      <c r="D57" s="35"/>
      <c r="E57" s="36" t="s">
        <v>10</v>
      </c>
      <c r="F57" s="97" t="e">
        <f>F56/ABS(H46)</f>
        <v>#DIV/0!</v>
      </c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63"/>
    </row>
    <row r="58" spans="1:17" ht="22.5" customHeight="1">
      <c r="A58" s="34"/>
      <c r="B58" s="35" t="s">
        <v>25</v>
      </c>
      <c r="C58" s="92" t="s">
        <v>63</v>
      </c>
      <c r="D58" s="35"/>
      <c r="E58" s="36" t="s">
        <v>4</v>
      </c>
      <c r="F58" s="98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63"/>
    </row>
    <row r="59" spans="1:17" ht="19.5" customHeight="1">
      <c r="A59" s="34"/>
      <c r="B59" s="35" t="s">
        <v>26</v>
      </c>
      <c r="C59" s="35" t="s">
        <v>61</v>
      </c>
      <c r="D59" s="35"/>
      <c r="E59" s="36" t="s">
        <v>4</v>
      </c>
      <c r="F59" s="75" t="e">
        <f>F58*F57</f>
        <v>#DIV/0!</v>
      </c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63"/>
    </row>
    <row r="60" spans="1:17" ht="2.25" customHeight="1">
      <c r="A60" s="48"/>
      <c r="B60" s="49" t="s">
        <v>27</v>
      </c>
      <c r="C60" s="99" t="s">
        <v>62</v>
      </c>
      <c r="D60" s="49"/>
      <c r="E60" s="50" t="s">
        <v>10</v>
      </c>
      <c r="F60" s="132">
        <v>1</v>
      </c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67"/>
    </row>
    <row r="61" spans="1:17" ht="18">
      <c r="A61" s="34"/>
      <c r="B61" s="46" t="s">
        <v>51</v>
      </c>
      <c r="C61" s="46" t="s">
        <v>53</v>
      </c>
      <c r="D61" s="35"/>
      <c r="E61" s="36" t="s">
        <v>4</v>
      </c>
      <c r="F61" s="75" t="e">
        <f>F59*F60</f>
        <v>#DIV/0!</v>
      </c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63"/>
    </row>
    <row r="62" spans="1:17" ht="18">
      <c r="A62" s="100"/>
      <c r="B62" s="66" t="s">
        <v>52</v>
      </c>
      <c r="C62" s="101" t="s">
        <v>65</v>
      </c>
      <c r="D62" s="99"/>
      <c r="E62" s="50" t="s">
        <v>4</v>
      </c>
      <c r="F62" s="102" t="e">
        <f>F7-F61</f>
        <v>#DIV/0!</v>
      </c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103"/>
    </row>
    <row r="63" spans="1:17" ht="18">
      <c r="A63" s="86">
        <v>6</v>
      </c>
      <c r="B63" s="87" t="s">
        <v>30</v>
      </c>
      <c r="C63" s="87"/>
      <c r="D63" s="87"/>
      <c r="E63" s="8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8"/>
    </row>
    <row r="64" spans="1:10" ht="61.5">
      <c r="A64" s="114"/>
      <c r="B64" s="115" t="s">
        <v>55</v>
      </c>
      <c r="C64" s="133" t="s">
        <v>81</v>
      </c>
      <c r="D64" s="7"/>
      <c r="E64" s="108" t="s">
        <v>59</v>
      </c>
      <c r="F64" s="109" t="e">
        <f>'IEA 1.alternatīva'!F53</f>
        <v>#DIV/0!</v>
      </c>
      <c r="G64" s="92"/>
      <c r="H64" s="92"/>
      <c r="I64" s="110"/>
      <c r="J64" s="4"/>
    </row>
    <row r="65" spans="1:10" ht="61.5">
      <c r="A65" s="100"/>
      <c r="B65" s="116" t="s">
        <v>56</v>
      </c>
      <c r="C65" s="134" t="s">
        <v>82</v>
      </c>
      <c r="D65" s="8"/>
      <c r="E65" s="111" t="s">
        <v>59</v>
      </c>
      <c r="F65" s="109" t="e">
        <f>F53</f>
        <v>#DIV/0!</v>
      </c>
      <c r="G65" s="92"/>
      <c r="H65" s="92"/>
      <c r="I65" s="110"/>
      <c r="J65" s="3"/>
    </row>
    <row r="66" spans="1:10" ht="18" customHeight="1">
      <c r="A66" s="100"/>
      <c r="B66" s="112" t="s">
        <v>57</v>
      </c>
      <c r="C66" s="112" t="s">
        <v>58</v>
      </c>
      <c r="D66" s="113"/>
      <c r="E66" s="113"/>
      <c r="F66" s="144" t="e">
        <f>IF(F64&gt;F65,"1.alternatīva","2.alternatīva")</f>
        <v>#DIV/0!</v>
      </c>
      <c r="G66" s="145"/>
      <c r="H66" s="145"/>
      <c r="I66" s="146"/>
      <c r="J66" s="3"/>
    </row>
  </sheetData>
  <sheetProtection/>
  <mergeCells count="2">
    <mergeCell ref="F66:I66"/>
    <mergeCell ref="E1:N1"/>
  </mergeCells>
  <dataValidations count="1">
    <dataValidation type="decimal" allowBlank="1" showInputMessage="1" showErrorMessage="1" sqref="F32">
      <formula1>0</formula1>
      <formula2>100</formula2>
    </dataValidation>
  </dataValidations>
  <printOptions horizontalCentered="1"/>
  <pageMargins left="0.45454545454545453" right="0.11811023622047245" top="0.7833333333333333" bottom="0.43333333333333335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Ritvars Timermanis</dc:creator>
  <cp:keywords/>
  <dc:description/>
  <cp:lastModifiedBy>Ritvars Timermanis</cp:lastModifiedBy>
  <cp:lastPrinted>2010-10-24T04:25:39Z</cp:lastPrinted>
  <dcterms:created xsi:type="dcterms:W3CDTF">2010-02-25T10:31:48Z</dcterms:created>
  <dcterms:modified xsi:type="dcterms:W3CDTF">2010-10-27T14:20:20Z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</Properties>
</file>