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716"/>
  </bookViews>
  <sheets>
    <sheet name="Investicijas_piekr_2016-2018F" sheetId="4" r:id="rId1"/>
    <sheet name="Saisinajumi" sheetId="2" r:id="rId2"/>
  </sheets>
  <definedNames>
    <definedName name="_xlnm._FilterDatabase" localSheetId="0" hidden="1">'Investicijas_piekr_2016-2018F'!$A$1:$O$210</definedName>
    <definedName name="_ftn1" localSheetId="0">'Investicijas_piekr_2016-2018F'!$A$3</definedName>
    <definedName name="_ftn2" localSheetId="0">'Investicijas_piekr_2016-2018F'!$M$92</definedName>
    <definedName name="_ftnref1" localSheetId="0">'Investicijas_piekr_2016-2018F'!$A$2</definedName>
    <definedName name="_ftnref2" localSheetId="0">'Investicijas_piekr_2016-2018F'!#REF!</definedName>
    <definedName name="_xlnm.Print_Area" localSheetId="0">'Investicijas_piekr_2016-2018F'!$A$1:$G$209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8" i="4" l="1"/>
  <c r="F208" i="4" l="1"/>
  <c r="I209" i="4" l="1"/>
  <c r="H209" i="4"/>
  <c r="I210" i="4" s="1"/>
  <c r="F204" i="4"/>
  <c r="F203" i="4"/>
  <c r="F183" i="4"/>
  <c r="E185" i="4"/>
  <c r="F165" i="4"/>
  <c r="E152" i="4"/>
  <c r="F78" i="4"/>
  <c r="F50" i="4"/>
  <c r="F49" i="4"/>
  <c r="L45" i="4"/>
  <c r="M44" i="4"/>
  <c r="L42" i="4"/>
  <c r="F209" i="4" l="1"/>
  <c r="E209" i="4"/>
  <c r="J209" i="4" l="1"/>
</calcChain>
</file>

<file path=xl/comments1.xml><?xml version="1.0" encoding="utf-8"?>
<comments xmlns="http://schemas.openxmlformats.org/spreadsheetml/2006/main">
  <authors>
    <author>Author</author>
  </authors>
  <commentList>
    <comment ref="E14" authorId="0" shapeId="0">
      <text>
        <r>
          <rPr>
            <b/>
            <sz val="9"/>
            <color indexed="81"/>
            <rFont val="Tahoma"/>
            <family val="2"/>
            <charset val="186"/>
          </rPr>
          <t>Author:</t>
        </r>
        <r>
          <rPr>
            <sz val="9"/>
            <color indexed="81"/>
            <rFont val="Tahoma"/>
            <family val="2"/>
            <charset val="186"/>
          </rPr>
          <t xml:space="preserve">
"Izmaksas noteiktas, saņemot cenu piedāvājumu no LSEZ SIA "Scan-Plast Latvia"."</t>
        </r>
      </text>
    </comment>
    <comment ref="F24" authorId="0" shapeId="0">
      <text>
        <r>
          <rPr>
            <b/>
            <sz val="9"/>
            <color indexed="81"/>
            <rFont val="Tahoma"/>
            <family val="2"/>
            <charset val="186"/>
          </rPr>
          <t>Author:</t>
        </r>
        <r>
          <rPr>
            <sz val="9"/>
            <color indexed="81"/>
            <rFont val="Tahoma"/>
            <family val="2"/>
            <charset val="186"/>
          </rPr>
          <t xml:space="preserve">
 (LSEZ)</t>
        </r>
      </text>
    </comment>
    <comment ref="E37" authorId="0" shapeId="0">
      <text>
        <r>
          <rPr>
            <b/>
            <sz val="9"/>
            <color indexed="81"/>
            <rFont val="Tahoma"/>
            <family val="2"/>
            <charset val="186"/>
          </rPr>
          <t>Author:</t>
        </r>
        <r>
          <rPr>
            <sz val="9"/>
            <color indexed="81"/>
            <rFont val="Tahoma"/>
            <family val="2"/>
            <charset val="186"/>
          </rPr>
          <t xml:space="preserve">
Citā avotā finansējums: 34965 EUR
</t>
        </r>
      </text>
    </comment>
    <comment ref="F137" authorId="0" shapeId="0">
      <text>
        <r>
          <rPr>
            <b/>
            <sz val="9"/>
            <color indexed="81"/>
            <rFont val="Tahoma"/>
            <family val="2"/>
            <charset val="186"/>
          </rPr>
          <t>Author:</t>
        </r>
        <r>
          <rPr>
            <sz val="9"/>
            <color indexed="81"/>
            <rFont val="Tahoma"/>
            <family val="2"/>
            <charset val="186"/>
          </rPr>
          <t xml:space="preserve">
Finansē Pašvaldības iestāde “Jūrmalas ostas pārvalde” (iepriekš Lielupes ostas pārvalde)</t>
        </r>
      </text>
    </comment>
    <comment ref="E204" authorId="0" shapeId="0">
      <text>
        <r>
          <rPr>
            <b/>
            <sz val="9"/>
            <color indexed="81"/>
            <rFont val="Tahoma"/>
            <family val="2"/>
            <charset val="186"/>
          </rPr>
          <t>Author:</t>
        </r>
        <r>
          <rPr>
            <sz val="9"/>
            <color indexed="81"/>
            <rFont val="Tahoma"/>
            <family val="2"/>
            <charset val="186"/>
          </rPr>
          <t xml:space="preserve">
319203 EUR Ostas pārvalde, 350029 EUR Pašvaldība</t>
        </r>
      </text>
    </comment>
  </commentList>
</comments>
</file>

<file path=xl/sharedStrings.xml><?xml version="1.0" encoding="utf-8"?>
<sst xmlns="http://schemas.openxmlformats.org/spreadsheetml/2006/main" count="907" uniqueCount="411">
  <si>
    <t>Saīsinājumi:</t>
  </si>
  <si>
    <t>ERAF –  Eiropas Reģionālās attīstības fonds</t>
  </si>
  <si>
    <t xml:space="preserve">5.5.1.SAM – specifiskais attīstības mērķis "Saglabāt, aizsargāt un attīstīt nozīmīgu kultūras un dabas mantojumu, kā arī attīstīt ar to saistītos pakalpojumus" </t>
  </si>
  <si>
    <t>ELFLA –  Eiropas Lauksaimniecības Fonds  lauku attīstībai</t>
  </si>
  <si>
    <t xml:space="preserve">EZF –  Eiropas Zivsaimniecības fonds </t>
  </si>
  <si>
    <t>EJZF - Eiropas Jūrlietu un zivsaimniecības fonds</t>
  </si>
  <si>
    <t>KF –  Kohēzijas fonds</t>
  </si>
  <si>
    <t>KPFI – Klimata pārmaiņu finanšu instruments</t>
  </si>
  <si>
    <t>LVAF – Latvijas vides aizsardzības fonds</t>
  </si>
  <si>
    <t>Rucavas novads</t>
  </si>
  <si>
    <t>N.p.k.</t>
  </si>
  <si>
    <t>Projekta nosaukums</t>
  </si>
  <si>
    <t>Pašvaldības finansējums  (EUR)</t>
  </si>
  <si>
    <t>Investīciju ieguldīšanas laiks</t>
  </si>
  <si>
    <t>Līdz 2019.gadam pabeigtie projekti</t>
  </si>
  <si>
    <t>1.</t>
  </si>
  <si>
    <t>2.</t>
  </si>
  <si>
    <t>6.</t>
  </si>
  <si>
    <t>7.</t>
  </si>
  <si>
    <t>8.</t>
  </si>
  <si>
    <t>Piekrastes zvejniecības kultūrvēsturiskā mantojuma saglabāšana un popularizēšana “Dzintarvēji”</t>
  </si>
  <si>
    <t>91950.89</t>
  </si>
  <si>
    <t>9.</t>
  </si>
  <si>
    <t>10.</t>
  </si>
  <si>
    <t>2018-2019</t>
  </si>
  <si>
    <t>11.</t>
  </si>
  <si>
    <t>2019-2020</t>
  </si>
  <si>
    <t>Nīcas novads</t>
  </si>
  <si>
    <t>Līdz 2019.gadam pabeigtie projekti, tostarp 5.5.1.SAM ietvaros</t>
  </si>
  <si>
    <t>2018. gads</t>
  </si>
  <si>
    <t>“Tīklu mājas” pārbūve un teritorijas labiekārtošana Jūrmalciemā adresē: “Piestātne”</t>
  </si>
  <si>
    <t>Liepājas pilsēta</t>
  </si>
  <si>
    <t>Ceļš no Glābšanas stacijas (Jūrmalas parks, Liepāja) līdz liedaga cietajām smiltīm</t>
  </si>
  <si>
    <t>Autostāvlaukuma izveide Pērkones ielas galā</t>
  </si>
  <si>
    <t>LVAF</t>
  </si>
  <si>
    <t>26 827,34</t>
  </si>
  <si>
    <t>Zvejniekiem nepieciešamās infrastruktūras pilnveidošana Liepājas ostā</t>
  </si>
  <si>
    <t>EJZF</t>
  </si>
  <si>
    <t>636 828,31</t>
  </si>
  <si>
    <t>3.</t>
  </si>
  <si>
    <t>Pārgājienu maršruts gar Baltijas jūras piekrasti Latvijā un Igaunijā</t>
  </si>
  <si>
    <t>4.</t>
  </si>
  <si>
    <t>KF</t>
  </si>
  <si>
    <t>ERAF</t>
  </si>
  <si>
    <t>Grobiņas novads</t>
  </si>
  <si>
    <t>(4)</t>
  </si>
  <si>
    <t>(2)</t>
  </si>
  <si>
    <t>(1)</t>
  </si>
  <si>
    <t>(3)</t>
  </si>
  <si>
    <t>Līdz 2019.gadam pabeigtie projekti, tostrap 5.5.1.SAM ietvaros</t>
  </si>
  <si>
    <t>Pastaigu takas paplašināšana un piejūras skatu platformas izbūve</t>
  </si>
  <si>
    <t>-</t>
  </si>
  <si>
    <t>5.</t>
  </si>
  <si>
    <t>“Ālandes upes atpūtas kompleksa būvniecība”, kā daļa no projekta “Dienvidkurzemes piekrastes mantojums cauri gadsimtiem”</t>
  </si>
  <si>
    <t>Pāvilostas novads</t>
  </si>
  <si>
    <t>(5)</t>
  </si>
  <si>
    <t>Vides kvalitātes uzlabošana, labiekārtojot Pāvilostas pilsētas pludmales</t>
  </si>
  <si>
    <t>Lielgabarīta zvejas priekšmetu ekspozīcijas izveide Pāvilostas novadpētniecības muzejam</t>
  </si>
  <si>
    <t>Lauku infrastruktūras sakārtošana Pāvilostas novadā uzņēmējdarbības atbalstam lauku apvidos</t>
  </si>
  <si>
    <t>Pāvilostas ostas Ziemeļu un Dienvidu molu pagarināšana</t>
  </si>
  <si>
    <t>Veicot ieguldījumu infrastruktūras sakārtošanā atbilstoši vietējo uzņēmēju vajadzībām, sekmēt uzņēmējdarbības attīstību Pāvilostas novadā</t>
  </si>
  <si>
    <t>Dienvidkurzemes piekrastes mantojums cauri gadsimtiem- Vērgales muižas kompleksa atjaunošana un teritorijas labiekārtošana</t>
  </si>
  <si>
    <t>Palanga. Pavilosta: Maritime inspired history” jeb “Palanga. Pāvilosta: jūras iedvesmota vēsture”</t>
  </si>
  <si>
    <t>Jūras krasta nostiprinājuma posmu pagarināšana Pāvilostas pilsētā</t>
  </si>
  <si>
    <t>Robežsargu skatu torņa, kā padomju laika kultūrvēsturiskā mantojuma atjaunošana un izmantošana tūrismam</t>
  </si>
  <si>
    <t>Senlietu krātuves «Jūras māja» izveide Ziemupē</t>
  </si>
  <si>
    <t>Senlietu krātuves “Jūras māja” Ziemupe, apkārtnes labiekārtojums</t>
  </si>
  <si>
    <t>Ventspils novads</t>
  </si>
  <si>
    <t>(6)</t>
  </si>
  <si>
    <t>Paaudžu tikšanās vietas izveidošana Tārgalē</t>
  </si>
  <si>
    <t>Gājēju tilta izbūve pār Užavas upi</t>
  </si>
  <si>
    <t>5.5.1. SAM Ventiņu – lībiešu gājēju un velosipēdu celiņa izbūve</t>
  </si>
  <si>
    <t>EST-LAT “Drošība piekrastē un jūras teritorijā Latvijā un Igaunijā “Droša jūra””, autoceļa pārbūve līdz pludmalei glābšanas dienesta vajadzībām Jaunciemā, Tārgales pagastā</t>
  </si>
  <si>
    <t xml:space="preserve">ERAF, VB līdzfin. </t>
  </si>
  <si>
    <t>Ventas krasta labiekārtojums Vārves ciemā, Vārves pagastā</t>
  </si>
  <si>
    <t>Ventspils pilsēta</t>
  </si>
  <si>
    <t>(7)</t>
  </si>
  <si>
    <t>Dundagas novads</t>
  </si>
  <si>
    <t>(8)</t>
  </si>
  <si>
    <t>Glābšanas dienestiem nobrauktuves Sīkragā pie īpašuma “Kāpas” pārbūve</t>
  </si>
  <si>
    <t>Stāvlaukuma labiekārtošana Kolkā (projekta “Dabu un vidi saudzējoša tūrisma veicināšana Kolkas piekrastē” ietvaros)</t>
  </si>
  <si>
    <t>Rojas novads</t>
  </si>
  <si>
    <t>(9)</t>
  </si>
  <si>
    <t>Sporta infrastruktūra (Hokeja laukus, skeitparks, trenažieri, stadiona pārbūve, sporta laukumi)</t>
  </si>
  <si>
    <t>Upes infrastruktūra, Mazupītes gultnes pārveidošana</t>
  </si>
  <si>
    <t>Video novērošanas sistēma</t>
  </si>
  <si>
    <t>Gājēju celiņa uz jūru izveidošana Mērsraga pludmalē</t>
  </si>
  <si>
    <t>Pasākumi Upesgrīvas Saieta nama infrastruktūras uzlabošanai</t>
  </si>
  <si>
    <t xml:space="preserve">EJZF </t>
  </si>
  <si>
    <t>Vides resursu vairošana Engures ezerā</t>
  </si>
  <si>
    <t>Dažādu Rīgas jūras līča piekrastes biotopu apsaimniekošana atbilstoši sabiedrības un dabas aizsardzības interesēm Mērsraga novadā</t>
  </si>
  <si>
    <t>Latvijas vides aizsardzības fonds (LVAF)</t>
  </si>
  <si>
    <t>Gājēju laipas uz jūru izveidošana Upesgrīvas pagastā</t>
  </si>
  <si>
    <t xml:space="preserve">LVAF </t>
  </si>
  <si>
    <t>Plānoti vēl stendi.</t>
  </si>
  <si>
    <t>Mērsraga novads</t>
  </si>
  <si>
    <t>(10)</t>
  </si>
  <si>
    <t>Engures novads</t>
  </si>
  <si>
    <t>(11)</t>
  </si>
  <si>
    <t>Īpaši aizsargājamo dabas teritoriju dabas aizsardzības plāna ieviešana Engures novadā (2 gājēju laipu rekonstrukcija Gausajā jūdzē pie autostāvlaukuma "Aizrags")</t>
  </si>
  <si>
    <t>Rīgas  jūras līča piekrastes un Kaņiera ezera biotopu apsaimniekošana un infrastruktūras izveide Engures novada teritorijā (biotopu sakopšana, stendu uzstādīšana, tualetes uzstādīšana Ragaciema sedumā, labiekārtojums-ģērbtuve un soliņi Starpiņupes peldvietā, atkritumu urnas uzstādīšana)</t>
  </si>
  <si>
    <t>„Jaunu dabas un kultūras tūrisma pakalpojumu radīšana Rīgas jūras līča rietumu piekrastē” kā ietvaros Šlokenbekas muižā veic pagalma bruģēšanu, daļēju jumta nomaiņu un mansarda telpu atjaunošanu.</t>
  </si>
  <si>
    <t>2018.-2019.</t>
  </si>
  <si>
    <t>„Jaunu dabas un kultūras tūrisma pakalpojumu radīšana Rīgas jūras līča rietumu piekrastē” (Parka labiekārtojums pie Engures Saieta nama (brīvdabas estrāde – lapene, soliņi, celiņi, vides objekts – compass), Engures pludmales labiekārtojums (skatu platformas, rotaļu iekārtas, ģērbtuves, soliņi, tiltiņš u.c.)</t>
  </si>
  <si>
    <t>Jūrmalas pilsēta</t>
  </si>
  <si>
    <t>(12)</t>
  </si>
  <si>
    <t>Rīgas pilsēta</t>
  </si>
  <si>
    <t>(13)</t>
  </si>
  <si>
    <t>Vakarbuļļu pludmales peldvietu teritorijas sakopšana un uzturēšana</t>
  </si>
  <si>
    <t>Glābšanas posteņu ierīkošana un nodrošināšana  Daugavgrīvas, Vakarbuļļu un Lucavsalas peldvietās</t>
  </si>
  <si>
    <t xml:space="preserve">Glābšanas dienestu nobrauktuves uz jūru Vecāķos no Pludmales ielas atjaunošana, t.sk. nodrošinot piekļuvi personām ar funkcionāliem traucējumiem </t>
  </si>
  <si>
    <t>2 glābšanas dienestu nobrauktuvju uz jūru (Vecāķos no Selgas ielas un Mangaļsalā pie mola) pārbūve</t>
  </si>
  <si>
    <t>Noejas uz jūru Vecāķos Vēlavu ielā pārbūve un atjaunošana</t>
  </si>
  <si>
    <t>3 autostāvlaukumu (Daugavgrīvā un Vakarbuļļos) pārbūve</t>
  </si>
  <si>
    <t>2018 (Infrastruktūras izbūves laiks, projekts turpinās)</t>
  </si>
  <si>
    <t>Carnikavas novads</t>
  </si>
  <si>
    <t>(14)</t>
  </si>
  <si>
    <t>Līdz 2019.gadam pabeigtie projekti. tostarp 5.5.1.SAM ietvaros</t>
  </si>
  <si>
    <t>Jūras ielas pārbūve posmā no Laivu ielas līdz stāvlaukumam, Carnikavā, Carnikavas novadā</t>
  </si>
  <si>
    <t>12.</t>
  </si>
  <si>
    <t>13.</t>
  </si>
  <si>
    <t>14.</t>
  </si>
  <si>
    <t>15.</t>
  </si>
  <si>
    <t>16.</t>
  </si>
  <si>
    <t>Svētku laukuma pārbūve Stacijas ielā 23, Carnikavā, Carnikavas novadā</t>
  </si>
  <si>
    <t>Gājēju tilts pāri Vecgaujai Carnikavā, Carnikavas novadā</t>
  </si>
  <si>
    <t>?</t>
  </si>
  <si>
    <t>Saulkrastu novads</t>
  </si>
  <si>
    <t>(15)</t>
  </si>
  <si>
    <t>Limbažu novads</t>
  </si>
  <si>
    <t>(16)</t>
  </si>
  <si>
    <t>3750 EUR līdzfinansējums, kas ir 15 % no apakšpartnera budžeta</t>
  </si>
  <si>
    <t>44 000 EUR, tai skaitā 15 % pašvaldības un valsts līdzfinansējums</t>
  </si>
  <si>
    <t>Salacgrīvas novads</t>
  </si>
  <si>
    <t>(17)</t>
  </si>
  <si>
    <t xml:space="preserve">Laipu atjaunošana Zvejnieku parkā Salacgrīvā </t>
  </si>
  <si>
    <t>Noejas uz jūru atjaunošana Ainažos pie Baltās saules (J.Asara ielas)</t>
  </si>
  <si>
    <t>Autoceļa Lielurgas – Oltūži rekonstrukcija</t>
  </si>
  <si>
    <t>Zvejas kuģu piestātne Nr.3 rekonstrukcija Salacgrīvas ostā</t>
  </si>
  <si>
    <t>17.</t>
  </si>
  <si>
    <t>Kultūras mantojuma saglabāšana Zvejnieku parkā</t>
  </si>
  <si>
    <t>18.</t>
  </si>
  <si>
    <t>Jūriņ’ prasa smalku tīklu, dvēsel’ – skaistas tradīcijas</t>
  </si>
  <si>
    <t>19.</t>
  </si>
  <si>
    <t>INTERREG Green Railway, ESTLAT24</t>
  </si>
  <si>
    <t>Centrālbaltijas programmas projekts "Village waters"</t>
  </si>
  <si>
    <t>“Uzlabota jahtu ostu infrastruktūra un ostu tīkla attīstība Igaunijā un Latvijā” </t>
  </si>
  <si>
    <t>Ekosistēmas apdraudējumu mazināšanas un atveseļošanas prototipa koncepcijas un prototipa elementu izstrāde Saulkrastu pilotteritorijā projekta “LIFE EcosystemServices” (LIFE13 ENV/LV/00839) ietvaros</t>
  </si>
  <si>
    <t>9 noeju uz jūru (gājēju ceļu) atjaunošana un pārbūve Zvejniekciemā, centrā un Pabažos</t>
  </si>
  <si>
    <t>4 autostāvlaukumu pārbūve un labiekārtošana (Lilastē)</t>
  </si>
  <si>
    <t>3 glābšanas dienestiem un apsaimniekošanai paredzēto nobrauktuvju uz jūru atjaunošana (Vidrižu, Bīriņu un Raiņa ielu galos)</t>
  </si>
  <si>
    <t>Multifunkcionāla jaunatnes iniciatīvu centra izveide</t>
  </si>
  <si>
    <t>Publiskās infrastruktūras nodrošināšana uzņēmējdarbības atbalstam pie Baltās kāpas teritorijas</t>
  </si>
  <si>
    <t>Labierīcību infrastruktūras izveide Baltās kāpas teritorijā</t>
  </si>
  <si>
    <t>Costal Hiking – gājēju takas izbūve</t>
  </si>
  <si>
    <t>Taka pie Aģes upes</t>
  </si>
  <si>
    <t>Kauguros izveidota pludmale cilvēkiem ar īpašām vajadzībām (nobrauktuves, pielāgotas pārģērbšanās kabīnes u.c.)</t>
  </si>
  <si>
    <t>Pārģērbšanās kabīņu izgatavošana un uzstādīšana</t>
  </si>
  <si>
    <t>Rotaļu laukumu izveide pludmalē</t>
  </si>
  <si>
    <t>Antropogēnās slodzes mazināšana dabas liegumā “Lielupes grīvas pļavās”, izveidojot trīs labiekārtotas peldvietas pie Lielupes</t>
  </si>
  <si>
    <t>2016-2017</t>
  </si>
  <si>
    <t>Nobrauktuves un gājēju ceļa uz jūru Kauguros Kapteiņa Zolta ielas galā pārbūve, t.sk. nodrošinot piekļuvi personām ar funkcionāliem traucējumiem</t>
  </si>
  <si>
    <t>Nobrauktuves un gājēju ceļa uz jūru pārbūve Asaros Dzimtenes ielā 1, Majoros Pilsoņu ielas galā un Bulduros Vienības prospekta galā</t>
  </si>
  <si>
    <t>Antropogēnās slodzes un klimata pārmaiņu mazināšana izmantojot vides resursus – uzstādot ar alternatīvo enerģiju darbināmas laternas piecās izejās uz jūras pludmali</t>
  </si>
  <si>
    <t>2015-2017</t>
  </si>
  <si>
    <t>2017-2018</t>
  </si>
  <si>
    <t>LVAF (Latvijas pašvaldību savienība) 18 901,45 EUR</t>
  </si>
  <si>
    <t xml:space="preserve">Vides pieejamības uzlabošana Ventspils pilsētas pludmalē </t>
  </si>
  <si>
    <t xml:space="preserve">Zvejas kuģa “Grots” eksponēšana pilsētvidē </t>
  </si>
  <si>
    <t>2016-2018</t>
  </si>
  <si>
    <t xml:space="preserve">Vēsturisko zvejas motorlaivu un kutera atjaunošana un ekspozīcijas izveide Piejūras brīvdabas muzejā </t>
  </si>
  <si>
    <t xml:space="preserve">Ventspils pilsētas administratīvajā teritorijā esošo iekšējo un jūras piekrastes ūdens akvatorijas uzraudzība, aizsardzība un maluzvejniecības apkarošanas veicināšana </t>
  </si>
  <si>
    <t xml:space="preserve">Autostāvlaukums pie Krišjāņa Valdemāra ielas Ventas kreisajā krastā realizācijā esošā projekta </t>
  </si>
  <si>
    <t xml:space="preserve">Ikgadēja Ventspils pilsētas pludmales labiekārtošana pirms sezonas </t>
  </si>
  <si>
    <t>2011- 2018</t>
  </si>
  <si>
    <t>Laipas pārbūve Ventspils pludmalē uz sērfotāju zonu</t>
  </si>
  <si>
    <t>Laivu nojumes Piejūras brīvdabas muzejā</t>
  </si>
  <si>
    <t>Pieejas uzlabošana kāpu zonā Ventspils pilsētas pludmalē</t>
  </si>
  <si>
    <t>2017-2019</t>
  </si>
  <si>
    <t>1.       </t>
  </si>
  <si>
    <t>2.       </t>
  </si>
  <si>
    <t>3.       </t>
  </si>
  <si>
    <t>4.       </t>
  </si>
  <si>
    <t>5.       </t>
  </si>
  <si>
    <t>7.       </t>
  </si>
  <si>
    <t>8.       </t>
  </si>
  <si>
    <t>(Nav norādīts)</t>
  </si>
  <si>
    <t>Pārrēķins no LVL uz EUR veikts pēc maiņas kursa LVL-EUR atbilstoši http://www.eiro.lv/lv/kas-jazina-iedzivotajam-/konvertacija</t>
  </si>
  <si>
    <t>Jūrmalas brīvdabas muzeja infrastruktūras attīstība, veicinot zvejas un jūras kultūras mantojuma saglabāšanu</t>
  </si>
  <si>
    <t>„Piekrastes apsaimniekošanas praktisko aktivitāšu realizēšana” - nodarbinātie pludmales un tualešu kopšanai (no maija līdz augustam), Transporta pakalpojumi atkritumu savākšanai,  2 gab. BIO tualetes, ar izvešanu 1 x nedēļā, Iegādātas atkritumu urnas ar iespēju ievietot 100l izmēra maisu pludmalei, Atkritumu nodošana no 1100l ietilpības konteineriem, kuri tiek izvietoti pie oficiālajām pludmalēm, Pludmales teritorijā savākto atkritumu nodošana utilizēšanai poligonā</t>
  </si>
  <si>
    <t>„Piekrastes apsaimniekošanas praktisko aktivitāšu realizēšana” - nodarbinātie atkritumu vākšanai pa pludmali, tualešu apkopšanai, Bio tualetes apkope Bērzciema pludmalē un Engures pludmalē, Asenizācijas pakalpojumi - publiskā tualete Klapkalnciema pludmalē un Apšuciema pludmalē, Atkritumu savākšana un nodošana poligonā utilizēšanai no mazajiem konteineriem Engures pagasta pludmalēs</t>
  </si>
  <si>
    <t>LVAF projekts 1-08 / 31 / 2019 „Piekrastes apsaimniekošanas praktisko aktivitāšu realizēšana”</t>
  </si>
  <si>
    <t>20.</t>
  </si>
  <si>
    <t>LVAF projekts 1-08 / 260 / 2018  „Piekrastes apsaimniekošanas praktisko aktivitāšu realizēšana”</t>
  </si>
  <si>
    <t>LVAF projekts 1-08 / 31 / 2019 „Piekrastes apsaimniekošanas praktisko aktivitāšu realizēšana” (ar pašvaldības 18.06.19. precizējumu par līdzfinansējumu)</t>
  </si>
  <si>
    <t>“Uzlabota jahtu ostu infrastruktūra un ostu tīkla attīstība Igaunijā un Latvijā” Nr.EST-LAT55 “ESTLAT Harbour” aktivitātes Engures ostā.</t>
  </si>
  <si>
    <t xml:space="preserve">Pašvaldības 18.06.2019. iesūtītā informācija.  Projekta kopējās attiecināmās izmaksas ir 663226,29 EUR, t.sk. ERAF finansējums ir 85% jeb 563742,35 EUR un 15% jeb 99483,94 EUR ir līdzfinansējums ( t.s. 10% pašvaldības un 5% Valsts budžeta). Osta pārvaldes  līdzfinansējums sastāda EUR 63 860. </t>
  </si>
  <si>
    <t>„Piekrastes apsaimniekošanas praktisko aktivitāšu realizēšana” - 1 Informatīvā stenda izgatavošana un uzstādīšana, Soliņu un galda izgatavošana un uzstādīšana (2 kompleki), 2 atkritumu konteineru iegāde un apsaimniekošana, 2 Toi Toi kabīņu iegāde un apkope, 4 ģērbšanās kabīņu izgatavošana un uzstādīšana, 1 ugunskura vietas atjaunošana</t>
  </si>
  <si>
    <t xml:space="preserve">„Piekrastes apsaimniekošanas praktisko aktivitāšu realizēšana” - 3 pārģērbšanās kabīņu, 3 atkritumu urnu, 6 norobežojošās boju un 3 pludmales solu iegāde, 3 TOI TOI kabīņu noma piecus mēnešus, Divu pludmaļu kopšana piecus mēnešus, Savākto atkritumu izvešana piecus mēnešus </t>
  </si>
  <si>
    <t xml:space="preserve"> „Piekrastes apsaimniekošanas praktisko aktivitāšu realizēšana” - divas mobilas noejas pie jūras 20 – 30 m garumā un 1.20 m platumā (Divu mobilu kompozītmateriāla noeju pie jūras izveide Bernātu dabas parka robežās)</t>
  </si>
  <si>
    <t xml:space="preserve">„Piekrastes apsaimniekošanas praktisko aktivitāšu realizēšana” Daugavgrīvā (Rīgas Pārdaugavas izpilddirekcija) - Ierīkot  2 koka laipas 150 m garumā un 1,5m platumā Vakarbuļļu Zilā karoga peldvietas teritorijā  (279 m2 grunts izlīdzināšana un planēšana, 1,8 m2 augstspiedienā impregnētu koka gulšņu uzstādīšana gājēju laipas savienojuma vietās (h=45mm, b=120mm), 220 m2 koka laipas posmu uzstādīšana (laipas posma izmēri 1500mmx3000mm) no augstspiedienā impregnētiem koka dēļiem) </t>
  </si>
  <si>
    <t>Izbūvēta koka laipa 50m garumā un 2m platumā ar apgriešanās laukumu ratiņkrēsliem 3x5m Kaltenes Akmeņainajā jūrmalā</t>
  </si>
  <si>
    <t>„Piekrastes apsaimniekošanas praktisko aktivitāšu realizēšana” - savākt, izvest un utilizēt atkritumus no Papes bākas stāvlaukuma, iegādāties un uzstādīt pludmales kāju skalojamo dušu, nodrošināt atpūtnieku drošību un operatīvas informācijas saņemšanu par laikapstākļiem uzstādot Papes bākas stāvlaukumā  videonovērošanas kameru, kas sasaistīta ar novada mājaslapu</t>
  </si>
  <si>
    <t>„Piekrastes apsaimniekošanas praktisko aktivitāšu realizēšana” - 12 atkritumu tvertņu iegāde Salacgrīvas pludmalei, Salacgrīvas un Ainažu pludmales atkritumu tvertņu uzturēšana, regulāra Ainažos un Salacgrīvā izveidoto un atpūtnieku intensīvi apmeklēto pludmaļu uzturēšana un uzlabošana, Izskaloto atkritumu savākšana un utilizēšana pludmalē, Pludmalēs un stāvlaukumos esošo atkritumu konteineru izvešana (Pludmales (peldvietas) aršana, frēzēšana Salacgrīvā, Ainažos, Aizaugušās pludmales daļas atbrīvošana no apauguma (niedrēm, krūmiem), Salacgrīvā, Niedru pļaušana Ainažu pludmalē 1 ha platībā, Izskaloto atkritumu savākšana visā pludmales garumā (55 km) un utilizēšana, Pludmalēs un tām piegulošajos stāvlaukumos esošo atkritumu konteineru izvešana, Izskaloto ūdensaugu un koku savākšana peldvietās, 12 atkritumu tvertnes ar vāku Salacgrīvas pludmalei, 300 ruļļi ar atkritumu maisiem 300 l</t>
  </si>
  <si>
    <t>„Piekrastes apsaimniekošanas praktisko aktivitāšu realizēšana” -  pludmales labiekārtošana, Ainažos, Salacgrīvā un Tūjā izveidoto un atpūtnieku intensīvi apmeklēto pludmaļu apsaimniekošana, atpūtnieku atstāto un jūras izskaloto atkritumu savākšana no pludmales un atkritumu tvertnēm (Pludmales (peldvietas) aršana, frēzēšana Salacgrīvā un Ainažos, Niedru pļaušana Ainažu pludmalē 1 ha, Aizaugušās pludmales daļas atbrīvošana no apauguma Ainažu pludmalē, Intensīvāk apmeklēto pludmaļu uzturēšana (atkritumu savākšana, infrastruktūras labošana, uzkopšana) Liepupes pagastā, Pludmalēs un tām piegulošajos stāvlaukumos esošo atkritumu konteineru izvešana, 15 atkritumu tvertnes ar vāku Ainažu un Liepupes pagasta pludmalēm, 100 ruļļi ar atkritumu maisiem tvertnēm, Materiāli infrastruktūras uzturēšanai un sīko remontdarbu veikšanai)</t>
  </si>
  <si>
    <t>"Piekrastes apsaimniekošanas praktisko aktivitāšu realizēšana"  - Nodrošināt pludmales Zilā karoga statusa prasības, uzstādot elektronisko informatīvo displeju pie ieejas pludmalē “Centrs”</t>
  </si>
  <si>
    <t xml:space="preserve">„Piekrastes apsaimniekošanas praktisko aktivitāšu realizēšana” - Jaunas koka laipas (78 m) izgatavošana Staldzenes pludmalē (ģeoloģiskajā un ģeomorfoloģiskajā dabas piemineklī “Staldzenes stāvkrasts”), bojātās vecās laipas demontāža 2,4 m platumā </t>
  </si>
  <si>
    <t>„Piekrastes apsaimniekošanas praktisko aktivitāšu realizēšana” -  Piekrastes apsaimniekošanas darbi, atkritumu savākšana, ietverot sevī:
- bojā gājušo roņu un citu dzīvnieku savākšanu un utilizāciju;
- izskaloto riepu savākšanu un utilizāciju;
- atkritumu savākšanu un izvešanu no pludmales zonas ar traktortehnikas palīdzību;
- uzkopšanas darbu veikšanai nepieciešamā aprīkojuma iegādi;
Labiekārtošanas darbi Pāvilostas pilsētas pludmalē, iegādājoties un uzstādot:
- atkritumu urnas;
- pludmales solus;
- informācijas zīmes par noteikumiem pludmalē;
- informācijas planšeti;
- suņu ekstrementu savākšanas urnas;
Asinizācijas pakalpojumi tualetēm (20 Atkritumu urnu, 9 Pludmales soliņu, 10 Informācijas zīmes par noteikumiem pludmalē, 10 Informācijas planšetes, 4 suņu ekstrementu savākšanas urnu, 200 darba cimdu pāru, 500 Atkritumu maisu un 500 l degvielas iegāde; pakalpojumi - atkritumu savākšana pludmalē un kāpu zonā visā pašvaldības teritorijā, traktortehnikas pakalpojumi, lai aizvāktu atkritumus (t.sk. beigtos dzīvniekus) no pludmales zonas, bojā gājušo roņu un citu dzīvnieku utilizācija, izskaloto riepu utilizācija, asenizācijas pakalpojumi tualetēm, kas izvietotas pludmalē un kāpās)</t>
  </si>
  <si>
    <t>„Piekrastes apsaimniekošanas praktisko aktivitāšu realizēšana” -  Veikt piekrastes apsaimniekošanas darbus, t.sk.:
- savākt un utilizēt bojā gājušos roņus un citus dzīvniekus;
- savākt un utilizēt izskalotās riepas;
- savākt un izvest atkritumus no pludmales zonas (Izbūvētas koka kāpnes 11m garumā un 1,25m platumā Ziemupes stāvlaukumā;
Iegādāties un uzstādīt publisku tualeti kāpu zonā pie Ziemeļu mola;
Nodrošināt piekļuvi pie jūras no Ziemupes stāvlaukuma (1 tualetes kabīne pludmalei iegāde un uzstādīšana noslogotā vietā pie Ziemeļu mola kāpu zonā, vienu kāpņu tikšanai pa stāvkrastu uz Ziemupes stāvlaukumu izveidošana, 100 darba cimdu pāru un 50 atkritumu maisu iegāde; pakalpojumi - atkritumu savākšana pludmalē un kāpu zonā visā pašvaldības teritorijā, traktortehnikas pakalpojumi, lai aizvāktu atkritumus (t.sk. beigtos dzīvniekus) no pludmales zonas, bojā gājušo roņu un citu dzīvnieku utilizācija, izskaloto riepu utilizācija, asenizācijas pakalpojumi tualetēm, kas izvietotas pludmalē un kāpās)</t>
  </si>
  <si>
    <t>"Piekrastes apsaimniekošanas praktisko aktivitāšu realizēšana"  - “Vārzu” publiskās pludmales zonas labiekārtošana - velosipēdu novietošanas statīvu uzstādīšana (15 gab. Velosipēdu novietošanas statīvu uzstādīšana)</t>
  </si>
  <si>
    <t>„Piekrastes apsaimniekošanas praktisko aktivitāšu realizēšana” - Uzstādīt “Vārzu” publiskās pludmales zonā 2 pārģērbšanās kabīnes (2 pārģērbšanās kabīņu uzstādīšana)</t>
  </si>
  <si>
    <t>„Piekrastes apsaimniekošanas praktisko aktivitāšu realizēšana” Mangaļsalā (Rīgas Ziemeļu izpilddirekcija) - Koka gājēju laipas ierīkošana Vecāķu peldvietas kāpu zonā (Grunts izlīdzināšana un planēšana (175 m2), Augstspiedienā impregnētu koku gulšņu uzstādīšana gājēju laipas savienojuma vietās (h=75mm, b=200mm) (0,95m3), Koka laipas posmu uzstādīšana (laipas posma izmēri 1500mm x 3000mm) no augstspiedienā impregnētiem koka dēļiem (h=45mm, b=120mm) (108 m2))</t>
  </si>
  <si>
    <t>„Piekrastes apsaimniekošanas praktisko aktivitāšu realizēšana” Daugavgrīvā (Rīgas Pārdaugavas izpilddirekcija) - Esošās pārvietojamo sanitāro mezglu un atkritumu konteineru novietnes atjaunošana Daugavgrīvas peldvietā (3 m3 guļbaļķu izgatavošana, apstrāde, montāža, uzstādīšana, 16 m2 Grīdas dēļu izgatavošana, montāža, uzstādīšana, transporta pakalpojumi)</t>
  </si>
  <si>
    <t>“Piekrastes apsaimniekošanas praktisko aktivitāšu realizēšana” - Veikt pludmales kopšanu (sadzīves atkritumi, jūras izmeši) Jūrmalas pilsētas administratīvajā teritorijā (Pludmales sakopšana vasaras sezonā (24 km), Atkritumu savākšana pludmales kārklu zonā (24 km))</t>
  </si>
  <si>
    <t>Pakalpojums ārpus 5.5.1.SAM</t>
  </si>
  <si>
    <t>Pakalpojums 5.5.1.SAM ietvaros</t>
  </si>
  <si>
    <t>Jaunas zivju izkraušanas vieta??</t>
  </si>
  <si>
    <t>http://www.ventspilsmarina.lv/lv/projekts-uzlabota-jahtu-ostu-infrastruktura-un-ostu-tikla-attistiba-igaunija-un-latvija/</t>
  </si>
  <si>
    <t>“Uzlabota jahtu ostu infrastruktūra un ostu tīkla attīstība Igaunijā un Latvijā” Nr.EST-LAT55 “ESTLAT Harbour” aktivitātes Ventspils jahtu ostā (SIA “New Yacht Marina”)</t>
  </si>
  <si>
    <t>interaktīvs maršruts Grobiņas arheoloģiskajā kompleksā, ietverot trīs kultūras pieminekļus un Ālandes upi;</t>
  </si>
  <si>
    <t>11) "Līvu saieta nams" Kolkā;
12) tūrisma informācijas centrs Kolkā</t>
  </si>
  <si>
    <t xml:space="preserve">7) vilnas darbnīca Dundagas pilī;
8) audēju darbnīca Dundagas pilī;
9) tirgotava "Darināts Dundagas novadā" Dundagas pilī;
10) ceremoniju zāle ar skatu platformu Dundagas pilī;
</t>
  </si>
  <si>
    <t>5.5.1. "Līvu saieta nams" Kolkā iekštelpu iekārtošana kultūras pasākumiem un tūrisma informācijas centra Kolkā izveide</t>
  </si>
  <si>
    <t>EZF</t>
  </si>
  <si>
    <t>Nav</t>
  </si>
  <si>
    <t>ELFLA</t>
  </si>
  <si>
    <t>ERAF, SAM 5.4.1.</t>
  </si>
  <si>
    <t>ERAF, EST-LAT</t>
  </si>
  <si>
    <t>ERAF, EST-LAT (kopā projektam)</t>
  </si>
  <si>
    <t>LVAFA</t>
  </si>
  <si>
    <t>ERAF, 5.5.1.SAM</t>
  </si>
  <si>
    <t>ERAF, Interreg LAT-LIT</t>
  </si>
  <si>
    <t>Lībiešu saieta nama pārbūve (projekta “Kolkas lībiskā un zemūdens mantojuma sinerģija ar vēstures un kultūras tūrisma apriti” (projekta Nr. 16-08-FL04-F043.0203-000001) ietvaros”)</t>
  </si>
  <si>
    <t>http://lrpartneriba.lv/realizetie-projekti/ejzf-projekti/ejzf-sabiedriska-labuma-projekti/publiskas-piekluves-vietas-baltijas-jurai-papes-bakas-stavlaukuma-paplasinasana/</t>
  </si>
  <si>
    <t>VARAM (projekts Nr. 5-26/MPP/2017-153, „Rojas stadiona pārbūve, 1.kārta”)</t>
  </si>
  <si>
    <t>“Apgaismotas pastaigu takas izveide Rojas pludmalē” (32 laternas ar saules baterijām un vēja ģeneratoriem)</t>
  </si>
  <si>
    <t>Ģipkas koka laipas, pieejamībai pludmalei, atjaunošana (rekonstruēšana) 240 m2 platībā)</t>
  </si>
  <si>
    <t>Taka gar jūras krastu Rojā</t>
  </si>
  <si>
    <t>Pārgājienu maršruts gar Baltijas jūras piekrasti Latvijā un Igaunijā (koka norāžu zīmes)</t>
  </si>
  <si>
    <t>Valsts budžets</t>
  </si>
  <si>
    <t>Fonds/programma</t>
  </si>
  <si>
    <t>ES/valsts finansējums (EUR)</t>
  </si>
  <si>
    <t>Valsts budžets, dotācija</t>
  </si>
  <si>
    <t xml:space="preserve">ERAF, SAM 5.5.1. </t>
  </si>
  <si>
    <t>18 901,45</t>
  </si>
  <si>
    <t xml:space="preserve">Pašvaldība </t>
  </si>
  <si>
    <t>Pašvaldības iestāde “Jūrmalas ostas pārvalde” (iepriekš Lielupes ostas pārvalde)</t>
  </si>
  <si>
    <t>ERAF, Intereg Centrālbaltija</t>
  </si>
  <si>
    <t xml:space="preserve">Autostāvvietu izbūve pie Dubultu dzelzceļa stacijas, būvprojekta “Dubultu satiksmes mezgls no Baznīcas ielas līdz dzelzceļa stacijai “Dubulti”” ietvaros. </t>
  </si>
  <si>
    <t>Autostāvvietu izbūve pie Jomas ielas 17, Jūrmalā</t>
  </si>
  <si>
    <t>Autostāvvietas paplašināšana Poruka prospektā, Jūrmalā.</t>
  </si>
  <si>
    <t>3 stāvlaukumu izbūve un pārbūve Jūrmalas pilsētā, kopā no pašvaldības budžeta 752 048EUR, t.sk.</t>
  </si>
  <si>
    <t>(VB dotācija 17 644.74)</t>
  </si>
  <si>
    <t xml:space="preserve">LIFE </t>
  </si>
  <si>
    <t xml:space="preserve"> Valsts budžeta dotācija</t>
  </si>
  <si>
    <t>2016. gads</t>
  </si>
  <si>
    <t>Būvdarbu līgums 532470 (ar PVN)</t>
  </si>
  <si>
    <t>ERAF, Interreg Centrālbaltijas programma</t>
  </si>
  <si>
    <t xml:space="preserve">Coastal Hiking, id. EST- LAT 22, Hiking route along the Baltic Sea Coastline in Latvia- Estonia (Kājāmgājēju maršruts gar Baltijas jūru Latvijā un Igaunijā) </t>
  </si>
  <si>
    <t>2015-2018</t>
  </si>
  <si>
    <t>Kopā: 114190</t>
  </si>
  <si>
    <t>319203 EUR Ostas pārvalde, 350029 EUR Pašvaldība</t>
  </si>
  <si>
    <t>Kopējie projekti</t>
  </si>
  <si>
    <t>Livōd kalāmīe kōrand (Lībiešu zvejnieku sēta), Tārgales pagasta ciema centra labiekārtošana kultūras mantojuma popularizēšanai</t>
  </si>
  <si>
    <t>ERAF, 5.5.1. SAM, VBD</t>
  </si>
  <si>
    <t>Piezīmes</t>
  </si>
  <si>
    <t>http://ventspilsnovads.lv/projekti/latvija-igaunija/uzsakts-projekts-juras-piesarnojuma-gadijuma/</t>
  </si>
  <si>
    <t>īstenots, jo A. Klepers jau izmantoja novērošanas sistēmas datus apmeklētāju skaitīšanai</t>
  </si>
  <si>
    <t>https://www.liepaja.lv/zirgu-sala-izbuveta-dabas-taka/</t>
  </si>
  <si>
    <t xml:space="preserve">Liepājas ezera eitrofikācijas samazināšanas pasākumu īstenošana </t>
  </si>
  <si>
    <t>Antropogēno slodzi mazinošas infrastruktūras izbūve dabas lieguma “Liepājas ezers” Zirgu salā (Brīvdabas sporta un aktīvās atpūtas centrs Zirgu salā, Liepājā. Dabas takas izbūve)</t>
  </si>
  <si>
    <t>Piekrastes attīstāmā vieta</t>
  </si>
  <si>
    <t>Papes centrs</t>
  </si>
  <si>
    <t>Jūrmalciems</t>
  </si>
  <si>
    <t>Šķēdes piekraste</t>
  </si>
  <si>
    <t>Ziemupes centrs</t>
  </si>
  <si>
    <t xml:space="preserve">Ventspils Piejūras parks un tam pieguloša piekrastes teritorija* </t>
  </si>
  <si>
    <t>Sīkrags</t>
  </si>
  <si>
    <t>Mazirbe</t>
  </si>
  <si>
    <t>Kolkas ciems un Kolkasrags</t>
  </si>
  <si>
    <t>Kaltene</t>
  </si>
  <si>
    <t>Upesgrīva</t>
  </si>
  <si>
    <t>Engures ciems</t>
  </si>
  <si>
    <t>Piekraste, iekļaujot Apšuciemu,  Klapkalnciemu - Ragaciemu</t>
  </si>
  <si>
    <t>Ķemeri un Jaunķemeri*</t>
  </si>
  <si>
    <t>Jūrmalas (Lielupes) osta*</t>
  </si>
  <si>
    <t>Mangaļsala*</t>
  </si>
  <si>
    <t>Garciems</t>
  </si>
  <si>
    <t>Carnikava</t>
  </si>
  <si>
    <t>Lilaste</t>
  </si>
  <si>
    <t>Saulkrastu centrs*</t>
  </si>
  <si>
    <t xml:space="preserve">Zvejniekciema centrs, Skultes osta </t>
  </si>
  <si>
    <t>Vārzas</t>
  </si>
  <si>
    <t>Bernāti, Jūrmalciems</t>
  </si>
  <si>
    <t>Papes centrs, Nidas centrs</t>
  </si>
  <si>
    <t>EJZF projekti</t>
  </si>
  <si>
    <t>Kopā īstenotie proj.</t>
  </si>
  <si>
    <t xml:space="preserve">Bernāti (dabas parka "Bernāti"   Z dala daļas un tā  piegulošās pludmales attīstība  (teritorija starp Bernātu ciemu un jūru)) </t>
  </si>
  <si>
    <t>Liepājas centrs, tam pieguļošā un pilsētas dienviddaļa piekrastē</t>
  </si>
  <si>
    <t>Precizēts pēc projekta administratora (LPS) sniegtajiem datiem, LVAF projekts 1-08 / 260 / 2018  „Piekrastes apsaimniekošanas praktisko aktivitāšu realizēšana”</t>
  </si>
  <si>
    <t>Pāvilostas centrālā  daļa*</t>
  </si>
  <si>
    <t>http://www.pavilosta.lv/rightmenu1/-projekti/eraf-2017</t>
  </si>
  <si>
    <t>Valsts nozīmes arheoloģiskā pieminekļa "Pāvilostas apmetnes labiekārtošana"</t>
  </si>
  <si>
    <t xml:space="preserve"> 2 976 736,49 EUR</t>
  </si>
  <si>
    <t>Plānojuma 1.pielikuma aktivitāte</t>
  </si>
  <si>
    <t>Ziemupes centrs, Pāvilostas centrālā  daļa*</t>
  </si>
  <si>
    <t>Jūrkalnes centrs un Muižupītes grīva</t>
  </si>
  <si>
    <t>Latvijas zemūdens kultūrvēsturiskā mantojuma ekspozīcijas "Vētru muzejs" ierīkošana un apkārtnes labiekārtošana Jūrkalnē</t>
  </si>
  <si>
    <t>Užavas   piekraste (bāka un Užavas upes grīvas apkārtne)</t>
  </si>
  <si>
    <t>(Savienojums netālu no Liepenes)</t>
  </si>
  <si>
    <t>http://ventspilsnovads.lv/projekti/projekti-arhivs/izbuves-gajeju-un-velobrauceju-tiltu-par-uzavas-upi/</t>
  </si>
  <si>
    <t>Nav Cirpstene</t>
  </si>
  <si>
    <t>https://www.vugd.gov.lv/lat/es_fondu_projekti/latvijas___lietuvas_programma/16188-koordinacijas-attistiba-un-kapacitates-palielinasana-glabejiem-baltijas-juras-piekraste-safety-first-lli-92</t>
  </si>
  <si>
    <t>ERAF, 3.3.1. SAM</t>
  </si>
  <si>
    <t>Glābšanas dienestiem nobrauktuves un gājējiem laipas izveide pie īpašuma “Zembahi” Mazirbē</t>
  </si>
  <si>
    <t>Mazirbe; Kolkas ciems un Kolkasrags</t>
  </si>
  <si>
    <t>Rojas Jūras Zvejniecības muzeja infrastruktūra (Estrāde, krātuvju aprīkojums, Interaktīvs stends, stāvlaukums un āra info stendi, Kaltenes klubs)</t>
  </si>
  <si>
    <t>Daugavgrīva*</t>
  </si>
  <si>
    <t>Roja</t>
  </si>
  <si>
    <t>Ģipka</t>
  </si>
  <si>
    <t>Uzlabot Rojas pludmales peldvietas labiekārtojumu, izbūvējot 3 pārģērbšanās kabīnes, izbūvēt jaunas koka laipas Kaltenes Akmeņainajā jūrmalā, lun atjaunot un padarīt apmeklētājiem komfortablāku sanitāro mezglu un sabiedrisko tualeti LVAF projekta -08 / 31 / 2019 „Piekrastes apsaimniekošanas praktisko aktivitāšu realizēšana” ietvaros</t>
  </si>
  <si>
    <t>Roja; Kaltene</t>
  </si>
  <si>
    <t>Mērsrags</t>
  </si>
  <si>
    <t xml:space="preserve"> Bērzciems; Ķesterciems;  Piekraste, iekļaujot Apšuciemu,  Klapkalnciemu - Ragaciemu; Bigauņciems </t>
  </si>
  <si>
    <t>Bērzciems, Engures ciems</t>
  </si>
  <si>
    <t>Moderns un pievilcīgs mazo ostu tīkls ar interaktīvu pārrobežu informācijas sistēmu, kopēju mārketingu un  uzlabotiem ostu pakalpojumiem</t>
  </si>
  <si>
    <t>Ķemeri un Jaunķemeri*, Jūrmalas (Lielupes) osta*</t>
  </si>
  <si>
    <t>Gājēju takas izbūve Garciemā, Carnikavas novadā “Coastal Hiking” projekta ietvaros</t>
  </si>
  <si>
    <t>Latvijas – Šveices sadarbības programma „Atbalsts jaunatnes iniciatīvu attīstībai attālos vai mazattīstītos reģionos”</t>
  </si>
  <si>
    <t>LIFE</t>
  </si>
  <si>
    <t>Salacgrīvas centrs*</t>
  </si>
  <si>
    <t>Ainažu vēsturiskais centrs un piekraste*</t>
  </si>
  <si>
    <t>Salacgrīvas centrs*, Ainažu vēsturiskais centrs un piekraste*</t>
  </si>
  <si>
    <t>Piekraste no Svētupes,  līdz Lielurgai, Salacgrīvas centrs*, Ainažu vēsturiskais centrs un piekraste*</t>
  </si>
  <si>
    <t>Piekraste no Svētupes,  līdz Lielurgai, Ainažu vēsturiskais centrs un piekraste*</t>
  </si>
  <si>
    <t>Gājēju takas uz jūru izbūve dabas parkā “Piejūra” (Carnikavas promenāde)</t>
  </si>
  <si>
    <t>http://roja.lv/lv/jaunumi/?zinas=Projekta%20ietvaros%20labiek%C4%81rto%20peldvietas%20Roj%C4%81%20un%20Kalten%C4%93&amp;zinaid=792</t>
  </si>
  <si>
    <t>Mazirbe (fiziski Dundagā)</t>
  </si>
  <si>
    <t>http://www.carnikava.lv/component/content/article/18-latviesu/jaunumi/novads/2471-uzsakta-juras-ielas-seguma-atjaunosana-posma-no-laivu-ielas-lidz-pludmales-stavlaukumam</t>
  </si>
  <si>
    <t>Lejaskurzemes dabas vērtības Latvijas simtgadei (Nīcas centra stila dārza izveide)</t>
  </si>
  <si>
    <t>https://www.nica.lv/mda/fmg//PROJEKTI/Publicit%C4%81te_6TM.pdf</t>
  </si>
  <si>
    <t>https://www.nica.lv/mda/fmg//publicit%C4%81te_nosl%C4%93gums_6.pdf</t>
  </si>
  <si>
    <t>Valsts budžeta dotācija</t>
  </si>
  <si>
    <t>Šķēdes piekraste (fiziski Grobiņā)</t>
  </si>
  <si>
    <t>https://www.liepajniekiem.lv/zinas/novados/grobina-pabeigta-alandes-upes-atputas-kompleksa-buvnieciba-235254</t>
  </si>
  <si>
    <t>Valsts</t>
  </si>
  <si>
    <t xml:space="preserve">5.5.1. Darbnīcu un pakalpojumu attīstība Dundagas pilī </t>
  </si>
  <si>
    <t>izdevumi kopā 898 717,54 euro, ERAF – 457 148,03 euro, Valsts – 21477,14 euro, Pašvaldība – 325 993,87  euro</t>
  </si>
  <si>
    <t>http://roja.lv/pictures/SAFE_SEA_info_v2.pdf</t>
  </si>
  <si>
    <t>Operatīvā transporta piekļuves vietas pārbūve Rojas novadā (Pagrieziens uz Vīdali)</t>
  </si>
  <si>
    <t>http://www.mersrags.lv/?ct=rakstidome&amp;fu=read&amp;id=1490&amp;cac=adcom&amp;dofnet=273ebc8c7fcb89b61b573f07bde7815e</t>
  </si>
  <si>
    <t>Dabas parka Bernāti DAP apsaimniekošanas pasākumu ieviešana (universāliem dizaina principiem atbilstoša laipa pieejai pie jūras un skatu platforma ar zviļņiem)</t>
  </si>
  <si>
    <t>https://www.nica.lv/mda/fmg//PROJEKTI/2019-prese-septembris.pdf</t>
  </si>
  <si>
    <t>Engures Novada pludmaļu un to piegulošo teritoriju labiekārtošana (5 pludmaļu labiekārtošana - Klapkalnciema, Apšuciema, Ķesterciema, Ragaciema, Bigauņciema. 3 autostāvvietas – Bērzciema, Ķesterciema, Klapkalnciema).</t>
  </si>
  <si>
    <t>http://www.enguresnovads.lv/projekti/nosledzies-engures-novada-pludmalu-un-tam-pieguloso-teritoriju-labiekartosana-projekts</t>
  </si>
  <si>
    <t>240669.00</t>
  </si>
  <si>
    <t>katrā pludmalē tika uzbūvētas tualetes, kāju skalošanas vietas, informācijas plāksnes, ģērbtuves, velosipēdu novietnes, soliņi un atkritumu urnas, kā arī aktīvās atpūtas un bērnu laukumi. Pludmaļu piegulošajās teritorijās tika izveidotas stāvvietas automašīnām un notika teritorijas sakārtošana kopumā.</t>
  </si>
  <si>
    <t>https://xn--jrmala-bmb.lv/lv/sabiedriba/jaunumi_aktuali/pasvaldiba/69423-pabeigti-planotie-celu-un-ietvju-remontdarbi/</t>
  </si>
  <si>
    <t>Autostāvlaukuma izbūve Smilšu ielā, Salacgrīvā</t>
  </si>
  <si>
    <t>Autostāvlaukuma izbūve Baznīcas ielā, Salacgrīvā</t>
  </si>
  <si>
    <t>Kopējās projekta izmaksas Salacgrīvas novada domes aktivitātēm 147523,92 EUR (t.sk. 123920,09 EUR ERAF finansējums, 23603,83 EUR pašu finansējums)</t>
  </si>
  <si>
    <t xml:space="preserve">A1. Esošās publiskās autonovietnes  un pludmales labiekārtojuma pilnveidošana </t>
  </si>
  <si>
    <t>A4. Vērgales muižas fasādes un jumta atjaunošana, restaurācija vai pārbūve</t>
  </si>
  <si>
    <t>http://www.pavilosta.lv/rightmenu1/-projekti/ejzf-projekts-20182019</t>
  </si>
  <si>
    <t>Robežsargu skatu torņa, kā padomju laika kultūrvēsturiskā mantojuma atjaunošana un izmantošana tūrismā</t>
  </si>
  <si>
    <t>Pāvilostas ostas pārvaldes projektā iekļautās aktivitātes
Projekta ietvaros paredzēti šādi Pāvilostas ostas infrastruktūras uzlabojumi:
Izstrādāts un uzstādīts evakuācijas plāns ārkārtas gadījumiem;
Uzstādīts stacionārais ceļamkrāns;
Atjaunotas ostas navigācijas zīmes, t.sk. nomainītas un sinhronizētas molu signālugunis, nomainītas un sinhronizētas vadlīniju signālugunis, nomainīta pieņemšanas boja un nodrošināta rezerves boja ostas vajadzībām;
Izbūvētas peldošās piestātnes ostas teritorijā;
Veicināta ostu tīkla popularitāte.</t>
  </si>
  <si>
    <t>http://pavilostaport.lv/?page_id=1128</t>
  </si>
  <si>
    <t>Pāvilostas jahtu ostas infrastruktūras uzlabošana projekta "Uzlabota jahtu ostu infrastruktūra un ostu tīkla attīstība Igaunijā un Latvijā" (EST-LAT Harbours)  ietvaros</t>
  </si>
  <si>
    <t>Nīcas novada grantēto ceļa posmu pārbūve (t.sk. Jūrmalciems – Meķis, Kamenes – Paipu dambis)</t>
  </si>
  <si>
    <t>https://www.salacgriva.lv/lat/salacgrivas_novads/?text_id=43584?text_id=43584</t>
  </si>
  <si>
    <t>Dzelzceļa līnijas attīrīšana velosatiksmei “Ar velo pa Zaļo ceļu” projekta ietvaros</t>
  </si>
  <si>
    <t>http://www.rucava.lv/lv/projekti/leader-projekti/</t>
  </si>
  <si>
    <t>Publiskās piekļuves vietas Baltijas jūrai – Papes bākas stāvlaukuma paplašināšana (nobrauktuvi uz jūru Papes ciemā, esošā stāvlaukuma grants seguma paplašināšana un informatīvo pludmales zonējuma zīmju uzstādīšana)</t>
  </si>
  <si>
    <t>„Piekrastes apsaimniekošanas praktisko aktivitāšu realizēšana” - atkritumu savākšana, izvešana un utilizēšana no novada pludmales, pludmalē izskaloto mirušo dzīvnieku savākšana, izvešana un utilizācija, pārvietojamo tualešu novietošana pludmales zonā, to apkopšana</t>
  </si>
  <si>
    <t xml:space="preserve">Piekrastes apsaimniekošanas praktisko aktivitāšu realizēšana - Piekrastes joslas labiekārtošana informācijas nodrošināšanai:
- informācijas planšešu maketēšana, izgatavošana stendam (120 x 90 cm); stenda konstrukcijas izgatavošana;
- informatīvo plākšņu maketēšana, izgatavošana (60 x 60 cm);
- norādes zīmju maketēšana, izgatavošana;
Piekrastes joslas labiekārtošana pludmales un vides labas kvalitātes nodrošināšanai: 
-pārģērbšanās kabīnes izgatavošana, piegāde un uzstādīšana;
- solu izgatavošana, piegāde un uzstādīšana;
- atkritumu urnu izgatavošana, piegāde un uzstādīšana (5 informatīvas stendi ar karti (120 x 90 cm), 18 norādes zīmes, 19 soliņi, 3 pārģērbšanās kabīnes, 6 atkritumu  urnas) </t>
  </si>
  <si>
    <r>
      <t xml:space="preserve">Skatu torņa, laipu izbūve, informācijas stendi dabas liegumā “Liepājas ezers </t>
    </r>
    <r>
      <rPr>
        <i/>
        <sz val="10"/>
        <rFont val="Calibri"/>
        <family val="2"/>
        <charset val="186"/>
        <scheme val="minor"/>
      </rPr>
      <t>(Dabas aizsardzības pārvaldes projekts)</t>
    </r>
    <r>
      <rPr>
        <sz val="10"/>
        <rFont val="Calibri"/>
        <family val="2"/>
        <charset val="186"/>
        <scheme val="minor"/>
      </rPr>
      <t xml:space="preserve"> </t>
    </r>
  </si>
  <si>
    <t>Piekrastes apsaimniekošanas praktisko aktivitāšu realizēšana - Liepājas pludmales labiekārtošana - pārvietojamo tualešu iegāde un uzstādīšana Liepājas pludmales centrālajā daļā (3 pārvietojamo tualešu uzstādīšana un apsaimniekošana)</t>
  </si>
  <si>
    <t>Piekrastes apsaimniekošanas praktisko aktivitāšu realizēšana - Pārvietojamās tualetes uzstādīšana, koka laipas 204 m kopgarumā uzstādīšana (Iepirkt un uzstādīt vienu tualeti cilvēkiem ar īpašām vajadzībām dienvidrietumu peldvietā, izveidot 204 m koka laipas)</t>
  </si>
  <si>
    <t>Piekrastes apsaimniekošanas praktisko aktivitāšu realizāšana (2018. gadā) - Aizsargstādījumu veidošana, saskaņā ar biotopu eksperta norādījumiem, zemes gabalā “Liedagi”, Atkritumu apsaimniekošana zemes gabalā “Liedagi” (Antropogēnās un vēja ietekmes mazinošu pasākumu ieviešana kāpas stabilitātes uzlabošanai teritorijā "Liedagi", Medzes pag., atkritumu apsaimniekošana)</t>
  </si>
  <si>
    <t>Piekrastes apsaimniekošanas praktisko aktivitāšu realizāšana (2019. gadā) -  esošās piknika vietu sakārtošana, pieeju pie jūras nodrošināšana, atkritumu apsaimniekošana zemes gabalā “Liedagi” (Atkritumu apsaimniekošana teritorijā “Liedagi”, Iekārtotas 2 (divas) ugunskura vietas un pagarinātas esošās pastaigu takas kāpnes ~1m augstumā teritorijā “Liedagi”)</t>
  </si>
  <si>
    <t>"Piekrastes apsaimniekošanas praktisko aktivitāšu realizēšana" -  atkritumu konteineru (7 m3 tilp.) noma un atkritumu konteineru (tilpumā 100 l) iegāde un to uzstādīšana Ventspils novada pašvaldības piekrastes teritorijā, regulāra atkritumu savākšana Ventspils novada pašvaldības piekrastes teritorijā, nodrošinot darbiniekus ar nepieciešamo apģērbu un inventāru</t>
  </si>
  <si>
    <t>Piekrastes apsaimniekošanas praktisko aktivitāšu realizēšana -  Regulāri savākt atkritumus Ventspils novada pašvaldības piekrastes teritorijā, nodrošinot darbiniekus ar nepieciešamo apģērbu un inventāru, kā arī nomājot atkritumu konteinerus, Informēt tūristus un vietējos iedzīvotājus par darbībām, kas atļautas/aizliegtas, uzturoties piekrastē (90 Informācijas zīmju izgatavošana (40x80 cm, 20x20 cm) un 105 virpotu impregnētu koka stabu iegāde, Degvielas iegādes izdevumi, 75 pāru cimdu iegāde, 5 (mazo) atkritumu savācēju/pacēlāju iegāde, 410 iepakojumu ar atkritumu maisiem (250 lun 350 l)  iegāde)</t>
  </si>
  <si>
    <t>Piekrastes apsaimniekošanas praktisko aktivitāšu realizēšana (sadarbībā ar LPS) - Pludmales inventāra pirmssezonas atjaunošana un uzstādīšana – centrālās laipas uzstādīšana un jaunu koka laipu posmu izgatavošana bojāto posmu nomaiņai (Centrālās pludmales laipas uzstādīšana 170 m garumā, no esošiem koka vairogiem 2,4 m platumā, t.sk. vairogu atvešana un smilšu izlīdzināšana, Jaunu koka laipu posmu izgatavošana bojāto posmu nomaiņai 2400 x 1200 x 150 – 40 gab.)</t>
  </si>
  <si>
    <t>Koordinācijas attīstība un kapacitātes palielināšana glābējiem Baltijas jūras piekrastē  (Safety First!, LLI-92)</t>
  </si>
  <si>
    <r>
      <t>5) Investīcijas vides aizsardzībai:</t>
    </r>
    <r>
      <rPr>
        <b/>
        <sz val="11"/>
        <rFont val="Calibri"/>
        <family val="2"/>
        <charset val="186"/>
        <scheme val="minor"/>
      </rPr>
      <t xml:space="preserve"> atkritumu un notekūdeņu savākšanas iekārtas;</t>
    </r>
    <r>
      <rPr>
        <sz val="11"/>
        <rFont val="Calibri"/>
        <family val="2"/>
        <scheme val="minor"/>
      </rPr>
      <t xml:space="preserve">
6) Drošības uzlabojumi ostu teritorijās (žogi, video novērošanas sistēmas uc), ārkārtas evakuācijas plānu izstrāde, ugunsdrošības iekārtas piestātnēs, aprīkotu glābšanas stendu izveide;
7)</t>
    </r>
    <r>
      <rPr>
        <b/>
        <sz val="11"/>
        <rFont val="Calibri"/>
        <family val="2"/>
        <charset val="186"/>
        <scheme val="minor"/>
      </rPr>
      <t xml:space="preserve"> Labāki pakalpojumi burātājiem</t>
    </r>
    <r>
      <rPr>
        <sz val="11"/>
        <rFont val="Calibri"/>
        <family val="2"/>
        <scheme val="minor"/>
      </rPr>
      <t xml:space="preserve">: elektrības un dzeramā ūdens pieejamība piestātnēs, servisa ēku celtniecība vai rekonstrukcija, kur būs pieejami sanitārie mezgli, saunas u.c. apgaismojumu izveide ostas teritorijā un krastmalā;
8) </t>
    </r>
    <r>
      <rPr>
        <b/>
        <sz val="11"/>
        <rFont val="Calibri"/>
        <family val="2"/>
        <charset val="186"/>
        <scheme val="minor"/>
      </rPr>
      <t>Tūrisma informācijas punktu izveide</t>
    </r>
    <r>
      <rPr>
        <sz val="11"/>
        <rFont val="Calibri"/>
        <family val="2"/>
        <scheme val="minor"/>
      </rPr>
      <t xml:space="preserve"> (stendi, Wi-Fi pieejamība, informācijas platforma par ostu tīklu piekrastē, to pakalpojumiem un tūrisma informācija;
9) Pakalpojumu klāsta paplašināšana: celtņu u.c. jahtu pacelšanas iekārtu iegāde, jahtu novietņu vietu izveide (āra/iekštelpu).</t>
    </r>
  </si>
  <si>
    <t>Pludmaļu labiekārtošana Mazirbē un Kolkasragā (projekta “Piekrastes apsaimniekošanas  praktisko aktivitāšu realizēšana” ietvaros) - Divu pludmales volejbola laukumu Mazirbes pludmalē atjaunošana un sakārtošana sezonai, Pludmales volejbola laukumu Mazirbes pludmalē apkārtējā labiekārtojuma, Pārvietojamās tualetes uzstādīšana cilvēkiem ar īpašām vajadzībām Mazirbes pludmalē, nodrošinot tās asenizāciju un apkopšanu, Pārvietojamās tualetes uzstādīšana Sīkraga pludmalē, nodrošinot tās asenizāciju un apkopšanu, Kolkasraga pludmales labiekārtošana - norādes zīmes atjaunošana, esošās ģērbtuves uzlabošana/atjaunošana un izvietošana; koka atkritumu urnu uzstādīšana    (soli, atkritumu konteineri, koka taka, pārģērbšanās kabīne) ierīkošana(1)Volejbola laukumu stabu,  tīkla, laukuma līniju, solu, pārģērbšanās kabīnes  un tualetes kabīnes cilvēkiem ar īpašām vajadzībām uzstādīšana Mazirbē, Koka takas izveide Mazirbē, Atkritumu konteineru uzstādīšana Mazirbes pludmalē, 2)Tualetes kabīnes iegāde un uzstādīšana Sīkragā, Asenizācijas darbu veikšana, Tualešu apkopšanas darbu veikšana, 3)Atkritumu urnu izgatavošana un uzstādīšana, esošās norādes zīmes atjaunošana, pamatnes stiprināšana un izvietošana un pārģērbtuves uzlabošana un izvietošana Kolkasraga pludmalē)</t>
  </si>
  <si>
    <r>
      <t xml:space="preserve">izmaksas kopā 16913,71 </t>
    </r>
    <r>
      <rPr>
        <i/>
        <sz val="11"/>
        <rFont val="Calibri"/>
        <family val="2"/>
        <charset val="186"/>
        <scheme val="minor"/>
      </rPr>
      <t>euro, ERAF – 13500,52 euro, Valsts – 634,26 euro, Pašvaldība – 2778,93 euro</t>
    </r>
  </si>
  <si>
    <t>Piekļuves vietas uzlabošana Baltijas jūrai Mazirbē un pie Zēņu dīķa (projekta “Piekrastes apsaimniekošanas  praktisko aktivitāšu realizēšana” ietvaros) - Seguma ieklāšana piekļuves nodrošināšanas uzlabošanai pie Baltijas jūras Mazirbē, Gājēju celiņa izveide no Zēņu dīķa stāvlaukuma līdz pludmalei, piekļuves nodrošināšanas uzlabošanai pie Baltijas jūras, Solu piegāde un uzstādīšana pludmalē pie Zēņu dīķa</t>
  </si>
  <si>
    <t>Brīvdabas estrādes „Jēgerleja”  pārbūve projekta „Jaunu dabas un kultūras tūrisma pakalpojumu radīšana Rīgas jūras līča rietumu piekrastē” ietvaros</t>
  </si>
  <si>
    <t>Nacionālas nozīmes projekta “Piekrastes apsaimniekošanas praktisko aktivitāšu realizēšana” - Pludmales kopšana (sadzīves atkritumi, jūras izmeši) Jūrmalas pilsētas administratīvajā teritorijā posmā no Lielupes ietekas Rīgas jūras līcī līdz Jaunķemeriem (24 km)</t>
  </si>
  <si>
    <r>
      <t>ERAF projekts “Antropogēno slodzi mazinošas infrastruktūras izbūve dabas parkā “Piejūra” Natura 2000 vieta”.</t>
    </r>
    <r>
      <rPr>
        <sz val="10"/>
        <rFont val="Calibri"/>
        <family val="2"/>
        <charset val="186"/>
        <scheme val="minor"/>
      </rPr>
      <t xml:space="preserve"> Izbūvēts - stāvlaukums Mangaļsalas ielā 5A, pastaigu takas, aktīvās atpūtas elementi, soli, atkritumu urnas, barjeras, parka robežzīmes, informatīvi stendi, labiekārtota atpūtas platforma pludmalē, tualetes, apmeklētāju skaitīšanas ierīces, koka atbalsta siena Bolderājā (Lielākā daļa investīcijas Mangaļsalā)</t>
    </r>
  </si>
  <si>
    <r>
      <t>“LIFE CoHaBit - Piekrastes biotopu aizsardzība dabas parkā „Piejūra” (Natura 2000 vieta)”</t>
    </r>
    <r>
      <rPr>
        <sz val="10"/>
        <rFont val="Calibri"/>
        <family val="2"/>
        <charset val="186"/>
        <scheme val="minor"/>
      </rPr>
      <t xml:space="preserve"> Stāvlaukums Mangaļsalas ielā 2, parka robežzīmes, barjeras, informatīvie stend, velostatīvs, tualete</t>
    </r>
  </si>
  <si>
    <t>ERAF, 5.4.1. SAM</t>
  </si>
  <si>
    <t>"Piekrastes apsaimniekošanas praktisko aktivitāšu realizēšana"  - Novada piekrastes joslas labiekārtošana - informatīvo norāžu, zīmju un stendu ierīkošana novada pludmalēs:
- norādes pie galvenajām noejām uz jūru;
-informatīvās zīmes (planšetes) (Lilastes pludmalē);
- ciemu robežu zīmes pludmalē;
- stends ar karti (Lilastes pludmalē);
- telts vietu norādes;
Lilastes pludmales peldvietas norobežošana ar bojām;
(Informatīvo zīmju (ar koka stabiem) izgatavošana un uzstādīšana pludmalē pie noejām, 5 robežu zīmju pludmalē izgatavošana un uzstādīšana, Telts vietu norāžu izgatavošana un uzstādīšana, Stenda ar karti Lilastē izgatavošana un uzstādīšana, Informatīvo planšešu Lilastē izgatavošana un uzstādīšana, boju iegāde)</t>
  </si>
  <si>
    <t>"Piekrastes apsaimniekošanas praktisko aktivitāšu realizēšana" - Labiekārtot Carnikavas novada jūras piekrasti, izvietojot 2 kvalitatīvas pārģērbšanās kabīnes Carnikavas ciema pludmalē</t>
  </si>
  <si>
    <t>"Piekrastes apsaimniekošanas praktisko aktivitāšu realizēšana" - Dušas, dēļu klājuma izveide peldvietā Centrs (2 āra dušu piegāde un uzstādīšana, 70 m paklāja piegāde un uzstādīšana)</t>
  </si>
  <si>
    <t>Green Railway, id EST-LAT 24, Revitalization of former Narrow Gauge Railway lines through environmentally responsible tourism route (“Zaļie dzelzceļi- bijušo dzelzceļa līniju pielāgošana videi draudzīgā tūrisma maršrutā”)</t>
  </si>
  <si>
    <t xml:space="preserve">Droša piekraste un jūra Latvijā un Igaunijā /Safe Sea (piebrauktuves pie jūras izbūve) </t>
  </si>
  <si>
    <t>Coast4us, ieguldījums publiskajā infrastruktūrā</t>
  </si>
  <si>
    <t>INTERREG Hiking route along the Baltic sea coastline in Latvia-Estonia, ESTLAT22 / Pārgājiena maršruts pa Baltijas jūras piekrasti Latvijā un Igaunijā /Costal hiking</t>
  </si>
  <si>
    <t>2019?</t>
  </si>
  <si>
    <t>5.6.2. SAM - Darbības programmas "Izaugsme un nodarbinātība" 5.6.2. specifiskā atbalsta mērķa "Teritoriju revitalizācija, reģenerējot degradētās teritorijas atbilstoši pašvaldību integrētajām attīstības programmām"</t>
  </si>
  <si>
    <t>5.1.1. SAM - Darbības programmas "Izaugsme un nodarbinātība" 5.1.1. specifiskā atbalsta mērķa "Novērst plūdu un krasta erozijas risku apdraudējumu pilsētu teritorijās"</t>
  </si>
  <si>
    <t>11.1.</t>
  </si>
  <si>
    <t>11.2.</t>
  </si>
  <si>
    <t>11.3.</t>
  </si>
  <si>
    <t>ERAF, EST-LAT –  Igaunijas – Latvijas pārrobežu sadarbības programma</t>
  </si>
  <si>
    <t>ERAF, LAT-LIT – Latvijas – Lietuvas pārrobežu sadarbības programma</t>
  </si>
  <si>
    <t>Piekraste, iekļaujot Apšuciemu,  Klapkalnciemu - Ragaciemu (fiziski atrodas Šlokenbekā)</t>
  </si>
  <si>
    <t>Projekts ”Drošība piekrastē un jūras teritorijā Latvijā un Igaunijā” (”Droša jūra”)</t>
  </si>
  <si>
    <t>Kopā piekrastē periodā 2016.-2019. gadā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</si>
</sst>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2]\ #,##0.00;[Red]\-[$€-2]\ #,##0.00"/>
  </numFmts>
  <fonts count="30">
    <font>
      <sz val="11"/>
      <color theme="1"/>
      <name val="Calibri"/>
      <family val="2"/>
      <scheme val="minor"/>
    </font>
    <font>
      <sz val="10"/>
      <color theme="1"/>
      <name val="Times New Roman"/>
      <family val="1"/>
      <charset val="186"/>
    </font>
    <font>
      <i/>
      <sz val="10"/>
      <color theme="1"/>
      <name val="Times New Roman"/>
      <family val="1"/>
      <charset val="186"/>
    </font>
    <font>
      <u/>
      <sz val="11"/>
      <color theme="10"/>
      <name val="Calibri"/>
      <family val="2"/>
      <scheme val="minor"/>
    </font>
    <font>
      <sz val="11"/>
      <color theme="1"/>
      <name val="Calibri"/>
      <family val="2"/>
      <scheme val="minor"/>
    </font>
    <font>
      <sz val="10"/>
      <name val="Calibri"/>
      <family val="2"/>
      <charset val="186"/>
      <scheme val="minor"/>
    </font>
    <font>
      <sz val="9"/>
      <color indexed="81"/>
      <name val="Tahoma"/>
      <family val="2"/>
      <charset val="186"/>
    </font>
    <font>
      <b/>
      <sz val="9"/>
      <color indexed="81"/>
      <name val="Tahoma"/>
      <family val="2"/>
      <charset val="186"/>
    </font>
    <font>
      <sz val="10"/>
      <color rgb="FF000000"/>
      <name val="Arial"/>
      <family val="2"/>
      <charset val="186"/>
    </font>
    <font>
      <b/>
      <sz val="10"/>
      <name val="Calibri"/>
      <family val="2"/>
      <charset val="186"/>
      <scheme val="minor"/>
    </font>
    <font>
      <b/>
      <sz val="10"/>
      <name val="Cambria"/>
      <family val="1"/>
      <charset val="186"/>
      <scheme val="major"/>
    </font>
    <font>
      <b/>
      <sz val="12"/>
      <name val="Times New Roman"/>
      <family val="1"/>
      <charset val="186"/>
    </font>
    <font>
      <sz val="11"/>
      <name val="Calibri"/>
      <family val="2"/>
      <scheme val="minor"/>
    </font>
    <font>
      <b/>
      <sz val="12"/>
      <name val="Calibri"/>
      <family val="2"/>
      <charset val="186"/>
      <scheme val="minor"/>
    </font>
    <font>
      <b/>
      <i/>
      <sz val="10"/>
      <name val="Calibri"/>
      <family val="2"/>
      <charset val="186"/>
      <scheme val="minor"/>
    </font>
    <font>
      <b/>
      <sz val="11"/>
      <name val="Calibri"/>
      <family val="2"/>
      <charset val="186"/>
      <scheme val="minor"/>
    </font>
    <font>
      <u/>
      <sz val="11"/>
      <name val="Calibri"/>
      <family val="2"/>
      <scheme val="minor"/>
    </font>
    <font>
      <sz val="11"/>
      <name val="Calibri"/>
      <family val="2"/>
      <charset val="186"/>
      <scheme val="minor"/>
    </font>
    <font>
      <i/>
      <sz val="10"/>
      <name val="Calibri"/>
      <family val="2"/>
      <charset val="186"/>
      <scheme val="minor"/>
    </font>
    <font>
      <sz val="14"/>
      <name val="Arial"/>
      <family val="2"/>
      <charset val="186"/>
    </font>
    <font>
      <sz val="10"/>
      <name val="Tahoma"/>
      <family val="2"/>
      <charset val="186"/>
    </font>
    <font>
      <sz val="10"/>
      <name val="Arial"/>
      <family val="2"/>
      <charset val="186"/>
    </font>
    <font>
      <sz val="10"/>
      <name val="Calibri"/>
      <family val="2"/>
      <scheme val="minor"/>
    </font>
    <font>
      <i/>
      <sz val="10"/>
      <name val="Arial"/>
      <family val="2"/>
      <charset val="186"/>
    </font>
    <font>
      <sz val="11"/>
      <name val="Roboto"/>
    </font>
    <font>
      <i/>
      <sz val="11"/>
      <name val="Calibri"/>
      <family val="2"/>
      <charset val="186"/>
      <scheme val="minor"/>
    </font>
    <font>
      <b/>
      <i/>
      <sz val="11"/>
      <name val="Times New Roman"/>
      <family val="1"/>
      <charset val="186"/>
    </font>
    <font>
      <sz val="12"/>
      <name val="Times New Roman"/>
      <family val="1"/>
      <charset val="186"/>
    </font>
    <font>
      <b/>
      <sz val="12"/>
      <name val="Arial"/>
      <family val="2"/>
      <charset val="186"/>
    </font>
    <font>
      <sz val="1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43" fontId="4" fillId="0" borderId="0" applyFont="0" applyFill="0" applyBorder="0" applyAlignment="0" applyProtection="0"/>
    <xf numFmtId="0" fontId="8" fillId="0" borderId="0"/>
  </cellStyleXfs>
  <cellXfs count="93">
    <xf numFmtId="0" fontId="0" fillId="0" borderId="0" xfId="0"/>
    <xf numFmtId="0" fontId="2" fillId="0" borderId="0" xfId="0" applyFont="1" applyAlignment="1">
      <alignment vertical="center"/>
    </xf>
    <xf numFmtId="0" fontId="1" fillId="0" borderId="0" xfId="0" applyFont="1" applyAlignment="1">
      <alignment vertical="center"/>
    </xf>
    <xf numFmtId="0" fontId="5" fillId="0" borderId="3" xfId="0" applyFont="1" applyFill="1" applyBorder="1" applyAlignment="1">
      <alignment horizontal="right" vertical="center" wrapText="1"/>
    </xf>
    <xf numFmtId="0" fontId="5" fillId="0" borderId="3"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2" fontId="5" fillId="0" borderId="3" xfId="0" applyNumberFormat="1" applyFont="1" applyFill="1" applyBorder="1" applyAlignment="1">
      <alignment horizontal="right" vertical="center" wrapText="1"/>
    </xf>
    <xf numFmtId="0" fontId="12" fillId="0" borderId="0" xfId="0" applyFont="1" applyFill="1"/>
    <xf numFmtId="0" fontId="5" fillId="0" borderId="3" xfId="0" applyFont="1" applyFill="1" applyBorder="1" applyAlignment="1">
      <alignment horizontal="center" vertical="center" wrapText="1"/>
    </xf>
    <xf numFmtId="2" fontId="5" fillId="0" borderId="3" xfId="0" applyNumberFormat="1" applyFont="1" applyFill="1" applyBorder="1" applyAlignment="1">
      <alignment vertical="center" wrapText="1"/>
    </xf>
    <xf numFmtId="0" fontId="5" fillId="0" borderId="0" xfId="0" applyFont="1" applyFill="1" applyBorder="1" applyAlignment="1">
      <alignment vertical="center" wrapText="1"/>
    </xf>
    <xf numFmtId="0" fontId="17" fillId="0" borderId="0" xfId="0" applyFont="1" applyFill="1"/>
    <xf numFmtId="0" fontId="5" fillId="0" borderId="6" xfId="0" applyFont="1" applyFill="1" applyBorder="1" applyAlignment="1">
      <alignment vertical="center" wrapText="1"/>
    </xf>
    <xf numFmtId="0" fontId="5" fillId="0" borderId="3" xfId="0" applyFont="1" applyFill="1" applyBorder="1" applyAlignment="1">
      <alignment horizontal="center" vertical="center" wrapText="1"/>
    </xf>
    <xf numFmtId="2" fontId="5" fillId="0" borderId="3" xfId="2" applyNumberFormat="1" applyFont="1" applyFill="1" applyBorder="1" applyAlignment="1">
      <alignment vertical="center" wrapText="1"/>
    </xf>
    <xf numFmtId="0" fontId="5" fillId="0" borderId="3" xfId="0" applyFont="1" applyFill="1" applyBorder="1" applyAlignment="1">
      <alignment horizontal="justify" vertical="center" wrapText="1"/>
    </xf>
    <xf numFmtId="0" fontId="5" fillId="0" borderId="3" xfId="0" applyFont="1" applyFill="1" applyBorder="1" applyAlignment="1">
      <alignment vertical="center" wrapText="1"/>
    </xf>
    <xf numFmtId="0" fontId="5" fillId="0" borderId="3" xfId="0" applyFont="1" applyFill="1" applyBorder="1" applyAlignment="1">
      <alignment horizontal="left" vertical="center" indent="1"/>
    </xf>
    <xf numFmtId="0" fontId="5" fillId="0" borderId="3" xfId="0" applyFont="1" applyFill="1" applyBorder="1" applyAlignment="1">
      <alignment horizontal="right" vertical="center" indent="1"/>
    </xf>
    <xf numFmtId="0" fontId="5" fillId="0" borderId="3" xfId="0" applyFont="1" applyFill="1" applyBorder="1" applyAlignment="1">
      <alignment horizontal="left" vertical="center" wrapText="1"/>
    </xf>
    <xf numFmtId="3" fontId="5" fillId="0" borderId="3" xfId="0" applyNumberFormat="1" applyFont="1" applyFill="1" applyBorder="1" applyAlignment="1">
      <alignment vertical="center" wrapText="1"/>
    </xf>
    <xf numFmtId="4" fontId="5" fillId="0" borderId="3" xfId="0" applyNumberFormat="1" applyFont="1" applyFill="1" applyBorder="1" applyAlignment="1">
      <alignment vertical="center" wrapText="1"/>
    </xf>
    <xf numFmtId="164" fontId="5" fillId="0" borderId="3" xfId="0" applyNumberFormat="1" applyFont="1" applyFill="1" applyBorder="1" applyAlignment="1">
      <alignment vertical="center" wrapText="1"/>
    </xf>
    <xf numFmtId="0" fontId="9" fillId="0" borderId="3" xfId="0" applyFont="1" applyFill="1" applyBorder="1"/>
    <xf numFmtId="4" fontId="9" fillId="0" borderId="3" xfId="0" applyNumberFormat="1" applyFont="1" applyFill="1" applyBorder="1"/>
    <xf numFmtId="0" fontId="5" fillId="0" borderId="0" xfId="0" applyFont="1" applyFill="1"/>
    <xf numFmtId="4" fontId="5" fillId="0" borderId="0" xfId="0" applyNumberFormat="1" applyFont="1" applyFill="1"/>
    <xf numFmtId="0" fontId="28" fillId="0" borderId="0" xfId="0" applyFont="1" applyFill="1"/>
    <xf numFmtId="0" fontId="16" fillId="0" borderId="0" xfId="1" applyFont="1" applyFill="1"/>
    <xf numFmtId="0" fontId="27" fillId="0" borderId="0" xfId="0" applyFont="1" applyFill="1"/>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49" fontId="12" fillId="0" borderId="0" xfId="0" applyNumberFormat="1" applyFont="1" applyFill="1"/>
    <xf numFmtId="0" fontId="15" fillId="0" borderId="0" xfId="0" applyFont="1" applyFill="1"/>
    <xf numFmtId="4" fontId="12" fillId="0" borderId="0" xfId="0" applyNumberFormat="1" applyFont="1" applyFill="1"/>
    <xf numFmtId="0" fontId="12" fillId="0" borderId="0" xfId="0" applyFont="1" applyFill="1" applyAlignment="1">
      <alignment horizontal="center"/>
    </xf>
    <xf numFmtId="0" fontId="12" fillId="0" borderId="0" xfId="0" applyFont="1" applyFill="1" applyBorder="1" applyAlignment="1">
      <alignment horizontal="center"/>
    </xf>
    <xf numFmtId="0" fontId="19" fillId="0" borderId="0" xfId="0" applyFont="1" applyFill="1"/>
    <xf numFmtId="2" fontId="12" fillId="0" borderId="0" xfId="0" applyNumberFormat="1" applyFont="1" applyFill="1"/>
    <xf numFmtId="0" fontId="12" fillId="0" borderId="0" xfId="0" applyFont="1" applyFill="1" applyBorder="1"/>
    <xf numFmtId="0" fontId="20" fillId="0" borderId="0" xfId="0" applyFont="1" applyFill="1"/>
    <xf numFmtId="0" fontId="21" fillId="0" borderId="0" xfId="0" applyFont="1" applyFill="1"/>
    <xf numFmtId="0" fontId="22" fillId="0" borderId="0" xfId="0" applyFont="1" applyFill="1"/>
    <xf numFmtId="0" fontId="17" fillId="0" borderId="3" xfId="0" applyFont="1" applyFill="1" applyBorder="1" applyAlignment="1">
      <alignment vertical="center" wrapText="1"/>
    </xf>
    <xf numFmtId="4" fontId="21" fillId="0" borderId="0" xfId="0" applyNumberFormat="1" applyFont="1" applyFill="1"/>
    <xf numFmtId="0" fontId="23" fillId="0" borderId="0" xfId="0" applyFont="1" applyFill="1"/>
    <xf numFmtId="0" fontId="12" fillId="0" borderId="0" xfId="0" applyFont="1" applyFill="1" applyAlignment="1">
      <alignment wrapText="1"/>
    </xf>
    <xf numFmtId="0" fontId="24" fillId="0" borderId="0" xfId="0" applyFont="1" applyFill="1"/>
    <xf numFmtId="0" fontId="13" fillId="0" borderId="0" xfId="0" applyFont="1" applyFill="1"/>
    <xf numFmtId="0" fontId="12" fillId="0" borderId="0" xfId="0" applyFont="1" applyFill="1" applyAlignment="1"/>
    <xf numFmtId="0" fontId="17" fillId="0" borderId="0" xfId="0" applyFont="1" applyFill="1" applyAlignment="1">
      <alignment horizontal="left" vertical="center"/>
    </xf>
    <xf numFmtId="0" fontId="12" fillId="0" borderId="0" xfId="0" applyFont="1" applyFill="1" applyAlignment="1">
      <alignment horizontal="left"/>
    </xf>
    <xf numFmtId="2" fontId="5" fillId="0" borderId="3" xfId="0" applyNumberFormat="1" applyFont="1" applyFill="1" applyBorder="1" applyAlignment="1">
      <alignment vertical="center" wrapText="1"/>
    </xf>
    <xf numFmtId="0" fontId="26" fillId="0" borderId="0" xfId="0" applyFont="1" applyFill="1" applyBorder="1" applyAlignment="1">
      <alignment vertical="center" wrapText="1"/>
    </xf>
    <xf numFmtId="0" fontId="14" fillId="0" borderId="3" xfId="0" applyFont="1" applyFill="1" applyBorder="1" applyAlignment="1">
      <alignment vertical="center" wrapText="1"/>
    </xf>
    <xf numFmtId="0" fontId="5" fillId="0" borderId="3" xfId="0" applyFont="1" applyFill="1" applyBorder="1" applyAlignment="1">
      <alignment horizontal="right" vertical="center" wrapText="1" indent="1"/>
    </xf>
    <xf numFmtId="0" fontId="27" fillId="0" borderId="0" xfId="0" applyFont="1" applyFill="1" applyBorder="1" applyAlignment="1">
      <alignment horizontal="right" vertical="center" indent="1"/>
    </xf>
    <xf numFmtId="0" fontId="5" fillId="0" borderId="5" xfId="0" applyFont="1" applyFill="1" applyBorder="1" applyAlignment="1">
      <alignment horizontal="center" vertical="center" wrapText="1"/>
    </xf>
    <xf numFmtId="0" fontId="5" fillId="0" borderId="7" xfId="0" applyFont="1" applyFill="1" applyBorder="1" applyAlignment="1">
      <alignment horizontal="justify" vertical="center" wrapText="1"/>
    </xf>
    <xf numFmtId="0" fontId="5" fillId="0" borderId="3" xfId="0" applyFont="1" applyFill="1" applyBorder="1" applyAlignment="1">
      <alignment horizontal="left" vertical="center" wrapText="1" indent="2"/>
    </xf>
    <xf numFmtId="3" fontId="12" fillId="0" borderId="0" xfId="0" applyNumberFormat="1" applyFont="1" applyFill="1"/>
    <xf numFmtId="0" fontId="5" fillId="0" borderId="3" xfId="0" applyFont="1" applyFill="1" applyBorder="1" applyAlignment="1">
      <alignment horizontal="center"/>
    </xf>
    <xf numFmtId="0" fontId="5" fillId="0" borderId="0" xfId="0" applyFont="1" applyFill="1" applyAlignment="1">
      <alignment horizontal="center"/>
    </xf>
    <xf numFmtId="0" fontId="29" fillId="0" borderId="0" xfId="0" applyFont="1" applyFill="1" applyBorder="1" applyAlignment="1">
      <alignment vertical="center"/>
    </xf>
    <xf numFmtId="0" fontId="5" fillId="0" borderId="3" xfId="0" applyFont="1" applyFill="1" applyBorder="1" applyAlignment="1">
      <alignment vertical="center" wrapText="1"/>
    </xf>
    <xf numFmtId="0" fontId="5" fillId="0" borderId="3" xfId="0" applyFont="1" applyFill="1" applyBorder="1" applyAlignment="1">
      <alignment horizontal="right"/>
    </xf>
    <xf numFmtId="0" fontId="5" fillId="0" borderId="0" xfId="0" applyFont="1" applyFill="1" applyAlignment="1">
      <alignment horizontal="right"/>
    </xf>
    <xf numFmtId="0" fontId="5" fillId="0" borderId="3" xfId="0" applyFont="1" applyFill="1" applyBorder="1" applyAlignment="1">
      <alignment horizontal="right"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2" fillId="0" borderId="6" xfId="0" applyFont="1" applyFill="1" applyBorder="1" applyAlignment="1">
      <alignment horizontal="center"/>
    </xf>
    <xf numFmtId="0" fontId="12" fillId="0" borderId="0" xfId="0" applyFont="1" applyFill="1" applyAlignment="1">
      <alignment horizontal="center"/>
    </xf>
    <xf numFmtId="0" fontId="13" fillId="0" borderId="3" xfId="0" applyFont="1" applyFill="1" applyBorder="1" applyAlignment="1">
      <alignment horizontal="center"/>
    </xf>
    <xf numFmtId="0" fontId="9"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2" fontId="5" fillId="0" borderId="3" xfId="0" applyNumberFormat="1" applyFont="1" applyFill="1" applyBorder="1" applyAlignment="1">
      <alignment horizontal="right" vertical="center" wrapText="1"/>
    </xf>
    <xf numFmtId="0" fontId="14" fillId="0" borderId="3" xfId="0" applyFont="1" applyFill="1" applyBorder="1" applyAlignment="1">
      <alignment vertical="center" wrapText="1"/>
    </xf>
    <xf numFmtId="0" fontId="5" fillId="0" borderId="3" xfId="0" applyFont="1" applyFill="1" applyBorder="1" applyAlignment="1">
      <alignment horizontal="justify" vertical="center" wrapText="1"/>
    </xf>
    <xf numFmtId="0" fontId="5"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2" fontId="5" fillId="0" borderId="3" xfId="0" applyNumberFormat="1" applyFont="1" applyFill="1" applyBorder="1" applyAlignment="1">
      <alignment vertical="center" wrapText="1"/>
    </xf>
    <xf numFmtId="0" fontId="5" fillId="0" borderId="5" xfId="0" applyFont="1" applyFill="1" applyBorder="1" applyAlignment="1">
      <alignment horizontal="right" vertical="center" wrapText="1"/>
    </xf>
    <xf numFmtId="0" fontId="5" fillId="0" borderId="4" xfId="0" applyFont="1" applyFill="1" applyBorder="1" applyAlignment="1">
      <alignment horizontal="right" vertical="center" wrapText="1"/>
    </xf>
    <xf numFmtId="2" fontId="5" fillId="0" borderId="5"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cellXfs>
  <cellStyles count="4">
    <cellStyle name="Comma" xfId="2" builtinId="3"/>
    <cellStyle name="Hyperlink" xfId="1" builtinId="8"/>
    <cellStyle name="Normal" xfId="0" builtinId="0"/>
    <cellStyle name="Normal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roja.lv/lv/jaunumi/?zinas=Projekta%20ietvaros%20labiek%C4%81rto%20peldvietas%20Roj%C4%81%20un%20Kalten%C4%93&amp;zinaid=792" TargetMode="External"/><Relationship Id="rId13" Type="http://schemas.openxmlformats.org/officeDocument/2006/relationships/hyperlink" Target="http://roja.lv/pictures/SAFE_SEA_info_v2.pdf" TargetMode="External"/><Relationship Id="rId18" Type="http://schemas.openxmlformats.org/officeDocument/2006/relationships/hyperlink" Target="http://www.pavilosta.lv/rightmenu1/-projekti/ejzf-projekts-20182019" TargetMode="External"/><Relationship Id="rId3" Type="http://schemas.openxmlformats.org/officeDocument/2006/relationships/hyperlink" Target="http://ventspilsnovads.lv/projekti/latvija-igaunija/uzsakts-projekts-juras-piesarnojuma-gadijuma/" TargetMode="External"/><Relationship Id="rId21" Type="http://schemas.openxmlformats.org/officeDocument/2006/relationships/hyperlink" Target="http://www.rucava.lv/lv/projekti/leader-projekti/" TargetMode="External"/><Relationship Id="rId7" Type="http://schemas.openxmlformats.org/officeDocument/2006/relationships/hyperlink" Target="https://www.vugd.gov.lv/lat/es_fondu_projekti/latvijas___lietuvas_programma/16188-koordinacijas-attistiba-un-kapacitates-palielinasana-glabejiem-baltijas-juras-piekraste-safety-first-lli-92" TargetMode="External"/><Relationship Id="rId12" Type="http://schemas.openxmlformats.org/officeDocument/2006/relationships/hyperlink" Target="https://www.liepajniekiem.lv/zinas/novados/grobina-pabeigta-alandes-upes-atputas-kompleksa-buvnieciba-235254" TargetMode="External"/><Relationship Id="rId17" Type="http://schemas.openxmlformats.org/officeDocument/2006/relationships/hyperlink" Target="https://j&#363;rmala.lv/lv/sabiedriba/jaunumi_aktuali/pasvaldiba/69423-pabeigti-planotie-celu-un-ietvju-remontdarbi/" TargetMode="External"/><Relationship Id="rId2" Type="http://schemas.openxmlformats.org/officeDocument/2006/relationships/hyperlink" Target="http://www.ventspilsmarina.lv/lv/projekts-uzlabota-jahtu-ostu-infrastruktura-un-ostu-tikla-attistiba-igaunija-un-latvija/" TargetMode="External"/><Relationship Id="rId16" Type="http://schemas.openxmlformats.org/officeDocument/2006/relationships/hyperlink" Target="http://www.enguresnovads.lv/projekti/nosledzies-engures-novada-pludmalu-un-tam-pieguloso-teritoriju-labiekartosana-projekts" TargetMode="External"/><Relationship Id="rId20" Type="http://schemas.openxmlformats.org/officeDocument/2006/relationships/hyperlink" Target="https://www.salacgriva.lv/lat/salacgrivas_novads/?text_id=43584?text_id=43584" TargetMode="External"/><Relationship Id="rId1" Type="http://schemas.openxmlformats.org/officeDocument/2006/relationships/hyperlink" Target="http://lrpartneriba.lv/realizetie-projekti/ejzf-projekti/ejzf-sabiedriska-labuma-projekti/publiskas-piekluves-vietas-baltijas-jurai-papes-bakas-stavlaukuma-paplasinasana/" TargetMode="External"/><Relationship Id="rId6" Type="http://schemas.openxmlformats.org/officeDocument/2006/relationships/hyperlink" Target="http://ventspilsnovads.lv/projekti/projekti-arhivs/izbuves-gajeju-un-velobrauceju-tiltu-par-uzavas-upi/" TargetMode="External"/><Relationship Id="rId11" Type="http://schemas.openxmlformats.org/officeDocument/2006/relationships/hyperlink" Target="https://www.nica.lv/mda/fmg/publicit%C4%81te_nosl%C4%93gums_6.pdf" TargetMode="External"/><Relationship Id="rId24" Type="http://schemas.openxmlformats.org/officeDocument/2006/relationships/comments" Target="../comments1.xml"/><Relationship Id="rId5" Type="http://schemas.openxmlformats.org/officeDocument/2006/relationships/hyperlink" Target="http://www.pavilosta.lv/rightmenu1/-projekti/eraf-2017" TargetMode="External"/><Relationship Id="rId15" Type="http://schemas.openxmlformats.org/officeDocument/2006/relationships/hyperlink" Target="https://www.nica.lv/mda/fmg/PROJEKTI/2019-prese-septembris.pdf" TargetMode="External"/><Relationship Id="rId23" Type="http://schemas.openxmlformats.org/officeDocument/2006/relationships/vmlDrawing" Target="../drawings/vmlDrawing1.vml"/><Relationship Id="rId10" Type="http://schemas.openxmlformats.org/officeDocument/2006/relationships/hyperlink" Target="https://www.nica.lv/mda/fmg/PROJEKTI/Publicit%C4%81te_6TM.pdf" TargetMode="External"/><Relationship Id="rId19" Type="http://schemas.openxmlformats.org/officeDocument/2006/relationships/hyperlink" Target="http://pavilostaport.lv/?page_id=1128" TargetMode="External"/><Relationship Id="rId4" Type="http://schemas.openxmlformats.org/officeDocument/2006/relationships/hyperlink" Target="https://www.liepaja.lv/zirgu-sala-izbuveta-dabas-taka/" TargetMode="External"/><Relationship Id="rId9" Type="http://schemas.openxmlformats.org/officeDocument/2006/relationships/hyperlink" Target="http://www.carnikava.lv/component/content/article/18-latviesu/jaunumi/novads/2471-uzsakta-juras-ielas-seguma-atjaunosana-posma-no-laivu-ielas-lidz-pludmales-stavlaukumam" TargetMode="External"/><Relationship Id="rId14" Type="http://schemas.openxmlformats.org/officeDocument/2006/relationships/hyperlink" Target="http://www.mersrags.lv/?ct=rakstidome&amp;fu=read&amp;id=1490&amp;cac=adcom&amp;dofnet=273ebc8c7fcb89b61b573f07bde7815e"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13"/>
  <sheetViews>
    <sheetView tabSelected="1" zoomScaleNormal="100" workbookViewId="0">
      <pane ySplit="1" topLeftCell="A2" activePane="bottomLeft" state="frozen"/>
      <selection pane="bottomLeft" activeCell="E30" sqref="E30"/>
    </sheetView>
  </sheetViews>
  <sheetFormatPr defaultColWidth="9.15625" defaultRowHeight="14.4"/>
  <cols>
    <col min="1" max="1" width="8.83984375" style="65" customWidth="1"/>
    <col min="2" max="2" width="40.15625" style="28" customWidth="1"/>
    <col min="3" max="4" width="17" style="28" customWidth="1"/>
    <col min="5" max="5" width="16.41796875" style="28" customWidth="1"/>
    <col min="6" max="6" width="18.15625" style="28" customWidth="1"/>
    <col min="7" max="7" width="11.26171875" style="69" customWidth="1"/>
    <col min="8" max="8" width="7.68359375" style="10" hidden="1" customWidth="1"/>
    <col min="9" max="9" width="7.578125" style="10" hidden="1" customWidth="1"/>
    <col min="10" max="10" width="13.26171875" style="10" hidden="1" customWidth="1"/>
    <col min="11" max="12" width="13" style="10" hidden="1" customWidth="1"/>
    <col min="13" max="13" width="12.15625" style="10" hidden="1" customWidth="1"/>
    <col min="14" max="14" width="56" style="10" hidden="1" customWidth="1"/>
    <col min="15" max="15" width="11.578125" style="10" bestFit="1" customWidth="1"/>
    <col min="16" max="16384" width="9.15625" style="10"/>
  </cols>
  <sheetData>
    <row r="1" spans="1:16" ht="38.700000000000003">
      <c r="A1" s="5" t="s">
        <v>10</v>
      </c>
      <c r="B1" s="5" t="s">
        <v>11</v>
      </c>
      <c r="C1" s="5" t="s">
        <v>271</v>
      </c>
      <c r="D1" s="5" t="s">
        <v>240</v>
      </c>
      <c r="E1" s="5" t="s">
        <v>241</v>
      </c>
      <c r="F1" s="5" t="s">
        <v>12</v>
      </c>
      <c r="G1" s="5" t="s">
        <v>13</v>
      </c>
      <c r="H1" s="6" t="s">
        <v>295</v>
      </c>
      <c r="I1" s="7" t="s">
        <v>296</v>
      </c>
      <c r="J1" s="8" t="s">
        <v>304</v>
      </c>
      <c r="K1" s="33" t="s">
        <v>214</v>
      </c>
      <c r="L1" s="33" t="s">
        <v>215</v>
      </c>
      <c r="M1" s="34" t="s">
        <v>265</v>
      </c>
      <c r="N1" s="34"/>
      <c r="O1" s="34"/>
      <c r="P1" s="34"/>
    </row>
    <row r="2" spans="1:16" ht="15.6">
      <c r="A2" s="76" t="s">
        <v>9</v>
      </c>
      <c r="B2" s="76"/>
      <c r="C2" s="76"/>
      <c r="D2" s="76"/>
      <c r="E2" s="76"/>
      <c r="F2" s="76"/>
      <c r="G2" s="76"/>
      <c r="H2" s="35" t="s">
        <v>47</v>
      </c>
      <c r="I2" s="35" t="s">
        <v>47</v>
      </c>
      <c r="J2" s="35"/>
    </row>
    <row r="3" spans="1:16">
      <c r="A3" s="83" t="s">
        <v>14</v>
      </c>
      <c r="B3" s="83"/>
      <c r="C3" s="83"/>
      <c r="D3" s="83"/>
      <c r="E3" s="83"/>
      <c r="F3" s="83"/>
      <c r="G3" s="83"/>
      <c r="H3" s="36"/>
      <c r="I3" s="36"/>
      <c r="J3" s="36"/>
    </row>
    <row r="4" spans="1:16" ht="64.5">
      <c r="A4" s="11" t="s">
        <v>15</v>
      </c>
      <c r="B4" s="4" t="s">
        <v>372</v>
      </c>
      <c r="C4" s="3" t="s">
        <v>272</v>
      </c>
      <c r="D4" s="3" t="s">
        <v>37</v>
      </c>
      <c r="E4" s="9">
        <v>38898.5</v>
      </c>
      <c r="F4" s="9">
        <v>6336.06</v>
      </c>
      <c r="G4" s="3">
        <v>2018</v>
      </c>
      <c r="H4" s="10">
        <v>1</v>
      </c>
      <c r="I4" s="10">
        <v>1</v>
      </c>
      <c r="M4" s="31" t="s">
        <v>233</v>
      </c>
    </row>
    <row r="5" spans="1:16" ht="77.400000000000006">
      <c r="A5" s="11" t="s">
        <v>16</v>
      </c>
      <c r="B5" s="4" t="s">
        <v>373</v>
      </c>
      <c r="C5" s="3" t="s">
        <v>294</v>
      </c>
      <c r="D5" s="4" t="s">
        <v>91</v>
      </c>
      <c r="E5" s="9">
        <v>7961.67</v>
      </c>
      <c r="F5" s="9">
        <v>0</v>
      </c>
      <c r="G5" s="3">
        <v>2018</v>
      </c>
      <c r="I5" s="10">
        <v>1</v>
      </c>
      <c r="M5" s="10" t="s">
        <v>193</v>
      </c>
    </row>
    <row r="6" spans="1:16" ht="103.2">
      <c r="A6" s="11" t="s">
        <v>39</v>
      </c>
      <c r="B6" s="4" t="s">
        <v>202</v>
      </c>
      <c r="C6" s="3" t="s">
        <v>272</v>
      </c>
      <c r="D6" s="3" t="s">
        <v>34</v>
      </c>
      <c r="E6" s="9">
        <v>8023</v>
      </c>
      <c r="F6" s="9">
        <v>0</v>
      </c>
      <c r="G6" s="3">
        <v>2019</v>
      </c>
      <c r="I6" s="10">
        <v>1</v>
      </c>
      <c r="M6" s="14" t="s">
        <v>191</v>
      </c>
    </row>
    <row r="7" spans="1:16" ht="25.8">
      <c r="A7" s="11" t="s">
        <v>41</v>
      </c>
      <c r="B7" s="4" t="s">
        <v>20</v>
      </c>
      <c r="C7" s="3" t="s">
        <v>272</v>
      </c>
      <c r="D7" s="3" t="s">
        <v>37</v>
      </c>
      <c r="E7" s="9">
        <v>226711.12</v>
      </c>
      <c r="F7" s="9" t="s">
        <v>21</v>
      </c>
      <c r="G7" s="3">
        <v>2019</v>
      </c>
      <c r="H7" s="10">
        <v>1</v>
      </c>
      <c r="I7" s="10">
        <v>1</v>
      </c>
      <c r="K7" s="10">
        <v>1</v>
      </c>
      <c r="M7" s="31" t="s">
        <v>371</v>
      </c>
    </row>
    <row r="8" spans="1:16" ht="15.6">
      <c r="A8" s="76" t="s">
        <v>27</v>
      </c>
      <c r="B8" s="76"/>
      <c r="C8" s="76"/>
      <c r="D8" s="76"/>
      <c r="E8" s="76"/>
      <c r="F8" s="76"/>
      <c r="G8" s="76"/>
      <c r="H8" s="35" t="s">
        <v>46</v>
      </c>
      <c r="I8" s="35" t="s">
        <v>46</v>
      </c>
      <c r="J8" s="35"/>
    </row>
    <row r="9" spans="1:16">
      <c r="A9" s="83" t="s">
        <v>28</v>
      </c>
      <c r="B9" s="83"/>
      <c r="C9" s="83"/>
      <c r="D9" s="83"/>
      <c r="E9" s="83"/>
      <c r="F9" s="83"/>
      <c r="G9" s="83"/>
    </row>
    <row r="10" spans="1:16" ht="232.2">
      <c r="A10" s="3" t="s">
        <v>15</v>
      </c>
      <c r="B10" s="4" t="s">
        <v>374</v>
      </c>
      <c r="C10" s="3" t="s">
        <v>293</v>
      </c>
      <c r="D10" s="3" t="s">
        <v>34</v>
      </c>
      <c r="E10" s="9">
        <v>7796</v>
      </c>
      <c r="F10" s="9">
        <v>129</v>
      </c>
      <c r="G10" s="3">
        <v>2018</v>
      </c>
      <c r="I10" s="10">
        <v>1</v>
      </c>
      <c r="M10" s="10" t="s">
        <v>193</v>
      </c>
    </row>
    <row r="11" spans="1:16" ht="25.8">
      <c r="A11" s="11" t="s">
        <v>16</v>
      </c>
      <c r="B11" s="4" t="s">
        <v>30</v>
      </c>
      <c r="C11" s="3" t="s">
        <v>273</v>
      </c>
      <c r="D11" s="3" t="s">
        <v>223</v>
      </c>
      <c r="E11" s="9">
        <v>180364.99</v>
      </c>
      <c r="F11" s="9">
        <v>29061.82</v>
      </c>
      <c r="G11" s="3">
        <v>2019</v>
      </c>
      <c r="I11" s="10">
        <v>1</v>
      </c>
      <c r="K11" s="10">
        <v>1</v>
      </c>
      <c r="M11" s="31" t="s">
        <v>340</v>
      </c>
      <c r="N11" s="37"/>
    </row>
    <row r="12" spans="1:16" ht="25.8">
      <c r="A12" s="11" t="s">
        <v>39</v>
      </c>
      <c r="B12" s="4" t="s">
        <v>368</v>
      </c>
      <c r="C12" s="3" t="s">
        <v>273</v>
      </c>
      <c r="D12" s="3" t="s">
        <v>225</v>
      </c>
      <c r="E12" s="9">
        <v>587338.29</v>
      </c>
      <c r="F12" s="9">
        <v>93735.969999999972</v>
      </c>
      <c r="G12" s="3">
        <v>2019</v>
      </c>
      <c r="I12" s="10">
        <v>1</v>
      </c>
      <c r="M12" s="31" t="s">
        <v>341</v>
      </c>
      <c r="N12" s="37"/>
    </row>
    <row r="13" spans="1:16" ht="90.3">
      <c r="A13" s="11" t="s">
        <v>41</v>
      </c>
      <c r="B13" s="4" t="s">
        <v>351</v>
      </c>
      <c r="C13" s="3" t="s">
        <v>297</v>
      </c>
      <c r="D13" s="3" t="s">
        <v>34</v>
      </c>
      <c r="E13" s="9">
        <v>40000</v>
      </c>
      <c r="F13" s="9">
        <v>30000</v>
      </c>
      <c r="G13" s="3">
        <v>2019</v>
      </c>
      <c r="I13" s="10">
        <v>1</v>
      </c>
      <c r="M13" s="31" t="s">
        <v>352</v>
      </c>
    </row>
    <row r="14" spans="1:16" ht="90.3">
      <c r="A14" s="11" t="s">
        <v>52</v>
      </c>
      <c r="B14" s="4" t="s">
        <v>199</v>
      </c>
      <c r="C14" s="3" t="s">
        <v>297</v>
      </c>
      <c r="D14" s="3" t="s">
        <v>34</v>
      </c>
      <c r="E14" s="9">
        <v>7796</v>
      </c>
      <c r="F14" s="9">
        <v>0</v>
      </c>
      <c r="G14" s="3">
        <v>2019</v>
      </c>
      <c r="I14" s="10">
        <v>1</v>
      </c>
      <c r="M14" s="10" t="s">
        <v>191</v>
      </c>
    </row>
    <row r="15" spans="1:16" ht="15.6">
      <c r="A15" s="76" t="s">
        <v>31</v>
      </c>
      <c r="B15" s="76"/>
      <c r="C15" s="76"/>
      <c r="D15" s="76"/>
      <c r="E15" s="76"/>
      <c r="F15" s="76"/>
      <c r="G15" s="76"/>
      <c r="H15" s="35" t="s">
        <v>48</v>
      </c>
      <c r="I15" s="35" t="s">
        <v>48</v>
      </c>
      <c r="J15" s="35"/>
    </row>
    <row r="16" spans="1:16">
      <c r="A16" s="83" t="s">
        <v>14</v>
      </c>
      <c r="B16" s="83"/>
      <c r="C16" s="83"/>
      <c r="D16" s="83"/>
      <c r="E16" s="83"/>
      <c r="F16" s="83"/>
      <c r="G16" s="83"/>
    </row>
    <row r="17" spans="1:13" ht="38.700000000000003">
      <c r="A17" s="3" t="s">
        <v>179</v>
      </c>
      <c r="B17" s="4" t="s">
        <v>375</v>
      </c>
      <c r="C17" s="3" t="s">
        <v>298</v>
      </c>
      <c r="D17" s="3" t="s">
        <v>42</v>
      </c>
      <c r="E17" s="9">
        <v>124424</v>
      </c>
      <c r="F17" s="9">
        <v>0</v>
      </c>
      <c r="G17" s="3">
        <v>2017</v>
      </c>
      <c r="I17" s="10">
        <v>1</v>
      </c>
    </row>
    <row r="18" spans="1:13" ht="38.700000000000003">
      <c r="A18" s="3" t="s">
        <v>180</v>
      </c>
      <c r="B18" s="4" t="s">
        <v>32</v>
      </c>
      <c r="C18" s="3" t="s">
        <v>298</v>
      </c>
      <c r="D18" s="3" t="s">
        <v>224</v>
      </c>
      <c r="E18" s="9">
        <v>0</v>
      </c>
      <c r="F18" s="9">
        <v>6139</v>
      </c>
      <c r="G18" s="3">
        <v>2017</v>
      </c>
      <c r="I18" s="10">
        <v>1</v>
      </c>
    </row>
    <row r="19" spans="1:13" ht="38.700000000000003">
      <c r="A19" s="3" t="s">
        <v>181</v>
      </c>
      <c r="B19" s="4" t="s">
        <v>33</v>
      </c>
      <c r="C19" s="3" t="s">
        <v>298</v>
      </c>
      <c r="D19" s="3" t="s">
        <v>224</v>
      </c>
      <c r="E19" s="9">
        <v>0</v>
      </c>
      <c r="F19" s="9">
        <v>5000</v>
      </c>
      <c r="G19" s="3">
        <v>2017</v>
      </c>
      <c r="I19" s="10">
        <v>1</v>
      </c>
    </row>
    <row r="20" spans="1:13" ht="64.5">
      <c r="A20" s="3" t="s">
        <v>182</v>
      </c>
      <c r="B20" s="4" t="s">
        <v>376</v>
      </c>
      <c r="C20" s="3" t="s">
        <v>298</v>
      </c>
      <c r="D20" s="3" t="s">
        <v>34</v>
      </c>
      <c r="E20" s="9">
        <v>6053.71</v>
      </c>
      <c r="F20" s="9">
        <v>0</v>
      </c>
      <c r="G20" s="3">
        <v>2018</v>
      </c>
      <c r="I20" s="10">
        <v>1</v>
      </c>
      <c r="K20" s="38">
        <v>1</v>
      </c>
      <c r="M20" s="10" t="s">
        <v>193</v>
      </c>
    </row>
    <row r="21" spans="1:13" ht="38.25" customHeight="1">
      <c r="A21" s="3" t="s">
        <v>183</v>
      </c>
      <c r="B21" s="4" t="s">
        <v>269</v>
      </c>
      <c r="C21" s="3" t="s">
        <v>298</v>
      </c>
      <c r="D21" s="3" t="s">
        <v>34</v>
      </c>
      <c r="E21" s="9" t="s">
        <v>35</v>
      </c>
      <c r="F21" s="9">
        <v>4734.24</v>
      </c>
      <c r="G21" s="3">
        <v>2018</v>
      </c>
      <c r="I21" s="10">
        <v>1</v>
      </c>
    </row>
    <row r="22" spans="1:13" ht="54.75" customHeight="1">
      <c r="A22" s="78" t="s">
        <v>17</v>
      </c>
      <c r="B22" s="78" t="s">
        <v>270</v>
      </c>
      <c r="C22" s="80" t="s">
        <v>298</v>
      </c>
      <c r="D22" s="3" t="s">
        <v>226</v>
      </c>
      <c r="E22" s="9">
        <v>116887.31</v>
      </c>
      <c r="F22" s="92">
        <v>195833.76</v>
      </c>
      <c r="G22" s="70" t="s">
        <v>165</v>
      </c>
      <c r="H22" s="39"/>
      <c r="I22" s="38">
        <v>1</v>
      </c>
      <c r="J22" s="38"/>
      <c r="M22" s="31" t="s">
        <v>268</v>
      </c>
    </row>
    <row r="23" spans="1:13" ht="25.8">
      <c r="A23" s="78"/>
      <c r="B23" s="78"/>
      <c r="C23" s="81"/>
      <c r="D23" s="3" t="s">
        <v>242</v>
      </c>
      <c r="E23" s="9">
        <v>5156.8</v>
      </c>
      <c r="F23" s="92"/>
      <c r="G23" s="70"/>
      <c r="H23" s="39"/>
      <c r="I23" s="38"/>
      <c r="J23" s="38"/>
      <c r="K23" s="31"/>
    </row>
    <row r="24" spans="1:13" ht="38.700000000000003">
      <c r="A24" s="3" t="s">
        <v>184</v>
      </c>
      <c r="B24" s="4" t="s">
        <v>36</v>
      </c>
      <c r="C24" s="3" t="s">
        <v>298</v>
      </c>
      <c r="D24" s="3" t="s">
        <v>37</v>
      </c>
      <c r="E24" s="9" t="s">
        <v>38</v>
      </c>
      <c r="F24" s="9">
        <v>186514.26</v>
      </c>
      <c r="G24" s="70" t="s">
        <v>169</v>
      </c>
      <c r="H24" s="10">
        <v>1</v>
      </c>
      <c r="I24" s="10">
        <v>1</v>
      </c>
      <c r="K24" s="38">
        <v>1</v>
      </c>
      <c r="M24" s="10" t="s">
        <v>216</v>
      </c>
    </row>
    <row r="25" spans="1:13" ht="38.700000000000003">
      <c r="A25" s="3" t="s">
        <v>185</v>
      </c>
      <c r="B25" s="4" t="s">
        <v>339</v>
      </c>
      <c r="C25" s="3" t="s">
        <v>298</v>
      </c>
      <c r="D25" s="3" t="s">
        <v>34</v>
      </c>
      <c r="E25" s="9">
        <v>37015</v>
      </c>
      <c r="F25" s="9">
        <v>4015</v>
      </c>
      <c r="G25" s="70"/>
      <c r="I25" s="10">
        <v>1</v>
      </c>
      <c r="K25" s="40"/>
      <c r="L25" s="41"/>
    </row>
    <row r="26" spans="1:13" ht="64.5">
      <c r="A26" s="11" t="s">
        <v>22</v>
      </c>
      <c r="B26" s="4" t="s">
        <v>377</v>
      </c>
      <c r="C26" s="3" t="s">
        <v>298</v>
      </c>
      <c r="D26" s="4" t="s">
        <v>34</v>
      </c>
      <c r="E26" s="12">
        <v>7818</v>
      </c>
      <c r="F26" s="12">
        <v>0</v>
      </c>
      <c r="G26" s="3">
        <v>2019</v>
      </c>
      <c r="I26" s="10">
        <v>1</v>
      </c>
      <c r="K26" s="10">
        <v>1</v>
      </c>
      <c r="M26" s="10" t="s">
        <v>191</v>
      </c>
    </row>
    <row r="27" spans="1:13" ht="15.6">
      <c r="A27" s="76" t="s">
        <v>44</v>
      </c>
      <c r="B27" s="76"/>
      <c r="C27" s="76"/>
      <c r="D27" s="76"/>
      <c r="E27" s="76"/>
      <c r="F27" s="76"/>
      <c r="G27" s="76"/>
      <c r="H27" s="35" t="s">
        <v>45</v>
      </c>
      <c r="I27" s="35" t="s">
        <v>45</v>
      </c>
      <c r="J27" s="35"/>
    </row>
    <row r="28" spans="1:13">
      <c r="A28" s="83" t="s">
        <v>49</v>
      </c>
      <c r="B28" s="83"/>
      <c r="C28" s="83"/>
      <c r="D28" s="83"/>
      <c r="E28" s="83"/>
      <c r="F28" s="83"/>
      <c r="G28" s="83"/>
    </row>
    <row r="29" spans="1:13" ht="25.8">
      <c r="A29" s="11" t="s">
        <v>15</v>
      </c>
      <c r="B29" s="4" t="s">
        <v>50</v>
      </c>
      <c r="C29" s="4" t="s">
        <v>274</v>
      </c>
      <c r="D29" s="4" t="s">
        <v>37</v>
      </c>
      <c r="E29" s="12">
        <v>18470.14</v>
      </c>
      <c r="F29" s="12">
        <v>3129.65</v>
      </c>
      <c r="G29" s="3">
        <v>2018</v>
      </c>
      <c r="H29" s="10">
        <v>1</v>
      </c>
      <c r="I29" s="10">
        <v>1</v>
      </c>
    </row>
    <row r="30" spans="1:13" ht="103.2">
      <c r="A30" s="11" t="s">
        <v>16</v>
      </c>
      <c r="B30" s="4" t="s">
        <v>378</v>
      </c>
      <c r="C30" s="4" t="s">
        <v>274</v>
      </c>
      <c r="D30" s="4" t="s">
        <v>229</v>
      </c>
      <c r="E30" s="12">
        <v>2603</v>
      </c>
      <c r="F30" s="12">
        <v>0</v>
      </c>
      <c r="G30" s="3">
        <v>2018</v>
      </c>
      <c r="I30" s="10">
        <v>1</v>
      </c>
      <c r="K30" s="42"/>
      <c r="M30" s="10" t="s">
        <v>299</v>
      </c>
    </row>
    <row r="31" spans="1:13" ht="38.25" customHeight="1">
      <c r="A31" s="80" t="s">
        <v>39</v>
      </c>
      <c r="B31" s="80" t="s">
        <v>53</v>
      </c>
      <c r="C31" s="80" t="s">
        <v>343</v>
      </c>
      <c r="D31" s="4" t="s">
        <v>230</v>
      </c>
      <c r="E31" s="12">
        <v>400000</v>
      </c>
      <c r="F31" s="90">
        <v>513111</v>
      </c>
      <c r="G31" s="88" t="s">
        <v>24</v>
      </c>
      <c r="I31" s="10">
        <v>1</v>
      </c>
      <c r="J31" s="43"/>
      <c r="K31" s="41"/>
      <c r="L31" s="10">
        <v>1</v>
      </c>
      <c r="M31" s="44" t="s">
        <v>219</v>
      </c>
    </row>
    <row r="32" spans="1:13">
      <c r="A32" s="81"/>
      <c r="B32" s="81"/>
      <c r="C32" s="81"/>
      <c r="D32" s="4" t="s">
        <v>342</v>
      </c>
      <c r="E32" s="12">
        <v>59729</v>
      </c>
      <c r="F32" s="91"/>
      <c r="G32" s="89"/>
      <c r="I32" s="10">
        <v>1</v>
      </c>
      <c r="J32" s="43"/>
      <c r="M32" s="31" t="s">
        <v>344</v>
      </c>
    </row>
    <row r="33" spans="1:15" ht="103.2">
      <c r="A33" s="11" t="s">
        <v>41</v>
      </c>
      <c r="B33" s="4" t="s">
        <v>379</v>
      </c>
      <c r="C33" s="4" t="s">
        <v>274</v>
      </c>
      <c r="D33" s="4" t="s">
        <v>229</v>
      </c>
      <c r="E33" s="12">
        <v>1803</v>
      </c>
      <c r="F33" s="12">
        <v>0</v>
      </c>
      <c r="G33" s="3">
        <v>2019</v>
      </c>
      <c r="I33" s="10">
        <v>1</v>
      </c>
      <c r="M33" s="10" t="s">
        <v>191</v>
      </c>
    </row>
    <row r="34" spans="1:15" ht="15.6">
      <c r="A34" s="76" t="s">
        <v>54</v>
      </c>
      <c r="B34" s="76"/>
      <c r="C34" s="76"/>
      <c r="D34" s="76"/>
      <c r="E34" s="76"/>
      <c r="F34" s="76"/>
      <c r="G34" s="76"/>
      <c r="H34" s="35" t="s">
        <v>55</v>
      </c>
      <c r="I34" s="35" t="s">
        <v>55</v>
      </c>
      <c r="J34" s="35"/>
    </row>
    <row r="35" spans="1:15">
      <c r="A35" s="83" t="s">
        <v>28</v>
      </c>
      <c r="B35" s="83"/>
      <c r="C35" s="83"/>
      <c r="D35" s="83"/>
      <c r="E35" s="83"/>
      <c r="F35" s="83"/>
      <c r="G35" s="83"/>
      <c r="M35" s="10" t="s">
        <v>187</v>
      </c>
    </row>
    <row r="36" spans="1:15" ht="25.8">
      <c r="A36" s="11" t="s">
        <v>15</v>
      </c>
      <c r="B36" s="4" t="s">
        <v>56</v>
      </c>
      <c r="C36" s="4" t="s">
        <v>300</v>
      </c>
      <c r="D36" s="4" t="s">
        <v>37</v>
      </c>
      <c r="E36" s="12">
        <v>103281</v>
      </c>
      <c r="F36" s="12">
        <v>11475</v>
      </c>
      <c r="G36" s="3" t="s">
        <v>160</v>
      </c>
      <c r="H36" s="10">
        <v>1</v>
      </c>
      <c r="I36" s="10">
        <v>1</v>
      </c>
      <c r="M36" s="45" t="s">
        <v>361</v>
      </c>
    </row>
    <row r="37" spans="1:15" ht="25.8">
      <c r="A37" s="11" t="s">
        <v>16</v>
      </c>
      <c r="B37" s="4" t="s">
        <v>57</v>
      </c>
      <c r="C37" s="4" t="s">
        <v>300</v>
      </c>
      <c r="D37" s="4" t="s">
        <v>37</v>
      </c>
      <c r="E37" s="12">
        <v>92918</v>
      </c>
      <c r="F37" s="12">
        <v>10324</v>
      </c>
      <c r="G37" s="3" t="s">
        <v>160</v>
      </c>
      <c r="H37" s="10">
        <v>1</v>
      </c>
      <c r="I37" s="10">
        <v>1</v>
      </c>
      <c r="L37" s="10">
        <v>1</v>
      </c>
    </row>
    <row r="38" spans="1:15" ht="25.8">
      <c r="A38" s="11" t="s">
        <v>39</v>
      </c>
      <c r="B38" s="4" t="s">
        <v>58</v>
      </c>
      <c r="C38" s="4" t="s">
        <v>300</v>
      </c>
      <c r="D38" s="4" t="s">
        <v>225</v>
      </c>
      <c r="E38" s="12">
        <v>469427</v>
      </c>
      <c r="F38" s="12">
        <v>52158</v>
      </c>
      <c r="G38" s="3">
        <v>2017</v>
      </c>
      <c r="I38" s="10">
        <v>1</v>
      </c>
    </row>
    <row r="39" spans="1:15" ht="25.8">
      <c r="A39" s="11" t="s">
        <v>41</v>
      </c>
      <c r="B39" s="4" t="s">
        <v>59</v>
      </c>
      <c r="C39" s="4" t="s">
        <v>300</v>
      </c>
      <c r="D39" s="4" t="s">
        <v>37</v>
      </c>
      <c r="E39" s="12">
        <v>2976737</v>
      </c>
      <c r="F39" s="12">
        <v>2679063</v>
      </c>
      <c r="G39" s="3">
        <v>2018</v>
      </c>
      <c r="H39" s="10">
        <v>1</v>
      </c>
      <c r="I39" s="10">
        <v>1</v>
      </c>
      <c r="M39" s="10" t="s">
        <v>303</v>
      </c>
    </row>
    <row r="40" spans="1:15" ht="38.700000000000003">
      <c r="A40" s="11" t="s">
        <v>52</v>
      </c>
      <c r="B40" s="4" t="s">
        <v>60</v>
      </c>
      <c r="C40" s="4" t="s">
        <v>300</v>
      </c>
      <c r="D40" s="4" t="s">
        <v>313</v>
      </c>
      <c r="E40" s="12">
        <v>425000</v>
      </c>
      <c r="F40" s="12">
        <v>88572</v>
      </c>
      <c r="G40" s="3">
        <v>2017</v>
      </c>
      <c r="I40" s="10">
        <v>1</v>
      </c>
      <c r="M40" s="31" t="s">
        <v>301</v>
      </c>
    </row>
    <row r="41" spans="1:15" ht="38.700000000000003">
      <c r="A41" s="11" t="s">
        <v>17</v>
      </c>
      <c r="B41" s="4" t="s">
        <v>61</v>
      </c>
      <c r="C41" s="46" t="s">
        <v>275</v>
      </c>
      <c r="D41" s="4" t="s">
        <v>43</v>
      </c>
      <c r="E41" s="12">
        <v>235809.25</v>
      </c>
      <c r="F41" s="12">
        <v>37317</v>
      </c>
      <c r="G41" s="3">
        <v>2018</v>
      </c>
      <c r="I41" s="10">
        <v>1</v>
      </c>
      <c r="L41" s="10">
        <v>1</v>
      </c>
      <c r="M41" s="45" t="s">
        <v>362</v>
      </c>
    </row>
    <row r="42" spans="1:15" ht="25.8">
      <c r="A42" s="11" t="s">
        <v>18</v>
      </c>
      <c r="B42" s="4" t="s">
        <v>62</v>
      </c>
      <c r="C42" s="4" t="s">
        <v>300</v>
      </c>
      <c r="D42" s="67" t="s">
        <v>227</v>
      </c>
      <c r="E42" s="12">
        <v>148321.25</v>
      </c>
      <c r="F42" s="12">
        <v>22248</v>
      </c>
      <c r="G42" s="3" t="s">
        <v>24</v>
      </c>
      <c r="I42" s="10">
        <v>1</v>
      </c>
      <c r="L42" s="10">
        <f>L43*M42/M43</f>
        <v>65866.512000000002</v>
      </c>
      <c r="M42" s="10">
        <v>120</v>
      </c>
    </row>
    <row r="43" spans="1:15" ht="41.65" customHeight="1">
      <c r="A43" s="11" t="s">
        <v>19</v>
      </c>
      <c r="B43" s="4" t="s">
        <v>302</v>
      </c>
      <c r="C43" s="4" t="s">
        <v>300</v>
      </c>
      <c r="D43" s="4" t="s">
        <v>37</v>
      </c>
      <c r="E43" s="12">
        <v>50495</v>
      </c>
      <c r="F43" s="12">
        <v>5610</v>
      </c>
      <c r="G43" s="3">
        <v>2018</v>
      </c>
      <c r="H43" s="10">
        <v>1</v>
      </c>
      <c r="I43" s="10">
        <v>1</v>
      </c>
      <c r="L43" s="47">
        <v>54888.76</v>
      </c>
      <c r="M43" s="10">
        <v>100</v>
      </c>
    </row>
    <row r="44" spans="1:15" ht="25.8">
      <c r="A44" s="11" t="s">
        <v>22</v>
      </c>
      <c r="B44" s="4" t="s">
        <v>63</v>
      </c>
      <c r="C44" s="4" t="s">
        <v>300</v>
      </c>
      <c r="D44" s="4" t="s">
        <v>34</v>
      </c>
      <c r="E44" s="12">
        <v>34420</v>
      </c>
      <c r="F44" s="12">
        <v>3630</v>
      </c>
      <c r="G44" s="3">
        <v>2018</v>
      </c>
      <c r="I44" s="10">
        <v>1</v>
      </c>
      <c r="L44" s="44">
        <v>40194.1</v>
      </c>
      <c r="M44" s="10">
        <f>L44*M43/L43</f>
        <v>73.228289361975015</v>
      </c>
    </row>
    <row r="45" spans="1:15" s="14" customFormat="1" ht="396" customHeight="1">
      <c r="A45" s="11" t="s">
        <v>23</v>
      </c>
      <c r="B45" s="4" t="s">
        <v>207</v>
      </c>
      <c r="C45" s="4" t="s">
        <v>300</v>
      </c>
      <c r="D45" s="4" t="s">
        <v>34</v>
      </c>
      <c r="E45" s="12">
        <v>15248</v>
      </c>
      <c r="F45" s="12">
        <v>0</v>
      </c>
      <c r="G45" s="3">
        <v>2018</v>
      </c>
      <c r="I45" s="14">
        <v>1</v>
      </c>
      <c r="L45" s="14">
        <f>L43-L44</f>
        <v>14694.660000000003</v>
      </c>
      <c r="M45" s="14" t="s">
        <v>193</v>
      </c>
    </row>
    <row r="46" spans="1:15" ht="41.65" customHeight="1">
      <c r="A46" s="11" t="s">
        <v>25</v>
      </c>
      <c r="B46" s="4" t="s">
        <v>57</v>
      </c>
      <c r="C46" s="4" t="s">
        <v>300</v>
      </c>
      <c r="D46" s="4" t="s">
        <v>37</v>
      </c>
      <c r="E46" s="12">
        <v>34965</v>
      </c>
      <c r="F46" s="12">
        <v>0</v>
      </c>
      <c r="G46" s="3">
        <v>2017</v>
      </c>
      <c r="H46" s="10">
        <v>1</v>
      </c>
      <c r="I46" s="10">
        <v>1</v>
      </c>
      <c r="K46" s="10">
        <v>1</v>
      </c>
      <c r="L46" s="10">
        <v>22211.13</v>
      </c>
    </row>
    <row r="47" spans="1:15">
      <c r="A47" s="11" t="s">
        <v>119</v>
      </c>
      <c r="B47" s="4" t="s">
        <v>65</v>
      </c>
      <c r="C47" s="67" t="s">
        <v>275</v>
      </c>
      <c r="D47" s="4" t="s">
        <v>37</v>
      </c>
      <c r="E47" s="12">
        <v>100944</v>
      </c>
      <c r="F47" s="12">
        <v>11216</v>
      </c>
      <c r="G47" s="3" t="s">
        <v>24</v>
      </c>
      <c r="H47" s="10">
        <v>1</v>
      </c>
      <c r="I47" s="10">
        <v>1</v>
      </c>
      <c r="J47" s="41"/>
      <c r="K47" s="41"/>
      <c r="O47" s="48"/>
    </row>
    <row r="48" spans="1:15" ht="25.8">
      <c r="A48" s="11" t="s">
        <v>120</v>
      </c>
      <c r="B48" s="4" t="s">
        <v>66</v>
      </c>
      <c r="C48" s="67" t="s">
        <v>275</v>
      </c>
      <c r="D48" s="4" t="s">
        <v>37</v>
      </c>
      <c r="E48" s="12">
        <v>40194</v>
      </c>
      <c r="F48" s="12">
        <v>25278</v>
      </c>
      <c r="G48" s="3" t="s">
        <v>24</v>
      </c>
      <c r="H48" s="10">
        <v>1</v>
      </c>
      <c r="I48" s="10">
        <v>1</v>
      </c>
    </row>
    <row r="49" spans="1:14" ht="65.25" customHeight="1">
      <c r="A49" s="11" t="s">
        <v>121</v>
      </c>
      <c r="B49" s="4" t="s">
        <v>364</v>
      </c>
      <c r="C49" s="4" t="s">
        <v>300</v>
      </c>
      <c r="D49" s="4" t="s">
        <v>37</v>
      </c>
      <c r="E49" s="12">
        <v>43885.56</v>
      </c>
      <c r="F49" s="12">
        <f>65866.512-E49</f>
        <v>21980.952000000005</v>
      </c>
      <c r="G49" s="3" t="s">
        <v>24</v>
      </c>
      <c r="H49" s="10">
        <v>1</v>
      </c>
      <c r="I49" s="10">
        <v>1</v>
      </c>
      <c r="K49" s="10">
        <v>1</v>
      </c>
      <c r="M49" s="31" t="s">
        <v>363</v>
      </c>
    </row>
    <row r="50" spans="1:14" ht="65.25" customHeight="1">
      <c r="A50" s="11" t="s">
        <v>122</v>
      </c>
      <c r="B50" s="4" t="s">
        <v>367</v>
      </c>
      <c r="C50" s="4" t="s">
        <v>300</v>
      </c>
      <c r="D50" s="4" t="s">
        <v>43</v>
      </c>
      <c r="E50" s="12">
        <v>183537.1</v>
      </c>
      <c r="F50" s="12">
        <f>215926-E50</f>
        <v>32388.899999999994</v>
      </c>
      <c r="G50" s="3" t="s">
        <v>26</v>
      </c>
      <c r="I50" s="10">
        <v>1</v>
      </c>
      <c r="K50" s="10" t="s">
        <v>126</v>
      </c>
      <c r="M50" s="31" t="s">
        <v>366</v>
      </c>
      <c r="N50" s="49" t="s">
        <v>365</v>
      </c>
    </row>
    <row r="51" spans="1:14" ht="38.700000000000003">
      <c r="A51" s="11" t="s">
        <v>123</v>
      </c>
      <c r="B51" s="4" t="s">
        <v>64</v>
      </c>
      <c r="C51" s="4" t="s">
        <v>300</v>
      </c>
      <c r="D51" s="4" t="s">
        <v>37</v>
      </c>
      <c r="E51" s="12">
        <v>39498</v>
      </c>
      <c r="F51" s="12">
        <v>4388</v>
      </c>
      <c r="G51" s="3" t="s">
        <v>24</v>
      </c>
      <c r="H51" s="10">
        <v>1</v>
      </c>
      <c r="I51" s="10">
        <v>1</v>
      </c>
      <c r="M51" s="50">
        <v>34965</v>
      </c>
    </row>
    <row r="52" spans="1:14" s="14" customFormat="1" ht="296.7">
      <c r="A52" s="11" t="s">
        <v>139</v>
      </c>
      <c r="B52" s="4" t="s">
        <v>208</v>
      </c>
      <c r="C52" s="4" t="s">
        <v>305</v>
      </c>
      <c r="D52" s="4" t="s">
        <v>34</v>
      </c>
      <c r="E52" s="12">
        <v>15248</v>
      </c>
      <c r="F52" s="12">
        <v>0</v>
      </c>
      <c r="G52" s="3">
        <v>2019</v>
      </c>
      <c r="I52" s="14">
        <v>1</v>
      </c>
      <c r="M52" s="14" t="s">
        <v>191</v>
      </c>
    </row>
    <row r="53" spans="1:14" ht="15.6">
      <c r="A53" s="76" t="s">
        <v>67</v>
      </c>
      <c r="B53" s="76"/>
      <c r="C53" s="76"/>
      <c r="D53" s="76"/>
      <c r="E53" s="76"/>
      <c r="F53" s="76"/>
      <c r="G53" s="76"/>
      <c r="H53" s="35" t="s">
        <v>68</v>
      </c>
      <c r="I53" s="35" t="s">
        <v>68</v>
      </c>
      <c r="J53" s="35"/>
    </row>
    <row r="54" spans="1:14">
      <c r="A54" s="83" t="s">
        <v>28</v>
      </c>
      <c r="B54" s="83"/>
      <c r="C54" s="83"/>
      <c r="D54" s="83"/>
      <c r="E54" s="83"/>
      <c r="F54" s="83"/>
      <c r="G54" s="83"/>
    </row>
    <row r="55" spans="1:14" ht="90.3">
      <c r="A55" s="3" t="s">
        <v>179</v>
      </c>
      <c r="B55" s="4" t="s">
        <v>380</v>
      </c>
      <c r="C55" s="4" t="s">
        <v>51</v>
      </c>
      <c r="D55" s="4" t="s">
        <v>34</v>
      </c>
      <c r="E55" s="12">
        <v>24271.95</v>
      </c>
      <c r="F55" s="12">
        <v>0</v>
      </c>
      <c r="G55" s="3">
        <v>2018</v>
      </c>
      <c r="I55" s="10">
        <v>1</v>
      </c>
      <c r="M55" s="10" t="s">
        <v>193</v>
      </c>
    </row>
    <row r="56" spans="1:14" ht="38.700000000000003">
      <c r="A56" s="3" t="s">
        <v>180</v>
      </c>
      <c r="B56" s="4" t="s">
        <v>307</v>
      </c>
      <c r="C56" s="4" t="s">
        <v>306</v>
      </c>
      <c r="D56" s="4" t="s">
        <v>37</v>
      </c>
      <c r="E56" s="12">
        <v>35734.14</v>
      </c>
      <c r="F56" s="12">
        <v>5135.76</v>
      </c>
      <c r="G56" s="3" t="s">
        <v>160</v>
      </c>
      <c r="H56" s="10">
        <v>1</v>
      </c>
      <c r="I56" s="10">
        <v>1</v>
      </c>
    </row>
    <row r="57" spans="1:14" ht="38.700000000000003">
      <c r="A57" s="16" t="s">
        <v>39</v>
      </c>
      <c r="B57" s="18" t="s">
        <v>263</v>
      </c>
      <c r="C57" s="4" t="s">
        <v>51</v>
      </c>
      <c r="D57" s="4" t="s">
        <v>37</v>
      </c>
      <c r="E57" s="12">
        <v>360000</v>
      </c>
      <c r="F57" s="12">
        <v>1012610.8</v>
      </c>
      <c r="G57" s="3" t="s">
        <v>169</v>
      </c>
      <c r="H57" s="10">
        <v>1</v>
      </c>
      <c r="I57" s="10">
        <v>1</v>
      </c>
    </row>
    <row r="58" spans="1:14">
      <c r="A58" s="16" t="s">
        <v>41</v>
      </c>
      <c r="B58" s="4" t="s">
        <v>69</v>
      </c>
      <c r="C58" s="4" t="s">
        <v>51</v>
      </c>
      <c r="D58" s="4" t="s">
        <v>225</v>
      </c>
      <c r="E58" s="12">
        <v>35354.61</v>
      </c>
      <c r="F58" s="12">
        <v>79015.3</v>
      </c>
      <c r="G58" s="3" t="s">
        <v>169</v>
      </c>
      <c r="I58" s="10">
        <v>1</v>
      </c>
    </row>
    <row r="59" spans="1:14" ht="38.700000000000003">
      <c r="A59" s="16" t="s">
        <v>52</v>
      </c>
      <c r="B59" s="4" t="s">
        <v>70</v>
      </c>
      <c r="C59" s="4" t="s">
        <v>308</v>
      </c>
      <c r="D59" s="4" t="s">
        <v>225</v>
      </c>
      <c r="E59" s="12">
        <v>45000</v>
      </c>
      <c r="F59" s="12">
        <v>195147.45</v>
      </c>
      <c r="G59" s="3" t="s">
        <v>178</v>
      </c>
      <c r="I59" s="10">
        <v>1</v>
      </c>
      <c r="M59" s="31" t="s">
        <v>310</v>
      </c>
    </row>
    <row r="60" spans="1:14" ht="25.8">
      <c r="A60" s="11" t="s">
        <v>17</v>
      </c>
      <c r="B60" s="4" t="s">
        <v>71</v>
      </c>
      <c r="C60" s="4" t="s">
        <v>309</v>
      </c>
      <c r="D60" s="4" t="s">
        <v>264</v>
      </c>
      <c r="E60" s="12">
        <v>44613.87</v>
      </c>
      <c r="F60" s="12">
        <v>32629.87</v>
      </c>
      <c r="G60" s="3" t="s">
        <v>24</v>
      </c>
      <c r="I60" s="10">
        <v>1</v>
      </c>
      <c r="L60" s="10">
        <v>1</v>
      </c>
    </row>
    <row r="61" spans="1:14" ht="78" customHeight="1">
      <c r="A61" s="11" t="s">
        <v>18</v>
      </c>
      <c r="B61" s="4" t="s">
        <v>72</v>
      </c>
      <c r="C61" s="4" t="s">
        <v>51</v>
      </c>
      <c r="D61" s="4" t="s">
        <v>73</v>
      </c>
      <c r="E61" s="12">
        <v>27000</v>
      </c>
      <c r="F61" s="12">
        <v>8258.4699999999993</v>
      </c>
      <c r="G61" s="3" t="s">
        <v>178</v>
      </c>
      <c r="I61" s="10">
        <v>1</v>
      </c>
      <c r="M61" s="31" t="s">
        <v>266</v>
      </c>
    </row>
    <row r="62" spans="1:14" ht="25.8">
      <c r="A62" s="11" t="s">
        <v>19</v>
      </c>
      <c r="B62" s="4" t="s">
        <v>74</v>
      </c>
      <c r="C62" s="4" t="s">
        <v>51</v>
      </c>
      <c r="D62" s="4" t="s">
        <v>37</v>
      </c>
      <c r="E62" s="12">
        <v>72918.91</v>
      </c>
      <c r="F62" s="12">
        <v>121446.18</v>
      </c>
      <c r="G62" s="3" t="s">
        <v>178</v>
      </c>
      <c r="H62" s="10">
        <v>1</v>
      </c>
      <c r="I62" s="10">
        <v>1</v>
      </c>
      <c r="M62" s="10" t="s">
        <v>311</v>
      </c>
    </row>
    <row r="63" spans="1:14" ht="167.7">
      <c r="A63" s="11" t="s">
        <v>22</v>
      </c>
      <c r="B63" s="4" t="s">
        <v>381</v>
      </c>
      <c r="C63" s="4" t="s">
        <v>51</v>
      </c>
      <c r="D63" s="4" t="s">
        <v>34</v>
      </c>
      <c r="E63" s="12">
        <v>27353</v>
      </c>
      <c r="F63" s="12">
        <v>0</v>
      </c>
      <c r="G63" s="3">
        <v>2019</v>
      </c>
      <c r="I63" s="10">
        <v>1</v>
      </c>
      <c r="M63" s="10" t="s">
        <v>191</v>
      </c>
    </row>
    <row r="64" spans="1:14" ht="15.6">
      <c r="A64" s="76" t="s">
        <v>75</v>
      </c>
      <c r="B64" s="76"/>
      <c r="C64" s="76"/>
      <c r="D64" s="76"/>
      <c r="E64" s="76"/>
      <c r="F64" s="76"/>
      <c r="G64" s="76"/>
      <c r="H64" s="35" t="s">
        <v>76</v>
      </c>
      <c r="I64" s="35" t="s">
        <v>76</v>
      </c>
      <c r="J64" s="35"/>
    </row>
    <row r="65" spans="1:14" ht="15.75" customHeight="1">
      <c r="A65" s="83" t="s">
        <v>14</v>
      </c>
      <c r="B65" s="83"/>
      <c r="C65" s="83"/>
      <c r="D65" s="83"/>
      <c r="E65" s="83"/>
      <c r="F65" s="83"/>
      <c r="G65" s="83"/>
    </row>
    <row r="66" spans="1:14" ht="51.6">
      <c r="A66" s="11" t="s">
        <v>15</v>
      </c>
      <c r="B66" s="4" t="s">
        <v>167</v>
      </c>
      <c r="C66" s="4" t="s">
        <v>276</v>
      </c>
      <c r="D66" s="4" t="s">
        <v>93</v>
      </c>
      <c r="E66" s="12">
        <v>38889</v>
      </c>
      <c r="F66" s="12">
        <v>16667</v>
      </c>
      <c r="G66" s="3">
        <v>2018</v>
      </c>
      <c r="I66" s="10">
        <v>1</v>
      </c>
    </row>
    <row r="67" spans="1:14" ht="51.6">
      <c r="A67" s="11" t="s">
        <v>16</v>
      </c>
      <c r="B67" s="18" t="s">
        <v>168</v>
      </c>
      <c r="C67" s="4" t="s">
        <v>276</v>
      </c>
      <c r="D67" s="4" t="s">
        <v>88</v>
      </c>
      <c r="E67" s="12">
        <v>207670</v>
      </c>
      <c r="F67" s="12">
        <v>80203</v>
      </c>
      <c r="G67" s="3" t="s">
        <v>169</v>
      </c>
      <c r="H67" s="10">
        <v>1</v>
      </c>
      <c r="I67" s="10">
        <v>1</v>
      </c>
    </row>
    <row r="68" spans="1:14" ht="48" customHeight="1">
      <c r="A68" s="11" t="s">
        <v>39</v>
      </c>
      <c r="B68" s="4" t="s">
        <v>170</v>
      </c>
      <c r="C68" s="4" t="s">
        <v>276</v>
      </c>
      <c r="D68" s="4" t="s">
        <v>88</v>
      </c>
      <c r="E68" s="12">
        <v>190413</v>
      </c>
      <c r="F68" s="12">
        <v>22683</v>
      </c>
      <c r="G68" s="3" t="s">
        <v>169</v>
      </c>
      <c r="H68" s="10">
        <v>1</v>
      </c>
      <c r="I68" s="10">
        <v>1</v>
      </c>
    </row>
    <row r="69" spans="1:14" ht="51.6">
      <c r="A69" s="11" t="s">
        <v>41</v>
      </c>
      <c r="B69" s="4" t="s">
        <v>171</v>
      </c>
      <c r="C69" s="4" t="s">
        <v>51</v>
      </c>
      <c r="D69" s="4" t="s">
        <v>88</v>
      </c>
      <c r="E69" s="12">
        <v>113000</v>
      </c>
      <c r="F69" s="12">
        <v>69432</v>
      </c>
      <c r="G69" s="3" t="s">
        <v>169</v>
      </c>
      <c r="H69" s="10">
        <v>1</v>
      </c>
      <c r="I69" s="10">
        <v>1</v>
      </c>
    </row>
    <row r="70" spans="1:14" ht="51.6">
      <c r="A70" s="11" t="s">
        <v>52</v>
      </c>
      <c r="B70" s="4" t="s">
        <v>172</v>
      </c>
      <c r="C70" s="4" t="s">
        <v>276</v>
      </c>
      <c r="D70" s="4" t="s">
        <v>42</v>
      </c>
      <c r="E70" s="12">
        <v>734509</v>
      </c>
      <c r="F70" s="12">
        <v>0</v>
      </c>
      <c r="G70" s="3">
        <v>2016</v>
      </c>
      <c r="I70" s="10">
        <v>1</v>
      </c>
    </row>
    <row r="71" spans="1:14" ht="129">
      <c r="A71" s="11" t="s">
        <v>17</v>
      </c>
      <c r="B71" s="4" t="s">
        <v>382</v>
      </c>
      <c r="C71" s="4" t="s">
        <v>276</v>
      </c>
      <c r="D71" s="4" t="s">
        <v>93</v>
      </c>
      <c r="E71" s="12">
        <v>6241.18</v>
      </c>
      <c r="F71" s="12">
        <v>0</v>
      </c>
      <c r="G71" s="3">
        <v>2018</v>
      </c>
      <c r="I71" s="10">
        <v>1</v>
      </c>
      <c r="M71" s="10" t="s">
        <v>193</v>
      </c>
    </row>
    <row r="72" spans="1:14" ht="51.6">
      <c r="A72" s="11" t="s">
        <v>18</v>
      </c>
      <c r="B72" s="4" t="s">
        <v>173</v>
      </c>
      <c r="C72" s="4" t="s">
        <v>276</v>
      </c>
      <c r="D72" s="4" t="s">
        <v>224</v>
      </c>
      <c r="E72" s="12">
        <v>0</v>
      </c>
      <c r="F72" s="12">
        <v>184150</v>
      </c>
      <c r="G72" s="3" t="s">
        <v>174</v>
      </c>
      <c r="I72" s="10">
        <v>1</v>
      </c>
    </row>
    <row r="73" spans="1:14" ht="51.6">
      <c r="A73" s="11" t="s">
        <v>19</v>
      </c>
      <c r="B73" s="4" t="s">
        <v>175</v>
      </c>
      <c r="C73" s="4" t="s">
        <v>276</v>
      </c>
      <c r="D73" s="4" t="s">
        <v>224</v>
      </c>
      <c r="E73" s="12">
        <v>0</v>
      </c>
      <c r="F73" s="12">
        <v>23837</v>
      </c>
      <c r="G73" s="3">
        <v>2015</v>
      </c>
      <c r="I73" s="10">
        <v>1</v>
      </c>
    </row>
    <row r="74" spans="1:14" ht="51.6">
      <c r="A74" s="11" t="s">
        <v>22</v>
      </c>
      <c r="B74" s="4" t="s">
        <v>176</v>
      </c>
      <c r="C74" s="4" t="s">
        <v>276</v>
      </c>
      <c r="D74" s="4" t="s">
        <v>88</v>
      </c>
      <c r="E74" s="12">
        <v>308962</v>
      </c>
      <c r="F74" s="12">
        <v>179360</v>
      </c>
      <c r="G74" s="3" t="s">
        <v>24</v>
      </c>
      <c r="H74" s="10">
        <v>1</v>
      </c>
      <c r="I74" s="10">
        <v>1</v>
      </c>
    </row>
    <row r="75" spans="1:14" ht="51.6">
      <c r="A75" s="11" t="s">
        <v>23</v>
      </c>
      <c r="B75" s="4" t="s">
        <v>177</v>
      </c>
      <c r="C75" s="4" t="s">
        <v>276</v>
      </c>
      <c r="D75" s="4" t="s">
        <v>37</v>
      </c>
      <c r="E75" s="12">
        <v>28560</v>
      </c>
      <c r="F75" s="12">
        <v>12240</v>
      </c>
      <c r="G75" s="3">
        <v>2019</v>
      </c>
      <c r="H75" s="13">
        <v>1</v>
      </c>
      <c r="I75" s="13">
        <v>1</v>
      </c>
      <c r="J75" s="13"/>
    </row>
    <row r="76" spans="1:14" ht="25.8">
      <c r="A76" s="11" t="s">
        <v>25</v>
      </c>
      <c r="B76" s="4" t="s">
        <v>383</v>
      </c>
      <c r="C76" s="4" t="s">
        <v>51</v>
      </c>
      <c r="D76" s="4" t="s">
        <v>231</v>
      </c>
      <c r="E76" s="12">
        <v>145868</v>
      </c>
      <c r="F76" s="12">
        <v>17161</v>
      </c>
      <c r="G76" s="3" t="s">
        <v>178</v>
      </c>
      <c r="I76" s="10">
        <v>1</v>
      </c>
      <c r="M76" s="31" t="s">
        <v>312</v>
      </c>
    </row>
    <row r="77" spans="1:14" s="14" customFormat="1" ht="77.400000000000006">
      <c r="A77" s="11" t="s">
        <v>119</v>
      </c>
      <c r="B77" s="4" t="s">
        <v>206</v>
      </c>
      <c r="C77" s="4" t="s">
        <v>51</v>
      </c>
      <c r="D77" s="4" t="s">
        <v>34</v>
      </c>
      <c r="E77" s="12">
        <v>6552</v>
      </c>
      <c r="F77" s="12">
        <v>0</v>
      </c>
      <c r="G77" s="3">
        <v>2019</v>
      </c>
      <c r="I77" s="14">
        <v>1</v>
      </c>
      <c r="M77" s="14" t="s">
        <v>191</v>
      </c>
    </row>
    <row r="78" spans="1:14" s="14" customFormat="1" ht="51.6">
      <c r="A78" s="11" t="s">
        <v>120</v>
      </c>
      <c r="B78" s="4" t="s">
        <v>218</v>
      </c>
      <c r="C78" s="4" t="s">
        <v>276</v>
      </c>
      <c r="D78" s="67" t="s">
        <v>227</v>
      </c>
      <c r="E78" s="12">
        <v>630353</v>
      </c>
      <c r="F78" s="12">
        <f>741592-E78</f>
        <v>111239</v>
      </c>
      <c r="G78" s="3">
        <v>2019</v>
      </c>
      <c r="I78" s="13">
        <v>1</v>
      </c>
      <c r="J78" s="13"/>
      <c r="K78" s="51">
        <v>3</v>
      </c>
      <c r="M78" s="31" t="s">
        <v>217</v>
      </c>
      <c r="N78" s="52" t="s">
        <v>384</v>
      </c>
    </row>
    <row r="79" spans="1:14" ht="19.5" customHeight="1">
      <c r="A79" s="76" t="s">
        <v>77</v>
      </c>
      <c r="B79" s="76"/>
      <c r="C79" s="76"/>
      <c r="D79" s="76"/>
      <c r="E79" s="76"/>
      <c r="F79" s="76"/>
      <c r="G79" s="76"/>
      <c r="H79" s="35" t="s">
        <v>78</v>
      </c>
      <c r="I79" s="35" t="s">
        <v>78</v>
      </c>
      <c r="J79" s="35"/>
    </row>
    <row r="80" spans="1:14" ht="15.75" customHeight="1">
      <c r="A80" s="83" t="s">
        <v>28</v>
      </c>
      <c r="B80" s="83"/>
      <c r="C80" s="83"/>
      <c r="D80" s="83"/>
      <c r="E80" s="83"/>
      <c r="F80" s="83"/>
      <c r="G80" s="83"/>
    </row>
    <row r="81" spans="1:15" ht="25.8">
      <c r="A81" s="11" t="s">
        <v>15</v>
      </c>
      <c r="B81" s="4" t="s">
        <v>314</v>
      </c>
      <c r="C81" s="4" t="s">
        <v>278</v>
      </c>
      <c r="D81" s="4" t="s">
        <v>224</v>
      </c>
      <c r="E81" s="12">
        <v>0</v>
      </c>
      <c r="F81" s="12">
        <v>7800</v>
      </c>
      <c r="G81" s="3">
        <v>2018</v>
      </c>
      <c r="I81" s="10">
        <v>1</v>
      </c>
    </row>
    <row r="82" spans="1:15" ht="48" customHeight="1">
      <c r="A82" s="11" t="s">
        <v>16</v>
      </c>
      <c r="B82" s="4" t="s">
        <v>79</v>
      </c>
      <c r="C82" s="4" t="s">
        <v>277</v>
      </c>
      <c r="D82" s="4" t="s">
        <v>224</v>
      </c>
      <c r="E82" s="12">
        <v>0</v>
      </c>
      <c r="F82" s="12">
        <v>6200</v>
      </c>
      <c r="G82" s="3" t="s">
        <v>186</v>
      </c>
      <c r="I82" s="10">
        <v>1</v>
      </c>
    </row>
    <row r="83" spans="1:15" ht="38.700000000000003">
      <c r="A83" s="11" t="s">
        <v>39</v>
      </c>
      <c r="B83" s="4" t="s">
        <v>80</v>
      </c>
      <c r="C83" s="4" t="s">
        <v>279</v>
      </c>
      <c r="D83" s="4" t="s">
        <v>37</v>
      </c>
      <c r="E83" s="12">
        <v>161999.96</v>
      </c>
      <c r="F83" s="12">
        <v>46481.41</v>
      </c>
      <c r="G83" s="3">
        <v>2018</v>
      </c>
      <c r="H83" s="10">
        <v>1</v>
      </c>
      <c r="I83" s="10">
        <v>1</v>
      </c>
    </row>
    <row r="84" spans="1:15" ht="51.6">
      <c r="A84" s="11" t="s">
        <v>41</v>
      </c>
      <c r="B84" s="4" t="s">
        <v>232</v>
      </c>
      <c r="C84" s="4" t="s">
        <v>279</v>
      </c>
      <c r="D84" s="4" t="s">
        <v>37</v>
      </c>
      <c r="E84" s="12">
        <v>359999.98</v>
      </c>
      <c r="F84" s="12">
        <v>89648.71</v>
      </c>
      <c r="G84" s="3">
        <v>2018</v>
      </c>
      <c r="H84" s="10">
        <v>1</v>
      </c>
      <c r="I84" s="10">
        <v>1</v>
      </c>
      <c r="L84" s="10">
        <v>1</v>
      </c>
    </row>
    <row r="85" spans="1:15" ht="335.4">
      <c r="A85" s="11" t="s">
        <v>52</v>
      </c>
      <c r="B85" s="4" t="s">
        <v>385</v>
      </c>
      <c r="C85" s="4" t="s">
        <v>315</v>
      </c>
      <c r="D85" s="4" t="s">
        <v>34</v>
      </c>
      <c r="E85" s="12">
        <v>9000.1299999999992</v>
      </c>
      <c r="F85" s="12">
        <v>0</v>
      </c>
      <c r="G85" s="3">
        <v>2018</v>
      </c>
      <c r="I85" s="10">
        <v>1</v>
      </c>
      <c r="M85" s="10" t="s">
        <v>193</v>
      </c>
    </row>
    <row r="86" spans="1:15">
      <c r="A86" s="80" t="s">
        <v>17</v>
      </c>
      <c r="B86" s="80" t="s">
        <v>222</v>
      </c>
      <c r="C86" s="80" t="s">
        <v>279</v>
      </c>
      <c r="D86" s="4" t="s">
        <v>230</v>
      </c>
      <c r="E86" s="4">
        <v>13500.52</v>
      </c>
      <c r="F86" s="80">
        <v>2778.93</v>
      </c>
      <c r="G86" s="88">
        <v>2018</v>
      </c>
      <c r="I86" s="10">
        <v>1</v>
      </c>
      <c r="L86" s="10">
        <v>1</v>
      </c>
      <c r="M86" s="53" t="s">
        <v>386</v>
      </c>
      <c r="N86" s="54" t="s">
        <v>220</v>
      </c>
    </row>
    <row r="87" spans="1:15" ht="27.75" customHeight="1">
      <c r="A87" s="81"/>
      <c r="B87" s="81"/>
      <c r="C87" s="81"/>
      <c r="D87" s="4" t="s">
        <v>345</v>
      </c>
      <c r="E87" s="4">
        <v>634.26</v>
      </c>
      <c r="F87" s="81"/>
      <c r="G87" s="89"/>
      <c r="I87" s="10">
        <v>1</v>
      </c>
      <c r="L87" s="10">
        <v>1</v>
      </c>
      <c r="M87" s="53" t="s">
        <v>386</v>
      </c>
      <c r="N87" s="54" t="s">
        <v>220</v>
      </c>
    </row>
    <row r="88" spans="1:15" ht="128.25" customHeight="1">
      <c r="A88" s="11" t="s">
        <v>18</v>
      </c>
      <c r="B88" s="11" t="s">
        <v>387</v>
      </c>
      <c r="C88" s="4" t="s">
        <v>315</v>
      </c>
      <c r="D88" s="4" t="s">
        <v>34</v>
      </c>
      <c r="E88" s="4">
        <v>12466</v>
      </c>
      <c r="F88" s="4">
        <v>0</v>
      </c>
      <c r="G88" s="3">
        <v>2019</v>
      </c>
      <c r="I88" s="15">
        <v>1</v>
      </c>
      <c r="K88" s="37"/>
      <c r="M88" s="10" t="s">
        <v>191</v>
      </c>
      <c r="O88" s="49"/>
    </row>
    <row r="89" spans="1:15" ht="107.25" customHeight="1">
      <c r="A89" s="80" t="s">
        <v>19</v>
      </c>
      <c r="B89" s="80" t="s">
        <v>346</v>
      </c>
      <c r="C89" s="80" t="s">
        <v>337</v>
      </c>
      <c r="D89" s="4" t="s">
        <v>43</v>
      </c>
      <c r="E89" s="4">
        <v>457148.03</v>
      </c>
      <c r="F89" s="80">
        <v>325993.87</v>
      </c>
      <c r="G89" s="88">
        <v>2019</v>
      </c>
      <c r="I89" s="10">
        <v>1</v>
      </c>
      <c r="K89" s="37"/>
      <c r="L89" s="10" t="s">
        <v>126</v>
      </c>
      <c r="M89" s="10" t="s">
        <v>347</v>
      </c>
      <c r="N89" s="49" t="s">
        <v>221</v>
      </c>
    </row>
    <row r="90" spans="1:15">
      <c r="A90" s="81"/>
      <c r="B90" s="81"/>
      <c r="C90" s="81"/>
      <c r="D90" s="4" t="s">
        <v>239</v>
      </c>
      <c r="E90" s="4">
        <v>21477.14</v>
      </c>
      <c r="F90" s="81"/>
      <c r="G90" s="89"/>
      <c r="I90" s="10">
        <v>1</v>
      </c>
      <c r="K90" s="37"/>
      <c r="N90" s="49"/>
    </row>
    <row r="91" spans="1:15" ht="15.6">
      <c r="A91" s="76" t="s">
        <v>81</v>
      </c>
      <c r="B91" s="76"/>
      <c r="C91" s="76"/>
      <c r="D91" s="76"/>
      <c r="E91" s="76"/>
      <c r="F91" s="76"/>
      <c r="G91" s="76"/>
      <c r="H91" s="35" t="s">
        <v>82</v>
      </c>
      <c r="I91" s="35" t="s">
        <v>82</v>
      </c>
      <c r="J91" s="35"/>
    </row>
    <row r="92" spans="1:15">
      <c r="A92" s="83" t="s">
        <v>14</v>
      </c>
      <c r="B92" s="83"/>
      <c r="C92" s="83"/>
      <c r="D92" s="83"/>
      <c r="E92" s="83"/>
      <c r="F92" s="83"/>
      <c r="G92" s="83"/>
    </row>
    <row r="93" spans="1:15" ht="51.6">
      <c r="A93" s="78" t="s">
        <v>15</v>
      </c>
      <c r="B93" s="79" t="s">
        <v>83</v>
      </c>
      <c r="C93" s="78" t="s">
        <v>318</v>
      </c>
      <c r="D93" s="4" t="s">
        <v>234</v>
      </c>
      <c r="E93" s="12">
        <v>70000</v>
      </c>
      <c r="F93" s="12">
        <v>398224.3</v>
      </c>
      <c r="G93" s="3">
        <v>2017</v>
      </c>
      <c r="I93" s="10">
        <v>1</v>
      </c>
    </row>
    <row r="94" spans="1:15">
      <c r="A94" s="78"/>
      <c r="B94" s="79"/>
      <c r="C94" s="78"/>
      <c r="D94" s="4" t="s">
        <v>225</v>
      </c>
      <c r="E94" s="12">
        <v>27000</v>
      </c>
      <c r="F94" s="12">
        <v>124958.07</v>
      </c>
      <c r="G94" s="3">
        <v>2018</v>
      </c>
      <c r="I94" s="10">
        <v>1</v>
      </c>
    </row>
    <row r="95" spans="1:15">
      <c r="A95" s="78" t="s">
        <v>16</v>
      </c>
      <c r="B95" s="79" t="s">
        <v>316</v>
      </c>
      <c r="C95" s="4" t="s">
        <v>318</v>
      </c>
      <c r="D95" s="4" t="s">
        <v>37</v>
      </c>
      <c r="E95" s="12">
        <v>66828.58</v>
      </c>
      <c r="F95" s="12">
        <v>12121.43</v>
      </c>
      <c r="G95" s="3">
        <v>2018</v>
      </c>
      <c r="H95" s="10">
        <v>1</v>
      </c>
      <c r="I95" s="10">
        <v>1</v>
      </c>
    </row>
    <row r="96" spans="1:15" ht="24.4" customHeight="1">
      <c r="A96" s="78"/>
      <c r="B96" s="79"/>
      <c r="C96" s="4" t="s">
        <v>280</v>
      </c>
      <c r="D96" s="4" t="s">
        <v>37</v>
      </c>
      <c r="E96" s="12">
        <v>180000</v>
      </c>
      <c r="F96" s="12">
        <v>47050.879999999997</v>
      </c>
      <c r="G96" s="3">
        <v>2018</v>
      </c>
      <c r="H96" s="10">
        <v>1</v>
      </c>
      <c r="I96" s="10">
        <v>1</v>
      </c>
    </row>
    <row r="97" spans="1:13" ht="25.8">
      <c r="A97" s="11" t="s">
        <v>39</v>
      </c>
      <c r="B97" s="4" t="s">
        <v>235</v>
      </c>
      <c r="C97" s="4" t="s">
        <v>318</v>
      </c>
      <c r="D97" s="4" t="s">
        <v>37</v>
      </c>
      <c r="E97" s="12">
        <v>122985.65</v>
      </c>
      <c r="F97" s="12">
        <v>13665.07</v>
      </c>
      <c r="G97" s="3">
        <v>2019</v>
      </c>
      <c r="H97" s="10">
        <v>1</v>
      </c>
      <c r="I97" s="10">
        <v>1</v>
      </c>
      <c r="K97" s="10" t="s">
        <v>126</v>
      </c>
    </row>
    <row r="98" spans="1:13">
      <c r="A98" s="11" t="s">
        <v>41</v>
      </c>
      <c r="B98" s="4" t="s">
        <v>84</v>
      </c>
      <c r="C98" s="4" t="s">
        <v>318</v>
      </c>
      <c r="D98" s="4" t="s">
        <v>37</v>
      </c>
      <c r="E98" s="12">
        <v>180000</v>
      </c>
      <c r="F98" s="12">
        <v>108891.58</v>
      </c>
      <c r="G98" s="3">
        <v>2019</v>
      </c>
      <c r="H98" s="10">
        <v>1</v>
      </c>
      <c r="I98" s="10">
        <v>1</v>
      </c>
    </row>
    <row r="99" spans="1:13" ht="25.8">
      <c r="A99" s="11" t="s">
        <v>52</v>
      </c>
      <c r="B99" s="4" t="s">
        <v>349</v>
      </c>
      <c r="C99" s="4" t="s">
        <v>318</v>
      </c>
      <c r="D99" s="4" t="s">
        <v>43</v>
      </c>
      <c r="E99" s="12">
        <v>25500</v>
      </c>
      <c r="F99" s="12">
        <v>48229.29</v>
      </c>
      <c r="G99" s="3">
        <v>2018</v>
      </c>
      <c r="I99" s="10">
        <v>1</v>
      </c>
      <c r="M99" s="31" t="s">
        <v>348</v>
      </c>
    </row>
    <row r="100" spans="1:13">
      <c r="A100" s="11" t="s">
        <v>17</v>
      </c>
      <c r="B100" s="4" t="s">
        <v>237</v>
      </c>
      <c r="C100" s="4" t="s">
        <v>318</v>
      </c>
      <c r="D100" s="4" t="s">
        <v>43</v>
      </c>
      <c r="E100" s="12">
        <v>52969.52</v>
      </c>
      <c r="F100" s="12">
        <v>9347.58</v>
      </c>
      <c r="G100" s="3">
        <v>2018</v>
      </c>
      <c r="I100" s="10">
        <v>1</v>
      </c>
    </row>
    <row r="101" spans="1:13" ht="31.5" customHeight="1">
      <c r="A101" s="11" t="s">
        <v>18</v>
      </c>
      <c r="B101" s="4" t="s">
        <v>236</v>
      </c>
      <c r="C101" s="4" t="s">
        <v>319</v>
      </c>
      <c r="D101" s="4" t="s">
        <v>34</v>
      </c>
      <c r="E101" s="12">
        <v>14072</v>
      </c>
      <c r="F101" s="12">
        <v>0</v>
      </c>
      <c r="G101" s="3">
        <v>2018</v>
      </c>
      <c r="I101" s="10">
        <v>1</v>
      </c>
      <c r="M101" s="10" t="s">
        <v>193</v>
      </c>
    </row>
    <row r="102" spans="1:13">
      <c r="A102" s="11" t="s">
        <v>19</v>
      </c>
      <c r="B102" s="4" t="s">
        <v>85</v>
      </c>
      <c r="C102" s="4" t="s">
        <v>318</v>
      </c>
      <c r="D102" s="4" t="s">
        <v>43</v>
      </c>
      <c r="E102" s="12">
        <v>12750</v>
      </c>
      <c r="F102" s="12">
        <v>2250</v>
      </c>
      <c r="G102" s="3">
        <v>2019</v>
      </c>
      <c r="I102" s="10">
        <v>1</v>
      </c>
      <c r="M102" s="10" t="s">
        <v>267</v>
      </c>
    </row>
    <row r="103" spans="1:13" s="14" customFormat="1" ht="90.3">
      <c r="A103" s="11" t="s">
        <v>22</v>
      </c>
      <c r="B103" s="4" t="s">
        <v>320</v>
      </c>
      <c r="C103" s="4" t="s">
        <v>321</v>
      </c>
      <c r="D103" s="4" t="s">
        <v>34</v>
      </c>
      <c r="E103" s="12">
        <v>14072</v>
      </c>
      <c r="F103" s="12">
        <v>617.5</v>
      </c>
      <c r="G103" s="3">
        <v>2019</v>
      </c>
      <c r="I103" s="14">
        <v>1</v>
      </c>
      <c r="M103" s="31" t="s">
        <v>336</v>
      </c>
    </row>
    <row r="104" spans="1:13" ht="15.6">
      <c r="A104" s="76" t="s">
        <v>95</v>
      </c>
      <c r="B104" s="76"/>
      <c r="C104" s="76"/>
      <c r="D104" s="76"/>
      <c r="E104" s="76"/>
      <c r="F104" s="76"/>
      <c r="G104" s="76"/>
      <c r="H104" s="35" t="s">
        <v>96</v>
      </c>
      <c r="I104" s="35" t="s">
        <v>96</v>
      </c>
      <c r="J104" s="35"/>
      <c r="M104" s="10" t="s">
        <v>191</v>
      </c>
    </row>
    <row r="105" spans="1:13">
      <c r="A105" s="83" t="s">
        <v>28</v>
      </c>
      <c r="B105" s="83"/>
      <c r="C105" s="83"/>
      <c r="D105" s="83"/>
      <c r="E105" s="83"/>
      <c r="F105" s="83"/>
      <c r="G105" s="83"/>
      <c r="M105" s="10" t="s">
        <v>201</v>
      </c>
    </row>
    <row r="106" spans="1:13">
      <c r="A106" s="11" t="s">
        <v>15</v>
      </c>
      <c r="B106" s="4" t="s">
        <v>86</v>
      </c>
      <c r="C106" s="4" t="s">
        <v>322</v>
      </c>
      <c r="D106" s="4" t="s">
        <v>223</v>
      </c>
      <c r="E106" s="12">
        <v>8117</v>
      </c>
      <c r="F106" s="12">
        <v>3315</v>
      </c>
      <c r="G106" s="3">
        <v>2017</v>
      </c>
      <c r="I106" s="10">
        <v>1</v>
      </c>
    </row>
    <row r="107" spans="1:13" ht="35.25" customHeight="1">
      <c r="A107" s="11" t="s">
        <v>16</v>
      </c>
      <c r="B107" s="4" t="s">
        <v>87</v>
      </c>
      <c r="C107" s="4" t="s">
        <v>281</v>
      </c>
      <c r="D107" s="4" t="s">
        <v>88</v>
      </c>
      <c r="E107" s="12">
        <v>15224.34</v>
      </c>
      <c r="F107" s="12">
        <v>1691.59</v>
      </c>
      <c r="G107" s="3">
        <v>2017</v>
      </c>
      <c r="H107" s="10">
        <v>1</v>
      </c>
      <c r="I107" s="10">
        <v>1</v>
      </c>
    </row>
    <row r="108" spans="1:13">
      <c r="A108" s="11" t="s">
        <v>39</v>
      </c>
      <c r="B108" s="4" t="s">
        <v>89</v>
      </c>
      <c r="C108" s="4" t="s">
        <v>51</v>
      </c>
      <c r="D108" s="4" t="s">
        <v>88</v>
      </c>
      <c r="E108" s="12">
        <v>137961.78</v>
      </c>
      <c r="F108" s="9">
        <v>15329.09</v>
      </c>
      <c r="G108" s="3">
        <v>2018</v>
      </c>
      <c r="H108" s="10">
        <v>1</v>
      </c>
      <c r="I108" s="10">
        <v>1</v>
      </c>
    </row>
    <row r="109" spans="1:13" s="14" customFormat="1" ht="90.3">
      <c r="A109" s="11" t="s">
        <v>41</v>
      </c>
      <c r="B109" s="4" t="s">
        <v>197</v>
      </c>
      <c r="C109" s="4" t="s">
        <v>322</v>
      </c>
      <c r="D109" s="4" t="s">
        <v>93</v>
      </c>
      <c r="E109" s="17">
        <v>6156.3</v>
      </c>
      <c r="F109" s="12">
        <v>0</v>
      </c>
      <c r="G109" s="3">
        <v>2018</v>
      </c>
      <c r="I109" s="14">
        <v>1</v>
      </c>
      <c r="M109" s="10" t="s">
        <v>193</v>
      </c>
    </row>
    <row r="110" spans="1:13" ht="38.700000000000003">
      <c r="A110" s="11" t="s">
        <v>52</v>
      </c>
      <c r="B110" s="18" t="s">
        <v>388</v>
      </c>
      <c r="C110" s="4" t="s">
        <v>322</v>
      </c>
      <c r="D110" s="18" t="s">
        <v>230</v>
      </c>
      <c r="E110" s="9">
        <v>180000</v>
      </c>
      <c r="F110" s="9">
        <v>38026.85</v>
      </c>
      <c r="G110" s="3">
        <v>2018</v>
      </c>
      <c r="I110" s="10">
        <v>1</v>
      </c>
    </row>
    <row r="111" spans="1:13" s="14" customFormat="1" ht="77.400000000000006">
      <c r="A111" s="11" t="s">
        <v>17</v>
      </c>
      <c r="B111" s="4" t="s">
        <v>198</v>
      </c>
      <c r="C111" s="4" t="s">
        <v>322</v>
      </c>
      <c r="D111" s="4" t="s">
        <v>93</v>
      </c>
      <c r="E111" s="17">
        <v>6244</v>
      </c>
      <c r="F111" s="12">
        <v>0</v>
      </c>
      <c r="G111" s="3">
        <v>2019</v>
      </c>
      <c r="I111" s="14">
        <v>1</v>
      </c>
      <c r="M111" s="14" t="s">
        <v>191</v>
      </c>
    </row>
    <row r="112" spans="1:13" ht="62.25" customHeight="1">
      <c r="A112" s="11" t="s">
        <v>18</v>
      </c>
      <c r="B112" s="4" t="s">
        <v>90</v>
      </c>
      <c r="C112" s="4" t="s">
        <v>322</v>
      </c>
      <c r="D112" s="4" t="s">
        <v>93</v>
      </c>
      <c r="E112" s="12">
        <v>33629</v>
      </c>
      <c r="F112" s="12">
        <v>14412</v>
      </c>
      <c r="G112" s="3">
        <v>2019</v>
      </c>
      <c r="I112" s="10">
        <v>1</v>
      </c>
      <c r="M112" s="31" t="s">
        <v>350</v>
      </c>
    </row>
    <row r="113" spans="1:14">
      <c r="A113" s="11" t="s">
        <v>19</v>
      </c>
      <c r="B113" s="4" t="s">
        <v>92</v>
      </c>
      <c r="C113" s="4" t="s">
        <v>281</v>
      </c>
      <c r="D113" s="4" t="s">
        <v>93</v>
      </c>
      <c r="E113" s="12">
        <v>5554</v>
      </c>
      <c r="F113" s="12">
        <v>2380</v>
      </c>
      <c r="G113" s="3">
        <v>2019</v>
      </c>
      <c r="I113" s="14">
        <v>1</v>
      </c>
    </row>
    <row r="114" spans="1:14" ht="25.8">
      <c r="A114" s="11" t="s">
        <v>22</v>
      </c>
      <c r="B114" s="4" t="s">
        <v>238</v>
      </c>
      <c r="C114" s="4" t="s">
        <v>322</v>
      </c>
      <c r="D114" s="4" t="s">
        <v>227</v>
      </c>
      <c r="E114" s="12">
        <v>721</v>
      </c>
      <c r="F114" s="12">
        <v>0</v>
      </c>
      <c r="G114" s="3">
        <v>2019</v>
      </c>
      <c r="I114" s="10">
        <v>1</v>
      </c>
      <c r="M114" s="10" t="s">
        <v>94</v>
      </c>
    </row>
    <row r="115" spans="1:14" ht="15.6">
      <c r="A115" s="76" t="s">
        <v>97</v>
      </c>
      <c r="B115" s="76"/>
      <c r="C115" s="76"/>
      <c r="D115" s="76"/>
      <c r="E115" s="76"/>
      <c r="F115" s="76"/>
      <c r="G115" s="76"/>
      <c r="H115" s="35" t="s">
        <v>98</v>
      </c>
      <c r="I115" s="35" t="s">
        <v>98</v>
      </c>
      <c r="J115" s="35"/>
    </row>
    <row r="116" spans="1:14">
      <c r="A116" s="83" t="s">
        <v>49</v>
      </c>
      <c r="B116" s="83"/>
      <c r="C116" s="83"/>
      <c r="D116" s="83"/>
      <c r="E116" s="83"/>
      <c r="F116" s="83"/>
      <c r="G116" s="83"/>
    </row>
    <row r="117" spans="1:14" ht="51.6">
      <c r="A117" s="11" t="s">
        <v>15</v>
      </c>
      <c r="B117" s="4" t="s">
        <v>99</v>
      </c>
      <c r="C117" s="4" t="s">
        <v>283</v>
      </c>
      <c r="D117" s="4" t="s">
        <v>34</v>
      </c>
      <c r="E117" s="12">
        <v>34131</v>
      </c>
      <c r="F117" s="12">
        <v>6023.21</v>
      </c>
      <c r="G117" s="3">
        <v>2016</v>
      </c>
      <c r="I117" s="10">
        <v>1</v>
      </c>
    </row>
    <row r="118" spans="1:14" ht="90.3">
      <c r="A118" s="11" t="s">
        <v>16</v>
      </c>
      <c r="B118" s="4" t="s">
        <v>353</v>
      </c>
      <c r="C118" s="4" t="s">
        <v>323</v>
      </c>
      <c r="D118" s="4" t="s">
        <v>37</v>
      </c>
      <c r="E118" s="12">
        <v>200000</v>
      </c>
      <c r="F118" s="12">
        <v>40669</v>
      </c>
      <c r="G118" s="3">
        <v>2018</v>
      </c>
      <c r="H118" s="13">
        <v>1</v>
      </c>
      <c r="I118" s="13">
        <v>1</v>
      </c>
      <c r="J118" s="13"/>
      <c r="K118" s="44" t="s">
        <v>355</v>
      </c>
      <c r="M118" s="31" t="s">
        <v>354</v>
      </c>
      <c r="N118" s="44" t="s">
        <v>356</v>
      </c>
    </row>
    <row r="119" spans="1:14" ht="77.400000000000006">
      <c r="A119" s="11" t="s">
        <v>39</v>
      </c>
      <c r="B119" s="4" t="s">
        <v>100</v>
      </c>
      <c r="C119" s="4" t="s">
        <v>283</v>
      </c>
      <c r="D119" s="4" t="s">
        <v>34</v>
      </c>
      <c r="E119" s="12">
        <v>35179</v>
      </c>
      <c r="F119" s="12">
        <v>3908</v>
      </c>
      <c r="G119" s="3" t="s">
        <v>24</v>
      </c>
      <c r="I119" s="10">
        <v>1</v>
      </c>
    </row>
    <row r="120" spans="1:14" s="14" customFormat="1" ht="129">
      <c r="A120" s="11" t="s">
        <v>41</v>
      </c>
      <c r="B120" s="4" t="s">
        <v>189</v>
      </c>
      <c r="C120" s="4" t="s">
        <v>283</v>
      </c>
      <c r="D120" s="4" t="s">
        <v>34</v>
      </c>
      <c r="E120" s="12">
        <v>21312.13</v>
      </c>
      <c r="F120" s="12">
        <v>0</v>
      </c>
      <c r="G120" s="3">
        <v>2018</v>
      </c>
      <c r="I120" s="14">
        <v>1</v>
      </c>
      <c r="M120" s="10" t="s">
        <v>193</v>
      </c>
    </row>
    <row r="121" spans="1:14" s="14" customFormat="1" ht="103.2">
      <c r="A121" s="11" t="s">
        <v>52</v>
      </c>
      <c r="B121" s="4" t="s">
        <v>190</v>
      </c>
      <c r="C121" s="4" t="s">
        <v>324</v>
      </c>
      <c r="D121" s="4" t="s">
        <v>34</v>
      </c>
      <c r="E121" s="12">
        <v>14432.84</v>
      </c>
      <c r="F121" s="12">
        <v>4959.82</v>
      </c>
      <c r="G121" s="3">
        <v>2019</v>
      </c>
      <c r="I121" s="14">
        <v>1</v>
      </c>
      <c r="M121" s="10" t="s">
        <v>194</v>
      </c>
    </row>
    <row r="122" spans="1:14" ht="62.25" customHeight="1">
      <c r="A122" s="11" t="s">
        <v>17</v>
      </c>
      <c r="B122" s="4" t="s">
        <v>101</v>
      </c>
      <c r="C122" s="4" t="s">
        <v>408</v>
      </c>
      <c r="D122" s="4" t="s">
        <v>243</v>
      </c>
      <c r="E122" s="12">
        <v>200000</v>
      </c>
      <c r="F122" s="12">
        <v>26470.59</v>
      </c>
      <c r="G122" s="3" t="s">
        <v>102</v>
      </c>
      <c r="I122" s="10">
        <v>1</v>
      </c>
    </row>
    <row r="123" spans="1:14" ht="29.65" customHeight="1">
      <c r="A123" s="78" t="s">
        <v>18</v>
      </c>
      <c r="B123" s="79" t="s">
        <v>103</v>
      </c>
      <c r="C123" s="4" t="s">
        <v>282</v>
      </c>
      <c r="D123" s="4" t="s">
        <v>43</v>
      </c>
      <c r="E123" s="12">
        <v>160000</v>
      </c>
      <c r="F123" s="87">
        <v>74277</v>
      </c>
      <c r="G123" s="70">
        <v>2019</v>
      </c>
      <c r="I123" s="75">
        <v>1</v>
      </c>
    </row>
    <row r="124" spans="1:14" ht="45.4" customHeight="1">
      <c r="A124" s="78"/>
      <c r="B124" s="79"/>
      <c r="C124" s="4" t="s">
        <v>282</v>
      </c>
      <c r="D124" s="4" t="s">
        <v>242</v>
      </c>
      <c r="E124" s="12">
        <v>20804</v>
      </c>
      <c r="F124" s="87"/>
      <c r="G124" s="70"/>
      <c r="I124" s="75"/>
    </row>
    <row r="125" spans="1:14" s="14" customFormat="1" ht="38.700000000000003">
      <c r="A125" s="11" t="s">
        <v>19</v>
      </c>
      <c r="B125" s="4" t="s">
        <v>195</v>
      </c>
      <c r="C125" s="4" t="s">
        <v>282</v>
      </c>
      <c r="D125" s="4" t="s">
        <v>43</v>
      </c>
      <c r="E125" s="12">
        <v>563742.35</v>
      </c>
      <c r="F125" s="12">
        <v>63860</v>
      </c>
      <c r="G125" s="3">
        <v>2019</v>
      </c>
      <c r="I125" s="14">
        <v>1</v>
      </c>
      <c r="M125" s="10" t="s">
        <v>196</v>
      </c>
    </row>
    <row r="126" spans="1:14" ht="15.6">
      <c r="A126" s="76" t="s">
        <v>104</v>
      </c>
      <c r="B126" s="76"/>
      <c r="C126" s="76"/>
      <c r="D126" s="76"/>
      <c r="E126" s="76"/>
      <c r="F126" s="76"/>
      <c r="G126" s="76"/>
      <c r="H126" s="35" t="s">
        <v>105</v>
      </c>
      <c r="I126" s="35" t="s">
        <v>105</v>
      </c>
      <c r="J126" s="35"/>
    </row>
    <row r="127" spans="1:14" ht="15.75" customHeight="1">
      <c r="A127" s="83" t="s">
        <v>28</v>
      </c>
      <c r="B127" s="83"/>
      <c r="C127" s="83"/>
      <c r="D127" s="83"/>
      <c r="E127" s="83"/>
      <c r="F127" s="83"/>
      <c r="G127" s="83"/>
    </row>
    <row r="128" spans="1:14" ht="77.400000000000006">
      <c r="A128" s="11" t="s">
        <v>15</v>
      </c>
      <c r="B128" s="4" t="s">
        <v>389</v>
      </c>
      <c r="C128" s="4" t="s">
        <v>284</v>
      </c>
      <c r="D128" s="4" t="s">
        <v>166</v>
      </c>
      <c r="E128" s="4" t="s">
        <v>244</v>
      </c>
      <c r="F128" s="4">
        <v>0</v>
      </c>
      <c r="G128" s="3">
        <v>2018</v>
      </c>
      <c r="I128" s="10">
        <v>1</v>
      </c>
      <c r="M128" s="10" t="s">
        <v>193</v>
      </c>
    </row>
    <row r="129" spans="1:13" ht="38.700000000000003">
      <c r="A129" s="11" t="s">
        <v>16</v>
      </c>
      <c r="B129" s="4" t="s">
        <v>156</v>
      </c>
      <c r="C129" s="4" t="s">
        <v>51</v>
      </c>
      <c r="D129" s="4" t="s">
        <v>224</v>
      </c>
      <c r="E129" s="4">
        <v>0</v>
      </c>
      <c r="F129" s="4">
        <v>3486</v>
      </c>
      <c r="G129" s="3" t="s">
        <v>186</v>
      </c>
      <c r="I129" s="10">
        <v>1</v>
      </c>
    </row>
    <row r="130" spans="1:13">
      <c r="A130" s="11" t="s">
        <v>39</v>
      </c>
      <c r="B130" s="4" t="s">
        <v>157</v>
      </c>
      <c r="C130" s="4" t="s">
        <v>51</v>
      </c>
      <c r="D130" s="4" t="s">
        <v>224</v>
      </c>
      <c r="E130" s="4">
        <v>0</v>
      </c>
      <c r="F130" s="23">
        <v>216028</v>
      </c>
      <c r="G130" s="3" t="s">
        <v>186</v>
      </c>
      <c r="I130" s="10">
        <v>1</v>
      </c>
    </row>
    <row r="131" spans="1:13">
      <c r="A131" s="11" t="s">
        <v>41</v>
      </c>
      <c r="B131" s="4" t="s">
        <v>158</v>
      </c>
      <c r="C131" s="4" t="s">
        <v>51</v>
      </c>
      <c r="D131" s="4" t="s">
        <v>224</v>
      </c>
      <c r="E131" s="4">
        <v>0</v>
      </c>
      <c r="F131" s="23">
        <v>23362</v>
      </c>
      <c r="G131" s="3" t="s">
        <v>186</v>
      </c>
      <c r="I131" s="10">
        <v>1</v>
      </c>
    </row>
    <row r="132" spans="1:13" ht="38.700000000000003">
      <c r="A132" s="11" t="s">
        <v>52</v>
      </c>
      <c r="B132" s="4" t="s">
        <v>159</v>
      </c>
      <c r="C132" s="4" t="s">
        <v>285</v>
      </c>
      <c r="D132" s="4" t="s">
        <v>37</v>
      </c>
      <c r="E132" s="4">
        <v>146503</v>
      </c>
      <c r="F132" s="4">
        <v>38420.32</v>
      </c>
      <c r="G132" s="3" t="s">
        <v>160</v>
      </c>
      <c r="H132" s="10">
        <v>1</v>
      </c>
      <c r="I132" s="10">
        <v>1</v>
      </c>
    </row>
    <row r="133" spans="1:13" ht="38.700000000000003">
      <c r="A133" s="11" t="s">
        <v>17</v>
      </c>
      <c r="B133" s="4" t="s">
        <v>161</v>
      </c>
      <c r="C133" s="4" t="s">
        <v>51</v>
      </c>
      <c r="D133" s="4" t="s">
        <v>224</v>
      </c>
      <c r="E133" s="4">
        <v>0</v>
      </c>
      <c r="F133" s="4">
        <v>8969</v>
      </c>
      <c r="G133" s="3" t="s">
        <v>186</v>
      </c>
      <c r="I133" s="10">
        <v>1</v>
      </c>
    </row>
    <row r="134" spans="1:13" ht="38.700000000000003">
      <c r="A134" s="11" t="s">
        <v>18</v>
      </c>
      <c r="B134" s="4" t="s">
        <v>162</v>
      </c>
      <c r="C134" s="4" t="s">
        <v>51</v>
      </c>
      <c r="D134" s="4" t="s">
        <v>224</v>
      </c>
      <c r="E134" s="4">
        <v>0</v>
      </c>
      <c r="F134" s="23">
        <v>27124</v>
      </c>
      <c r="G134" s="3" t="s">
        <v>186</v>
      </c>
      <c r="I134" s="10">
        <v>1</v>
      </c>
    </row>
    <row r="135" spans="1:13" ht="51.6">
      <c r="A135" s="11" t="s">
        <v>19</v>
      </c>
      <c r="B135" s="4" t="s">
        <v>163</v>
      </c>
      <c r="C135" s="4" t="s">
        <v>51</v>
      </c>
      <c r="D135" s="4" t="s">
        <v>37</v>
      </c>
      <c r="E135" s="4">
        <v>83934.49</v>
      </c>
      <c r="F135" s="4">
        <v>9326.07</v>
      </c>
      <c r="G135" s="3" t="s">
        <v>160</v>
      </c>
      <c r="H135" s="10">
        <v>1</v>
      </c>
      <c r="I135" s="10">
        <v>1</v>
      </c>
    </row>
    <row r="136" spans="1:13">
      <c r="A136" s="78" t="s">
        <v>22</v>
      </c>
      <c r="B136" s="78" t="s">
        <v>325</v>
      </c>
      <c r="C136" s="79" t="s">
        <v>285</v>
      </c>
      <c r="D136" s="79" t="s">
        <v>247</v>
      </c>
      <c r="E136" s="79">
        <v>54905.99</v>
      </c>
      <c r="F136" s="4">
        <v>6459.53</v>
      </c>
      <c r="G136" s="70" t="s">
        <v>164</v>
      </c>
      <c r="I136" s="10">
        <v>1</v>
      </c>
      <c r="M136" s="10" t="s">
        <v>245</v>
      </c>
    </row>
    <row r="137" spans="1:13" ht="27" customHeight="1">
      <c r="A137" s="78"/>
      <c r="B137" s="78"/>
      <c r="C137" s="79"/>
      <c r="D137" s="79"/>
      <c r="E137" s="79"/>
      <c r="F137" s="4">
        <v>2527.36</v>
      </c>
      <c r="G137" s="70"/>
      <c r="I137" s="10">
        <v>1</v>
      </c>
      <c r="M137" s="10" t="s">
        <v>246</v>
      </c>
    </row>
    <row r="138" spans="1:13" ht="38.700000000000003">
      <c r="A138" s="11" t="s">
        <v>23</v>
      </c>
      <c r="B138" s="4" t="s">
        <v>188</v>
      </c>
      <c r="C138" s="4" t="s">
        <v>285</v>
      </c>
      <c r="D138" s="4" t="s">
        <v>37</v>
      </c>
      <c r="E138" s="4">
        <v>106430.77</v>
      </c>
      <c r="F138" s="4">
        <v>33412.050000000003</v>
      </c>
      <c r="G138" s="3" t="s">
        <v>165</v>
      </c>
      <c r="H138" s="10">
        <v>1</v>
      </c>
      <c r="I138" s="10">
        <v>1</v>
      </c>
    </row>
    <row r="139" spans="1:13" ht="25.8">
      <c r="A139" s="11" t="s">
        <v>25</v>
      </c>
      <c r="B139" s="4" t="s">
        <v>251</v>
      </c>
      <c r="C139" s="4" t="s">
        <v>51</v>
      </c>
      <c r="D139" s="4" t="s">
        <v>224</v>
      </c>
      <c r="E139" s="4" t="s">
        <v>51</v>
      </c>
      <c r="F139" s="4">
        <v>752048</v>
      </c>
      <c r="G139" s="3" t="s">
        <v>24</v>
      </c>
      <c r="I139" s="10">
        <v>1</v>
      </c>
      <c r="M139" s="31" t="s">
        <v>357</v>
      </c>
    </row>
    <row r="140" spans="1:13" s="14" customFormat="1" ht="25.8">
      <c r="A140" s="11" t="s">
        <v>403</v>
      </c>
      <c r="B140" s="22" t="s">
        <v>250</v>
      </c>
      <c r="C140" s="4" t="s">
        <v>51</v>
      </c>
      <c r="D140" s="4" t="s">
        <v>224</v>
      </c>
      <c r="E140" s="4">
        <v>0</v>
      </c>
      <c r="F140" s="4">
        <v>127534</v>
      </c>
      <c r="G140" s="3">
        <v>2019</v>
      </c>
      <c r="I140" s="14">
        <v>1</v>
      </c>
      <c r="M140" s="10"/>
    </row>
    <row r="141" spans="1:13" s="14" customFormat="1">
      <c r="A141" s="11" t="s">
        <v>404</v>
      </c>
      <c r="B141" s="22" t="s">
        <v>249</v>
      </c>
      <c r="C141" s="4" t="s">
        <v>51</v>
      </c>
      <c r="D141" s="4" t="s">
        <v>224</v>
      </c>
      <c r="E141" s="4">
        <v>0</v>
      </c>
      <c r="F141" s="4">
        <v>110595</v>
      </c>
      <c r="G141" s="3">
        <v>2019</v>
      </c>
      <c r="I141" s="14">
        <v>1</v>
      </c>
      <c r="M141" s="10"/>
    </row>
    <row r="142" spans="1:13" s="14" customFormat="1" ht="38.700000000000003">
      <c r="A142" s="11" t="s">
        <v>405</v>
      </c>
      <c r="B142" s="22" t="s">
        <v>248</v>
      </c>
      <c r="C142" s="4" t="s">
        <v>51</v>
      </c>
      <c r="D142" s="4" t="s">
        <v>224</v>
      </c>
      <c r="E142" s="4">
        <v>0</v>
      </c>
      <c r="F142" s="4">
        <v>513919</v>
      </c>
      <c r="G142" s="3" t="s">
        <v>400</v>
      </c>
      <c r="I142" s="14">
        <v>1</v>
      </c>
      <c r="M142" s="10"/>
    </row>
    <row r="143" spans="1:13" s="14" customFormat="1" ht="77.400000000000006">
      <c r="A143" s="11" t="s">
        <v>119</v>
      </c>
      <c r="B143" s="22" t="s">
        <v>213</v>
      </c>
      <c r="C143" s="4" t="s">
        <v>326</v>
      </c>
      <c r="D143" s="4" t="s">
        <v>34</v>
      </c>
      <c r="E143" s="4">
        <v>19032.16</v>
      </c>
      <c r="F143" s="4">
        <v>0</v>
      </c>
      <c r="G143" s="3">
        <v>2019</v>
      </c>
      <c r="I143" s="14">
        <v>1</v>
      </c>
      <c r="M143" s="10" t="s">
        <v>191</v>
      </c>
    </row>
    <row r="144" spans="1:13" ht="15.6">
      <c r="A144" s="76" t="s">
        <v>106</v>
      </c>
      <c r="B144" s="76"/>
      <c r="C144" s="76"/>
      <c r="D144" s="76"/>
      <c r="E144" s="76"/>
      <c r="F144" s="76"/>
      <c r="G144" s="76"/>
      <c r="H144" s="35" t="s">
        <v>107</v>
      </c>
      <c r="I144" s="35" t="s">
        <v>107</v>
      </c>
      <c r="J144" s="41"/>
    </row>
    <row r="145" spans="1:13" ht="15.75" customHeight="1">
      <c r="A145" s="86" t="s">
        <v>14</v>
      </c>
      <c r="B145" s="86"/>
      <c r="C145" s="86"/>
      <c r="D145" s="86"/>
      <c r="E145" s="86"/>
      <c r="F145" s="86"/>
      <c r="G145" s="86"/>
      <c r="M145" s="56"/>
    </row>
    <row r="146" spans="1:13" ht="25.8">
      <c r="A146" s="11" t="s">
        <v>15</v>
      </c>
      <c r="B146" s="4" t="s">
        <v>108</v>
      </c>
      <c r="C146" s="4" t="s">
        <v>317</v>
      </c>
      <c r="D146" s="4" t="s">
        <v>224</v>
      </c>
      <c r="E146" s="4">
        <v>0</v>
      </c>
      <c r="F146" s="23">
        <v>178210</v>
      </c>
      <c r="G146" s="3" t="s">
        <v>186</v>
      </c>
      <c r="I146" s="14">
        <v>1</v>
      </c>
    </row>
    <row r="147" spans="1:13" ht="25.8">
      <c r="A147" s="11" t="s">
        <v>16</v>
      </c>
      <c r="B147" s="4" t="s">
        <v>109</v>
      </c>
      <c r="C147" s="4" t="s">
        <v>317</v>
      </c>
      <c r="D147" s="4" t="s">
        <v>224</v>
      </c>
      <c r="E147" s="4">
        <v>0</v>
      </c>
      <c r="F147" s="23">
        <v>24162</v>
      </c>
      <c r="G147" s="3" t="s">
        <v>186</v>
      </c>
      <c r="I147" s="14">
        <v>1</v>
      </c>
    </row>
    <row r="148" spans="1:13" ht="38.700000000000003">
      <c r="A148" s="11" t="s">
        <v>39</v>
      </c>
      <c r="B148" s="4" t="s">
        <v>110</v>
      </c>
      <c r="C148" s="4" t="s">
        <v>286</v>
      </c>
      <c r="D148" s="4" t="s">
        <v>224</v>
      </c>
      <c r="E148" s="4">
        <v>0</v>
      </c>
      <c r="F148" s="4">
        <v>2786</v>
      </c>
      <c r="G148" s="3" t="s">
        <v>186</v>
      </c>
      <c r="I148" s="14">
        <v>1</v>
      </c>
    </row>
    <row r="149" spans="1:13" ht="25.8">
      <c r="A149" s="11" t="s">
        <v>41</v>
      </c>
      <c r="B149" s="4" t="s">
        <v>111</v>
      </c>
      <c r="C149" s="4" t="s">
        <v>286</v>
      </c>
      <c r="D149" s="4" t="s">
        <v>224</v>
      </c>
      <c r="E149" s="4">
        <v>0</v>
      </c>
      <c r="F149" s="23">
        <v>82646</v>
      </c>
      <c r="G149" s="3" t="s">
        <v>186</v>
      </c>
      <c r="I149" s="14">
        <v>1</v>
      </c>
    </row>
    <row r="150" spans="1:13" ht="25.8">
      <c r="A150" s="11" t="s">
        <v>52</v>
      </c>
      <c r="B150" s="4" t="s">
        <v>112</v>
      </c>
      <c r="C150" s="4" t="s">
        <v>286</v>
      </c>
      <c r="D150" s="4" t="s">
        <v>224</v>
      </c>
      <c r="E150" s="4">
        <v>0</v>
      </c>
      <c r="F150" s="23">
        <v>69285</v>
      </c>
      <c r="G150" s="3" t="s">
        <v>186</v>
      </c>
      <c r="I150" s="14">
        <v>1</v>
      </c>
    </row>
    <row r="151" spans="1:13" ht="25.8">
      <c r="A151" s="11" t="s">
        <v>17</v>
      </c>
      <c r="B151" s="4" t="s">
        <v>113</v>
      </c>
      <c r="C151" s="4" t="s">
        <v>317</v>
      </c>
      <c r="D151" s="4" t="s">
        <v>224</v>
      </c>
      <c r="E151" s="4">
        <v>0</v>
      </c>
      <c r="F151" s="23">
        <v>255085</v>
      </c>
      <c r="G151" s="3" t="s">
        <v>186</v>
      </c>
      <c r="I151" s="14">
        <v>1</v>
      </c>
    </row>
    <row r="152" spans="1:13" ht="116.1">
      <c r="A152" s="11" t="s">
        <v>18</v>
      </c>
      <c r="B152" s="57" t="s">
        <v>390</v>
      </c>
      <c r="C152" s="4" t="s">
        <v>286</v>
      </c>
      <c r="D152" s="4" t="s">
        <v>43</v>
      </c>
      <c r="E152" s="4">
        <f>499934.18+17644.74</f>
        <v>517578.92</v>
      </c>
      <c r="F152" s="4">
        <v>621720.86</v>
      </c>
      <c r="G152" s="3">
        <v>2018</v>
      </c>
      <c r="I152" s="14">
        <v>1</v>
      </c>
      <c r="M152" s="10" t="s">
        <v>252</v>
      </c>
    </row>
    <row r="153" spans="1:13" ht="64.5">
      <c r="A153" s="11" t="s">
        <v>19</v>
      </c>
      <c r="B153" s="57" t="s">
        <v>391</v>
      </c>
      <c r="C153" s="4" t="s">
        <v>286</v>
      </c>
      <c r="D153" s="4" t="s">
        <v>253</v>
      </c>
      <c r="E153" s="4">
        <v>9423.2800000000007</v>
      </c>
      <c r="F153" s="4">
        <v>153918.59</v>
      </c>
      <c r="G153" s="3" t="s">
        <v>114</v>
      </c>
      <c r="I153" s="14">
        <v>1</v>
      </c>
    </row>
    <row r="154" spans="1:13" ht="129">
      <c r="A154" s="11" t="s">
        <v>22</v>
      </c>
      <c r="B154" s="4" t="s">
        <v>211</v>
      </c>
      <c r="C154" s="4" t="s">
        <v>286</v>
      </c>
      <c r="D154" s="20" t="s">
        <v>34</v>
      </c>
      <c r="E154" s="21">
        <v>4078.99</v>
      </c>
      <c r="F154" s="4">
        <v>0</v>
      </c>
      <c r="G154" s="3">
        <v>2018</v>
      </c>
      <c r="I154" s="14">
        <v>1</v>
      </c>
      <c r="M154" s="10" t="s">
        <v>193</v>
      </c>
    </row>
    <row r="155" spans="1:13" ht="103.2">
      <c r="A155" s="11" t="s">
        <v>23</v>
      </c>
      <c r="B155" s="4" t="s">
        <v>212</v>
      </c>
      <c r="C155" s="4" t="s">
        <v>317</v>
      </c>
      <c r="D155" s="20" t="s">
        <v>34</v>
      </c>
      <c r="E155" s="21">
        <v>4039.84</v>
      </c>
      <c r="F155" s="4">
        <v>0</v>
      </c>
      <c r="G155" s="3">
        <v>2018</v>
      </c>
      <c r="I155" s="14">
        <v>1</v>
      </c>
      <c r="M155" s="10" t="s">
        <v>193</v>
      </c>
    </row>
    <row r="156" spans="1:13" ht="129">
      <c r="A156" s="11" t="s">
        <v>25</v>
      </c>
      <c r="B156" s="4" t="s">
        <v>200</v>
      </c>
      <c r="C156" s="22" t="s">
        <v>317</v>
      </c>
      <c r="D156" s="20" t="s">
        <v>34</v>
      </c>
      <c r="E156" s="21">
        <v>4078.99</v>
      </c>
      <c r="F156" s="58">
        <v>0</v>
      </c>
      <c r="G156" s="3">
        <v>2019</v>
      </c>
      <c r="H156" s="59"/>
      <c r="I156" s="59">
        <v>1</v>
      </c>
      <c r="J156" s="59"/>
      <c r="M156" s="10" t="s">
        <v>191</v>
      </c>
    </row>
    <row r="157" spans="1:13" ht="15.6">
      <c r="A157" s="76" t="s">
        <v>115</v>
      </c>
      <c r="B157" s="76"/>
      <c r="C157" s="76"/>
      <c r="D157" s="76"/>
      <c r="E157" s="76"/>
      <c r="F157" s="76"/>
      <c r="G157" s="76"/>
      <c r="H157" s="35" t="s">
        <v>116</v>
      </c>
      <c r="I157" s="35" t="s">
        <v>116</v>
      </c>
      <c r="J157" s="35"/>
    </row>
    <row r="158" spans="1:13">
      <c r="A158" s="83" t="s">
        <v>117</v>
      </c>
      <c r="B158" s="83"/>
      <c r="C158" s="83"/>
      <c r="D158" s="83"/>
      <c r="E158" s="83"/>
      <c r="F158" s="83"/>
      <c r="G158" s="83"/>
    </row>
    <row r="159" spans="1:13" ht="25.8">
      <c r="A159" s="11" t="s">
        <v>15</v>
      </c>
      <c r="B159" s="18" t="s">
        <v>118</v>
      </c>
      <c r="C159" s="4" t="s">
        <v>288</v>
      </c>
      <c r="D159" s="4" t="s">
        <v>224</v>
      </c>
      <c r="E159" s="4">
        <v>0</v>
      </c>
      <c r="F159" s="23">
        <v>297218</v>
      </c>
      <c r="G159" s="3" t="s">
        <v>255</v>
      </c>
      <c r="I159" s="10">
        <v>1</v>
      </c>
      <c r="M159" s="31" t="s">
        <v>338</v>
      </c>
    </row>
    <row r="160" spans="1:13">
      <c r="A160" s="78" t="s">
        <v>16</v>
      </c>
      <c r="B160" s="84" t="s">
        <v>335</v>
      </c>
      <c r="C160" s="85" t="s">
        <v>288</v>
      </c>
      <c r="D160" s="4" t="s">
        <v>392</v>
      </c>
      <c r="E160" s="4">
        <v>355071</v>
      </c>
      <c r="F160" s="78">
        <v>199581</v>
      </c>
      <c r="G160" s="70" t="s">
        <v>29</v>
      </c>
      <c r="I160" s="10">
        <v>1</v>
      </c>
    </row>
    <row r="161" spans="1:13" ht="25.8">
      <c r="A161" s="78"/>
      <c r="B161" s="84"/>
      <c r="C161" s="85"/>
      <c r="D161" s="4" t="s">
        <v>254</v>
      </c>
      <c r="E161" s="4">
        <v>9398</v>
      </c>
      <c r="F161" s="78"/>
      <c r="G161" s="70"/>
    </row>
    <row r="162" spans="1:13" ht="25.8">
      <c r="A162" s="11" t="s">
        <v>39</v>
      </c>
      <c r="B162" s="18" t="s">
        <v>327</v>
      </c>
      <c r="C162" s="4" t="s">
        <v>287</v>
      </c>
      <c r="D162" s="4" t="s">
        <v>43</v>
      </c>
      <c r="E162" s="4">
        <v>22500</v>
      </c>
      <c r="F162" s="4">
        <v>34306</v>
      </c>
      <c r="G162" s="3" t="s">
        <v>29</v>
      </c>
      <c r="I162" s="10">
        <v>1</v>
      </c>
    </row>
    <row r="163" spans="1:13" ht="219.3">
      <c r="A163" s="11" t="s">
        <v>41</v>
      </c>
      <c r="B163" s="18" t="s">
        <v>393</v>
      </c>
      <c r="C163" s="4" t="s">
        <v>289</v>
      </c>
      <c r="D163" s="4" t="s">
        <v>34</v>
      </c>
      <c r="E163" s="4">
        <v>7528.5</v>
      </c>
      <c r="F163" s="4">
        <v>0</v>
      </c>
      <c r="G163" s="3">
        <v>2018</v>
      </c>
      <c r="I163" s="10">
        <v>1</v>
      </c>
      <c r="M163" s="10" t="s">
        <v>193</v>
      </c>
    </row>
    <row r="164" spans="1:13" ht="25.8">
      <c r="A164" s="60" t="s">
        <v>52</v>
      </c>
      <c r="B164" s="18" t="s">
        <v>124</v>
      </c>
      <c r="C164" s="4" t="s">
        <v>288</v>
      </c>
      <c r="D164" s="4" t="s">
        <v>230</v>
      </c>
      <c r="E164" s="12">
        <v>80000</v>
      </c>
      <c r="F164" s="12">
        <v>153574</v>
      </c>
      <c r="G164" s="3">
        <v>2018</v>
      </c>
      <c r="I164" s="10">
        <v>1</v>
      </c>
    </row>
    <row r="165" spans="1:13" ht="24.4" customHeight="1">
      <c r="A165" s="11" t="s">
        <v>17</v>
      </c>
      <c r="B165" s="61" t="s">
        <v>125</v>
      </c>
      <c r="C165" s="4" t="s">
        <v>288</v>
      </c>
      <c r="D165" s="4" t="s">
        <v>230</v>
      </c>
      <c r="E165" s="12">
        <v>300000</v>
      </c>
      <c r="F165" s="12">
        <f>532470-E165</f>
        <v>232470</v>
      </c>
      <c r="G165" s="3">
        <v>2019</v>
      </c>
      <c r="I165" s="10">
        <v>1</v>
      </c>
      <c r="M165" s="10" t="s">
        <v>256</v>
      </c>
    </row>
    <row r="166" spans="1:13" ht="51.6">
      <c r="A166" s="11" t="s">
        <v>18</v>
      </c>
      <c r="B166" s="22" t="s">
        <v>394</v>
      </c>
      <c r="C166" s="4" t="s">
        <v>288</v>
      </c>
      <c r="D166" s="4" t="s">
        <v>34</v>
      </c>
      <c r="E166" s="12">
        <v>6247</v>
      </c>
      <c r="F166" s="12">
        <v>262.8</v>
      </c>
      <c r="G166" s="3">
        <v>2019</v>
      </c>
      <c r="I166" s="10">
        <v>1</v>
      </c>
      <c r="M166" s="10" t="s">
        <v>191</v>
      </c>
    </row>
    <row r="167" spans="1:13" ht="15.6">
      <c r="A167" s="76" t="s">
        <v>127</v>
      </c>
      <c r="B167" s="76"/>
      <c r="C167" s="76"/>
      <c r="D167" s="76"/>
      <c r="E167" s="76"/>
      <c r="F167" s="76"/>
      <c r="G167" s="76"/>
      <c r="H167" s="35" t="s">
        <v>128</v>
      </c>
      <c r="I167" s="35" t="s">
        <v>128</v>
      </c>
      <c r="J167" s="35"/>
    </row>
    <row r="168" spans="1:13">
      <c r="A168" s="83" t="s">
        <v>14</v>
      </c>
      <c r="B168" s="83"/>
      <c r="C168" s="83"/>
      <c r="D168" s="83"/>
      <c r="E168" s="83"/>
      <c r="F168" s="83"/>
      <c r="G168" s="83"/>
    </row>
    <row r="169" spans="1:13" ht="64.5">
      <c r="A169" s="11" t="s">
        <v>15</v>
      </c>
      <c r="B169" s="4" t="s">
        <v>147</v>
      </c>
      <c r="C169" s="4" t="s">
        <v>290</v>
      </c>
      <c r="D169" s="4" t="s">
        <v>329</v>
      </c>
      <c r="E169" s="12">
        <v>49770</v>
      </c>
      <c r="F169" s="12">
        <v>0</v>
      </c>
      <c r="G169" s="3">
        <v>2016</v>
      </c>
      <c r="I169" s="10">
        <v>1</v>
      </c>
      <c r="K169" s="10">
        <v>1</v>
      </c>
    </row>
    <row r="170" spans="1:13" ht="25.8">
      <c r="A170" s="11" t="s">
        <v>16</v>
      </c>
      <c r="B170" s="4" t="s">
        <v>148</v>
      </c>
      <c r="C170" s="4" t="s">
        <v>291</v>
      </c>
      <c r="D170" s="4" t="s">
        <v>224</v>
      </c>
      <c r="E170" s="12">
        <v>0</v>
      </c>
      <c r="F170" s="12">
        <v>107668</v>
      </c>
      <c r="G170" s="3" t="s">
        <v>186</v>
      </c>
      <c r="I170" s="10">
        <v>1</v>
      </c>
    </row>
    <row r="171" spans="1:13">
      <c r="A171" s="11" t="s">
        <v>39</v>
      </c>
      <c r="B171" s="4" t="s">
        <v>149</v>
      </c>
      <c r="C171" s="4" t="s">
        <v>51</v>
      </c>
      <c r="D171" s="4" t="s">
        <v>224</v>
      </c>
      <c r="E171" s="12">
        <v>0</v>
      </c>
      <c r="F171" s="12">
        <v>12443</v>
      </c>
      <c r="G171" s="3" t="s">
        <v>186</v>
      </c>
      <c r="I171" s="10">
        <v>1</v>
      </c>
    </row>
    <row r="172" spans="1:13" ht="38.700000000000003">
      <c r="A172" s="11" t="s">
        <v>41</v>
      </c>
      <c r="B172" s="4" t="s">
        <v>150</v>
      </c>
      <c r="C172" s="4" t="s">
        <v>290</v>
      </c>
      <c r="D172" s="4" t="s">
        <v>224</v>
      </c>
      <c r="E172" s="12">
        <v>0</v>
      </c>
      <c r="F172" s="12">
        <v>5107</v>
      </c>
      <c r="G172" s="3" t="s">
        <v>186</v>
      </c>
      <c r="I172" s="10">
        <v>1</v>
      </c>
    </row>
    <row r="173" spans="1:13" ht="90.3">
      <c r="A173" s="11" t="s">
        <v>52</v>
      </c>
      <c r="B173" s="4" t="s">
        <v>151</v>
      </c>
      <c r="C173" s="4" t="s">
        <v>290</v>
      </c>
      <c r="D173" s="4" t="s">
        <v>328</v>
      </c>
      <c r="E173" s="12">
        <v>102670</v>
      </c>
      <c r="F173" s="12">
        <v>25443</v>
      </c>
      <c r="G173" s="3">
        <v>2016</v>
      </c>
      <c r="I173" s="10">
        <v>1</v>
      </c>
    </row>
    <row r="174" spans="1:13" ht="51.6">
      <c r="A174" s="11" t="s">
        <v>17</v>
      </c>
      <c r="B174" s="4" t="s">
        <v>395</v>
      </c>
      <c r="C174" s="4" t="s">
        <v>290</v>
      </c>
      <c r="D174" s="4" t="s">
        <v>34</v>
      </c>
      <c r="E174" s="12">
        <v>9253.5</v>
      </c>
      <c r="F174" s="12">
        <v>0</v>
      </c>
      <c r="G174" s="3">
        <v>2018</v>
      </c>
      <c r="I174" s="10">
        <v>1</v>
      </c>
      <c r="M174" s="10" t="s">
        <v>193</v>
      </c>
    </row>
    <row r="175" spans="1:13" ht="25.8">
      <c r="A175" s="11" t="s">
        <v>18</v>
      </c>
      <c r="B175" s="4" t="s">
        <v>152</v>
      </c>
      <c r="C175" s="4" t="s">
        <v>290</v>
      </c>
      <c r="D175" s="4" t="s">
        <v>225</v>
      </c>
      <c r="E175" s="12">
        <v>24750</v>
      </c>
      <c r="F175" s="12">
        <v>2750</v>
      </c>
      <c r="G175" s="3" t="s">
        <v>165</v>
      </c>
      <c r="I175" s="10">
        <v>1</v>
      </c>
    </row>
    <row r="176" spans="1:13" ht="25.8">
      <c r="A176" s="11" t="s">
        <v>19</v>
      </c>
      <c r="B176" s="4" t="s">
        <v>153</v>
      </c>
      <c r="C176" s="4" t="s">
        <v>290</v>
      </c>
      <c r="D176" s="4" t="s">
        <v>37</v>
      </c>
      <c r="E176" s="12">
        <v>49500</v>
      </c>
      <c r="F176" s="12">
        <v>51074</v>
      </c>
      <c r="G176" s="3" t="s">
        <v>165</v>
      </c>
      <c r="H176" s="10">
        <v>1</v>
      </c>
      <c r="I176" s="10">
        <v>1</v>
      </c>
    </row>
    <row r="177" spans="1:13">
      <c r="A177" s="11" t="s">
        <v>22</v>
      </c>
      <c r="B177" s="4" t="s">
        <v>154</v>
      </c>
      <c r="C177" s="4" t="s">
        <v>290</v>
      </c>
      <c r="D177" s="67" t="s">
        <v>227</v>
      </c>
      <c r="E177" s="12">
        <v>25500</v>
      </c>
      <c r="F177" s="12">
        <v>8100</v>
      </c>
      <c r="G177" s="3">
        <v>2019</v>
      </c>
    </row>
    <row r="178" spans="1:13" ht="25.8">
      <c r="A178" s="11" t="s">
        <v>23</v>
      </c>
      <c r="B178" s="4" t="s">
        <v>155</v>
      </c>
      <c r="C178" s="4" t="s">
        <v>291</v>
      </c>
      <c r="D178" s="4" t="s">
        <v>37</v>
      </c>
      <c r="E178" s="12">
        <v>25000</v>
      </c>
      <c r="F178" s="12">
        <v>25000</v>
      </c>
      <c r="G178" s="3">
        <v>2019</v>
      </c>
      <c r="H178" s="10">
        <v>1</v>
      </c>
      <c r="I178" s="10">
        <v>1</v>
      </c>
    </row>
    <row r="179" spans="1:13" s="14" customFormat="1" ht="51.6">
      <c r="A179" s="11" t="s">
        <v>25</v>
      </c>
      <c r="B179" s="62" t="s">
        <v>205</v>
      </c>
      <c r="C179" s="4" t="s">
        <v>290</v>
      </c>
      <c r="D179" s="4" t="s">
        <v>34</v>
      </c>
      <c r="E179" s="12">
        <v>8305</v>
      </c>
      <c r="F179" s="12">
        <v>0</v>
      </c>
      <c r="G179" s="3">
        <v>2019</v>
      </c>
      <c r="I179" s="14">
        <v>1</v>
      </c>
      <c r="M179" s="14" t="s">
        <v>191</v>
      </c>
    </row>
    <row r="180" spans="1:13" ht="15.6">
      <c r="A180" s="76" t="s">
        <v>129</v>
      </c>
      <c r="B180" s="76"/>
      <c r="C180" s="76"/>
      <c r="D180" s="76"/>
      <c r="E180" s="76"/>
      <c r="F180" s="76"/>
      <c r="G180" s="76"/>
      <c r="H180" s="35" t="s">
        <v>130</v>
      </c>
      <c r="I180" s="35" t="s">
        <v>130</v>
      </c>
      <c r="J180" s="35"/>
    </row>
    <row r="181" spans="1:13">
      <c r="A181" s="83" t="s">
        <v>28</v>
      </c>
      <c r="B181" s="83"/>
      <c r="C181" s="83"/>
      <c r="D181" s="83"/>
      <c r="E181" s="83"/>
      <c r="F181" s="83"/>
      <c r="G181" s="83"/>
    </row>
    <row r="182" spans="1:13" s="14" customFormat="1" ht="64.5">
      <c r="A182" s="11" t="s">
        <v>15</v>
      </c>
      <c r="B182" s="62" t="s">
        <v>209</v>
      </c>
      <c r="C182" s="4" t="s">
        <v>292</v>
      </c>
      <c r="D182" s="4" t="s">
        <v>34</v>
      </c>
      <c r="E182" s="12">
        <v>3557.4</v>
      </c>
      <c r="F182" s="12">
        <v>0</v>
      </c>
      <c r="G182" s="3">
        <v>2018</v>
      </c>
      <c r="I182" s="14">
        <v>1</v>
      </c>
      <c r="K182" s="10"/>
      <c r="M182" s="10" t="s">
        <v>193</v>
      </c>
    </row>
    <row r="183" spans="1:13" ht="64.5">
      <c r="A183" s="11" t="s">
        <v>16</v>
      </c>
      <c r="B183" s="18" t="s">
        <v>396</v>
      </c>
      <c r="C183" s="4" t="s">
        <v>292</v>
      </c>
      <c r="D183" s="67" t="s">
        <v>227</v>
      </c>
      <c r="E183" s="12">
        <v>44000</v>
      </c>
      <c r="F183" s="12">
        <f>44000*0.15</f>
        <v>6600</v>
      </c>
      <c r="G183" s="3" t="s">
        <v>178</v>
      </c>
      <c r="I183" s="10">
        <v>1</v>
      </c>
      <c r="M183" s="10" t="s">
        <v>132</v>
      </c>
    </row>
    <row r="184" spans="1:13" s="14" customFormat="1" ht="51.6">
      <c r="A184" s="11" t="s">
        <v>39</v>
      </c>
      <c r="B184" s="4" t="s">
        <v>210</v>
      </c>
      <c r="C184" s="4" t="s">
        <v>292</v>
      </c>
      <c r="D184" s="4" t="s">
        <v>34</v>
      </c>
      <c r="E184" s="12">
        <v>3692</v>
      </c>
      <c r="F184" s="12">
        <v>0</v>
      </c>
      <c r="G184" s="3">
        <v>2019</v>
      </c>
      <c r="I184" s="14">
        <v>1</v>
      </c>
      <c r="M184" s="14" t="s">
        <v>191</v>
      </c>
    </row>
    <row r="185" spans="1:13" ht="38.700000000000003">
      <c r="A185" s="11" t="s">
        <v>41</v>
      </c>
      <c r="B185" s="4" t="s">
        <v>258</v>
      </c>
      <c r="C185" s="4" t="s">
        <v>292</v>
      </c>
      <c r="D185" s="67" t="s">
        <v>227</v>
      </c>
      <c r="E185" s="12">
        <f>25000-F185</f>
        <v>21250</v>
      </c>
      <c r="F185" s="12">
        <v>3750</v>
      </c>
      <c r="G185" s="3" t="s">
        <v>178</v>
      </c>
      <c r="I185" s="10">
        <v>1</v>
      </c>
      <c r="M185" s="10" t="s">
        <v>131</v>
      </c>
    </row>
    <row r="186" spans="1:13" ht="15.6">
      <c r="A186" s="76" t="s">
        <v>133</v>
      </c>
      <c r="B186" s="76"/>
      <c r="C186" s="76"/>
      <c r="D186" s="76"/>
      <c r="E186" s="76"/>
      <c r="F186" s="76"/>
      <c r="G186" s="76"/>
      <c r="H186" s="35" t="s">
        <v>134</v>
      </c>
      <c r="I186" s="35" t="s">
        <v>134</v>
      </c>
      <c r="J186" s="35"/>
    </row>
    <row r="187" spans="1:13">
      <c r="A187" s="77" t="s">
        <v>28</v>
      </c>
      <c r="B187" s="77"/>
      <c r="C187" s="77"/>
      <c r="D187" s="77"/>
      <c r="E187" s="77"/>
      <c r="F187" s="77"/>
      <c r="G187" s="77"/>
    </row>
    <row r="188" spans="1:13">
      <c r="A188" s="11" t="s">
        <v>22</v>
      </c>
      <c r="B188" s="4" t="s">
        <v>135</v>
      </c>
      <c r="C188" s="4" t="s">
        <v>330</v>
      </c>
      <c r="D188" s="4" t="s">
        <v>224</v>
      </c>
      <c r="E188" s="24">
        <v>0</v>
      </c>
      <c r="F188" s="24">
        <v>16272</v>
      </c>
      <c r="G188" s="3">
        <v>2016</v>
      </c>
      <c r="I188" s="10">
        <v>1</v>
      </c>
    </row>
    <row r="189" spans="1:13" ht="25.8">
      <c r="A189" s="11" t="s">
        <v>23</v>
      </c>
      <c r="B189" s="4" t="s">
        <v>136</v>
      </c>
      <c r="C189" s="4" t="s">
        <v>331</v>
      </c>
      <c r="D189" s="4" t="s">
        <v>224</v>
      </c>
      <c r="E189" s="24">
        <v>0</v>
      </c>
      <c r="F189" s="24">
        <v>22264</v>
      </c>
      <c r="G189" s="3">
        <v>2016</v>
      </c>
      <c r="I189" s="10">
        <v>1</v>
      </c>
    </row>
    <row r="190" spans="1:13">
      <c r="A190" s="11" t="s">
        <v>25</v>
      </c>
      <c r="B190" s="4" t="s">
        <v>358</v>
      </c>
      <c r="C190" s="4" t="s">
        <v>330</v>
      </c>
      <c r="D190" s="4" t="s">
        <v>224</v>
      </c>
      <c r="E190" s="24">
        <v>0</v>
      </c>
      <c r="F190" s="24">
        <v>20836</v>
      </c>
      <c r="G190" s="3">
        <v>2016</v>
      </c>
      <c r="I190" s="10">
        <v>1</v>
      </c>
    </row>
    <row r="191" spans="1:13">
      <c r="A191" s="11" t="s">
        <v>119</v>
      </c>
      <c r="B191" s="4" t="s">
        <v>359</v>
      </c>
      <c r="C191" s="4" t="s">
        <v>330</v>
      </c>
      <c r="D191" s="4" t="s">
        <v>224</v>
      </c>
      <c r="E191" s="24">
        <v>0</v>
      </c>
      <c r="F191" s="24">
        <v>18803</v>
      </c>
      <c r="G191" s="3">
        <v>2016</v>
      </c>
      <c r="I191" s="10">
        <v>1</v>
      </c>
    </row>
    <row r="192" spans="1:13">
      <c r="A192" s="11" t="s">
        <v>122</v>
      </c>
      <c r="B192" s="4" t="s">
        <v>137</v>
      </c>
      <c r="C192" s="4" t="s">
        <v>51</v>
      </c>
      <c r="D192" s="4" t="s">
        <v>239</v>
      </c>
      <c r="E192" s="24">
        <v>27885</v>
      </c>
      <c r="F192" s="24">
        <v>11951</v>
      </c>
      <c r="G192" s="3">
        <v>2017</v>
      </c>
      <c r="I192" s="10">
        <v>1</v>
      </c>
    </row>
    <row r="193" spans="1:13" ht="25.8">
      <c r="A193" s="11" t="s">
        <v>123</v>
      </c>
      <c r="B193" s="4" t="s">
        <v>138</v>
      </c>
      <c r="C193" s="4" t="s">
        <v>330</v>
      </c>
      <c r="D193" s="25" t="s">
        <v>37</v>
      </c>
      <c r="E193" s="24">
        <v>850000</v>
      </c>
      <c r="F193" s="24">
        <v>150000</v>
      </c>
      <c r="G193" s="3" t="s">
        <v>259</v>
      </c>
      <c r="H193" s="10">
        <v>1</v>
      </c>
      <c r="I193" s="10">
        <v>1</v>
      </c>
    </row>
    <row r="194" spans="1:13">
      <c r="A194" s="11" t="s">
        <v>139</v>
      </c>
      <c r="B194" s="4" t="s">
        <v>140</v>
      </c>
      <c r="C194" s="4" t="s">
        <v>330</v>
      </c>
      <c r="D194" s="25" t="s">
        <v>37</v>
      </c>
      <c r="E194" s="24">
        <v>180000</v>
      </c>
      <c r="F194" s="24">
        <v>44786.26</v>
      </c>
      <c r="G194" s="3">
        <v>2018</v>
      </c>
      <c r="H194" s="10">
        <v>1</v>
      </c>
      <c r="I194" s="10">
        <v>1</v>
      </c>
      <c r="M194" s="63"/>
    </row>
    <row r="195" spans="1:13">
      <c r="A195" s="11" t="s">
        <v>141</v>
      </c>
      <c r="B195" s="4" t="s">
        <v>142</v>
      </c>
      <c r="C195" s="4" t="s">
        <v>330</v>
      </c>
      <c r="D195" s="25" t="s">
        <v>37</v>
      </c>
      <c r="E195" s="24">
        <v>155561.84</v>
      </c>
      <c r="F195" s="24">
        <v>17284.650000000001</v>
      </c>
      <c r="G195" s="3">
        <v>2019</v>
      </c>
      <c r="H195" s="10">
        <v>1</v>
      </c>
      <c r="I195" s="10">
        <v>1</v>
      </c>
    </row>
    <row r="196" spans="1:13" ht="25.8">
      <c r="A196" s="11" t="s">
        <v>143</v>
      </c>
      <c r="B196" s="4" t="s">
        <v>397</v>
      </c>
      <c r="C196" s="4" t="s">
        <v>330</v>
      </c>
      <c r="D196" s="4" t="s">
        <v>227</v>
      </c>
      <c r="E196" s="24">
        <v>30000</v>
      </c>
      <c r="F196" s="24">
        <v>4500</v>
      </c>
      <c r="G196" s="3">
        <v>2018</v>
      </c>
      <c r="I196" s="10">
        <v>1</v>
      </c>
    </row>
    <row r="197" spans="1:13" s="14" customFormat="1" ht="232.2">
      <c r="A197" s="11" t="s">
        <v>192</v>
      </c>
      <c r="B197" s="4" t="s">
        <v>203</v>
      </c>
      <c r="C197" s="4" t="s">
        <v>332</v>
      </c>
      <c r="D197" s="4" t="s">
        <v>34</v>
      </c>
      <c r="E197" s="24">
        <v>18483.45</v>
      </c>
      <c r="F197" s="24">
        <v>0</v>
      </c>
      <c r="G197" s="3">
        <v>2018</v>
      </c>
      <c r="I197" s="14">
        <v>1</v>
      </c>
      <c r="M197" s="10" t="s">
        <v>193</v>
      </c>
    </row>
    <row r="198" spans="1:13" s="14" customFormat="1" ht="219.3">
      <c r="A198" s="11" t="s">
        <v>18</v>
      </c>
      <c r="B198" s="4" t="s">
        <v>204</v>
      </c>
      <c r="C198" s="4" t="s">
        <v>332</v>
      </c>
      <c r="D198" s="4" t="s">
        <v>34</v>
      </c>
      <c r="E198" s="12">
        <v>19649.84</v>
      </c>
      <c r="F198" s="12">
        <v>0</v>
      </c>
      <c r="G198" s="3">
        <v>2019</v>
      </c>
      <c r="I198" s="14">
        <v>1</v>
      </c>
      <c r="M198" s="14" t="s">
        <v>191</v>
      </c>
    </row>
    <row r="199" spans="1:13" s="14" customFormat="1" ht="25.8">
      <c r="A199" s="11" t="s">
        <v>18</v>
      </c>
      <c r="B199" s="4" t="s">
        <v>370</v>
      </c>
      <c r="C199" s="4" t="s">
        <v>331</v>
      </c>
      <c r="D199" s="4" t="s">
        <v>225</v>
      </c>
      <c r="E199" s="12">
        <v>11737.4</v>
      </c>
      <c r="F199" s="12">
        <v>7066</v>
      </c>
      <c r="G199" s="3">
        <v>2018</v>
      </c>
      <c r="M199" s="31" t="s">
        <v>369</v>
      </c>
    </row>
    <row r="200" spans="1:13" ht="38.700000000000003">
      <c r="A200" s="11" t="s">
        <v>15</v>
      </c>
      <c r="B200" s="4" t="s">
        <v>398</v>
      </c>
      <c r="C200" s="67" t="s">
        <v>330</v>
      </c>
      <c r="D200" s="25" t="s">
        <v>257</v>
      </c>
      <c r="E200" s="12">
        <v>123920.09</v>
      </c>
      <c r="F200" s="12">
        <v>10400</v>
      </c>
      <c r="G200" s="3">
        <v>2019</v>
      </c>
      <c r="I200" s="10">
        <v>1</v>
      </c>
      <c r="M200" s="10" t="s">
        <v>360</v>
      </c>
    </row>
    <row r="201" spans="1:13" ht="64.5">
      <c r="A201" s="11" t="s">
        <v>39</v>
      </c>
      <c r="B201" s="4" t="s">
        <v>399</v>
      </c>
      <c r="C201" s="4" t="s">
        <v>333</v>
      </c>
      <c r="D201" s="4" t="s">
        <v>227</v>
      </c>
      <c r="E201" s="12">
        <v>38038</v>
      </c>
      <c r="F201" s="12">
        <v>5706</v>
      </c>
      <c r="G201" s="3">
        <v>2019</v>
      </c>
      <c r="I201" s="10">
        <v>1</v>
      </c>
    </row>
    <row r="202" spans="1:13">
      <c r="A202" s="11" t="s">
        <v>41</v>
      </c>
      <c r="B202" s="4" t="s">
        <v>144</v>
      </c>
      <c r="C202" s="4" t="s">
        <v>51</v>
      </c>
      <c r="D202" s="4" t="s">
        <v>227</v>
      </c>
      <c r="E202" s="12">
        <v>41850</v>
      </c>
      <c r="F202" s="12">
        <v>6277.5</v>
      </c>
      <c r="G202" s="3">
        <v>2019</v>
      </c>
      <c r="I202" s="10">
        <v>1</v>
      </c>
    </row>
    <row r="203" spans="1:13" ht="51.6">
      <c r="A203" s="11" t="s">
        <v>52</v>
      </c>
      <c r="B203" s="4" t="s">
        <v>145</v>
      </c>
      <c r="C203" s="4" t="s">
        <v>334</v>
      </c>
      <c r="D203" s="25" t="s">
        <v>257</v>
      </c>
      <c r="E203" s="12">
        <v>82200</v>
      </c>
      <c r="F203" s="12">
        <f>114190-E203</f>
        <v>31990</v>
      </c>
      <c r="G203" s="3">
        <v>2019</v>
      </c>
      <c r="I203" s="10">
        <v>1</v>
      </c>
      <c r="M203" s="10" t="s">
        <v>260</v>
      </c>
    </row>
    <row r="204" spans="1:13">
      <c r="A204" s="78" t="s">
        <v>17</v>
      </c>
      <c r="B204" s="79" t="s">
        <v>146</v>
      </c>
      <c r="C204" s="80" t="s">
        <v>330</v>
      </c>
      <c r="D204" s="4" t="s">
        <v>227</v>
      </c>
      <c r="E204" s="12">
        <v>575450</v>
      </c>
      <c r="F204" s="82">
        <f>319203+350029</f>
        <v>669232</v>
      </c>
      <c r="G204" s="70">
        <v>2019</v>
      </c>
      <c r="H204" s="74"/>
      <c r="I204" s="75">
        <v>1</v>
      </c>
      <c r="M204" s="10" t="s">
        <v>261</v>
      </c>
    </row>
    <row r="205" spans="1:13">
      <c r="A205" s="78"/>
      <c r="B205" s="79"/>
      <c r="C205" s="81"/>
      <c r="D205" s="4" t="s">
        <v>239</v>
      </c>
      <c r="E205" s="12">
        <v>33850</v>
      </c>
      <c r="F205" s="82"/>
      <c r="G205" s="70"/>
      <c r="H205" s="74"/>
      <c r="I205" s="75"/>
    </row>
    <row r="206" spans="1:13" s="14" customFormat="1">
      <c r="A206" s="71" t="s">
        <v>262</v>
      </c>
      <c r="B206" s="72"/>
      <c r="C206" s="72"/>
      <c r="D206" s="72"/>
      <c r="E206" s="72"/>
      <c r="F206" s="72"/>
      <c r="G206" s="73"/>
    </row>
    <row r="207" spans="1:13" ht="25.8">
      <c r="A207" s="16" t="s">
        <v>15</v>
      </c>
      <c r="B207" s="19" t="s">
        <v>40</v>
      </c>
      <c r="C207" s="19" t="s">
        <v>51</v>
      </c>
      <c r="D207" s="19" t="s">
        <v>228</v>
      </c>
      <c r="E207" s="55">
        <v>926277.13</v>
      </c>
      <c r="F207" s="55">
        <v>0</v>
      </c>
      <c r="G207" s="3" t="s">
        <v>178</v>
      </c>
      <c r="I207" s="10">
        <v>1</v>
      </c>
    </row>
    <row r="208" spans="1:13" ht="25.8">
      <c r="A208" s="16" t="s">
        <v>16</v>
      </c>
      <c r="B208" s="19" t="s">
        <v>409</v>
      </c>
      <c r="C208" s="19" t="s">
        <v>51</v>
      </c>
      <c r="D208" s="19" t="s">
        <v>228</v>
      </c>
      <c r="E208" s="55">
        <f>465642.92-E196</f>
        <v>435642.92</v>
      </c>
      <c r="F208" s="55">
        <f>547815.2-E208-F196</f>
        <v>107672.27999999997</v>
      </c>
      <c r="G208" s="3" t="s">
        <v>178</v>
      </c>
      <c r="I208" s="10">
        <v>1</v>
      </c>
    </row>
    <row r="209" spans="1:10">
      <c r="A209" s="64"/>
      <c r="B209" s="26" t="s">
        <v>410</v>
      </c>
      <c r="C209" s="26"/>
      <c r="D209" s="26"/>
      <c r="E209" s="27">
        <f>SUM(E2:E205)</f>
        <v>17710278.309999999</v>
      </c>
      <c r="F209" s="27">
        <f>SUM(F2:F205)</f>
        <v>13257924.202</v>
      </c>
      <c r="G209" s="68"/>
      <c r="H209" s="10">
        <f>SUM(H4:H195)</f>
        <v>38</v>
      </c>
      <c r="I209" s="10">
        <f>SUM(I4:I195)</f>
        <v>156</v>
      </c>
      <c r="J209" s="37">
        <f>SUM(E209:F209)</f>
        <v>30968202.511999998</v>
      </c>
    </row>
    <row r="210" spans="1:10">
      <c r="D210" s="29"/>
      <c r="H210" s="10">
        <v>100</v>
      </c>
      <c r="I210" s="10">
        <f>H209*100/I209</f>
        <v>24.358974358974358</v>
      </c>
    </row>
    <row r="211" spans="1:10" ht="15.3">
      <c r="B211" s="30"/>
    </row>
    <row r="212" spans="1:10">
      <c r="B212" s="31"/>
    </row>
    <row r="213" spans="1:10" ht="15.3">
      <c r="B213" s="32"/>
    </row>
  </sheetData>
  <autoFilter ref="A1:O210"/>
  <mergeCells count="84">
    <mergeCell ref="A2:G2"/>
    <mergeCell ref="A3:G3"/>
    <mergeCell ref="A8:G8"/>
    <mergeCell ref="A9:G9"/>
    <mergeCell ref="A15:G15"/>
    <mergeCell ref="A16:G16"/>
    <mergeCell ref="A22:A23"/>
    <mergeCell ref="B22:B23"/>
    <mergeCell ref="C22:C23"/>
    <mergeCell ref="F22:F23"/>
    <mergeCell ref="G22:G23"/>
    <mergeCell ref="A27:G27"/>
    <mergeCell ref="A28:G28"/>
    <mergeCell ref="A31:A32"/>
    <mergeCell ref="B31:B32"/>
    <mergeCell ref="C31:C32"/>
    <mergeCell ref="F31:F32"/>
    <mergeCell ref="G31:G32"/>
    <mergeCell ref="A64:G64"/>
    <mergeCell ref="A65:G65"/>
    <mergeCell ref="A79:G79"/>
    <mergeCell ref="A80:G80"/>
    <mergeCell ref="A34:G34"/>
    <mergeCell ref="A35:G35"/>
    <mergeCell ref="A53:G53"/>
    <mergeCell ref="A54:G54"/>
    <mergeCell ref="A91:G91"/>
    <mergeCell ref="A86:A87"/>
    <mergeCell ref="B86:B87"/>
    <mergeCell ref="C86:C87"/>
    <mergeCell ref="F86:F87"/>
    <mergeCell ref="G86:G87"/>
    <mergeCell ref="A89:A90"/>
    <mergeCell ref="B89:B90"/>
    <mergeCell ref="C89:C90"/>
    <mergeCell ref="F89:F90"/>
    <mergeCell ref="G89:G90"/>
    <mergeCell ref="A104:G104"/>
    <mergeCell ref="A92:G92"/>
    <mergeCell ref="A93:A94"/>
    <mergeCell ref="B93:B94"/>
    <mergeCell ref="C93:C94"/>
    <mergeCell ref="A95:A96"/>
    <mergeCell ref="B95:B96"/>
    <mergeCell ref="A105:G105"/>
    <mergeCell ref="A115:G115"/>
    <mergeCell ref="A116:G116"/>
    <mergeCell ref="A123:A124"/>
    <mergeCell ref="B123:B124"/>
    <mergeCell ref="F123:F124"/>
    <mergeCell ref="G123:G124"/>
    <mergeCell ref="A144:G144"/>
    <mergeCell ref="A145:G145"/>
    <mergeCell ref="A126:G126"/>
    <mergeCell ref="A127:G127"/>
    <mergeCell ref="A136:A137"/>
    <mergeCell ref="B136:B137"/>
    <mergeCell ref="C136:C137"/>
    <mergeCell ref="D136:D137"/>
    <mergeCell ref="E136:E137"/>
    <mergeCell ref="G136:G137"/>
    <mergeCell ref="A157:G157"/>
    <mergeCell ref="A158:G158"/>
    <mergeCell ref="A160:A161"/>
    <mergeCell ref="B160:B161"/>
    <mergeCell ref="C160:C161"/>
    <mergeCell ref="F160:F161"/>
    <mergeCell ref="G160:G161"/>
    <mergeCell ref="G24:G25"/>
    <mergeCell ref="A206:G206"/>
    <mergeCell ref="H204:H205"/>
    <mergeCell ref="I204:I205"/>
    <mergeCell ref="I123:I124"/>
    <mergeCell ref="A186:G186"/>
    <mergeCell ref="A187:G187"/>
    <mergeCell ref="A204:A205"/>
    <mergeCell ref="B204:B205"/>
    <mergeCell ref="C204:C205"/>
    <mergeCell ref="F204:F205"/>
    <mergeCell ref="G204:G205"/>
    <mergeCell ref="A167:G167"/>
    <mergeCell ref="A168:G168"/>
    <mergeCell ref="A180:G180"/>
    <mergeCell ref="A181:G181"/>
  </mergeCells>
  <hyperlinks>
    <hyperlink ref="M4" r:id="rId1"/>
    <hyperlink ref="M78" r:id="rId2"/>
    <hyperlink ref="M61" r:id="rId3"/>
    <hyperlink ref="M22" r:id="rId4"/>
    <hyperlink ref="M40" r:id="rId5"/>
    <hyperlink ref="M59" r:id="rId6"/>
    <hyperlink ref="M76" r:id="rId7"/>
    <hyperlink ref="M103" r:id="rId8"/>
    <hyperlink ref="M159" r:id="rId9"/>
    <hyperlink ref="M11" r:id="rId10" display="https://www.nica.lv/mda/fmg/PROJEKTI/Publicit%C4%81te_6TM.pdf"/>
    <hyperlink ref="M12" r:id="rId11"/>
    <hyperlink ref="M32" r:id="rId12"/>
    <hyperlink ref="M99" r:id="rId13"/>
    <hyperlink ref="M112" r:id="rId14"/>
    <hyperlink ref="M13" r:id="rId15"/>
    <hyperlink ref="M118" r:id="rId16"/>
    <hyperlink ref="M139" r:id="rId17" display="https://jūrmala.lv/lv/sabiedriba/jaunumi_aktuali/pasvaldiba/69423-pabeigti-planotie-celu-un-ietvju-remontdarbi/"/>
    <hyperlink ref="M49" r:id="rId18"/>
    <hyperlink ref="M50" r:id="rId19"/>
    <hyperlink ref="M199" r:id="rId20"/>
    <hyperlink ref="M7" r:id="rId21"/>
  </hyperlinks>
  <pageMargins left="0.70866141732283472" right="0.70866141732283472" top="0.74803149606299213" bottom="0.74803149606299213" header="0.31496062992125984" footer="0.31496062992125984"/>
  <pageSetup paperSize="9" scale="67" fitToHeight="0" orientation="portrait" verticalDpi="4294967295" r:id="rId22"/>
  <headerFooter>
    <oddHeader>&amp;C
Investīcijas un projekti piekrastē 2016. - 2019. gadā &amp;R3.pielikums</oddHeader>
    <oddFooter>Page &amp;P of &amp;N</oddFooter>
  </headerFooter>
  <legacy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D17" sqref="D17"/>
    </sheetView>
  </sheetViews>
  <sheetFormatPr defaultRowHeight="14.4"/>
  <sheetData>
    <row r="1" spans="1:1">
      <c r="A1" s="1" t="s">
        <v>0</v>
      </c>
    </row>
    <row r="2" spans="1:1">
      <c r="A2" s="2" t="s">
        <v>1</v>
      </c>
    </row>
    <row r="3" spans="1:1">
      <c r="A3" s="2" t="s">
        <v>406</v>
      </c>
    </row>
    <row r="4" spans="1:1">
      <c r="A4" s="2" t="s">
        <v>407</v>
      </c>
    </row>
    <row r="5" spans="1:1">
      <c r="A5" s="66" t="s">
        <v>402</v>
      </c>
    </row>
    <row r="6" spans="1:1">
      <c r="A6" s="2" t="s">
        <v>2</v>
      </c>
    </row>
    <row r="7" spans="1:1">
      <c r="A7" s="66" t="s">
        <v>401</v>
      </c>
    </row>
    <row r="8" spans="1:1">
      <c r="A8" s="2" t="s">
        <v>3</v>
      </c>
    </row>
    <row r="9" spans="1:1">
      <c r="A9" s="2" t="s">
        <v>4</v>
      </c>
    </row>
    <row r="10" spans="1:1">
      <c r="A10" s="2" t="s">
        <v>5</v>
      </c>
    </row>
    <row r="11" spans="1:1">
      <c r="A11" s="2" t="s">
        <v>6</v>
      </c>
    </row>
    <row r="12" spans="1:1">
      <c r="A12" s="2" t="s">
        <v>7</v>
      </c>
    </row>
    <row r="13" spans="1:1">
      <c r="A13" s="2" t="s">
        <v>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Investicijas_piekr_2016-2018F</vt:lpstr>
      <vt:lpstr>Saisinajumi</vt:lpstr>
      <vt:lpstr>'Investicijas_piekr_2016-2018F'!_ftn1</vt:lpstr>
      <vt:lpstr>'Investicijas_piekr_2016-2018F'!_ftn2</vt:lpstr>
      <vt:lpstr>'Investicijas_piekr_2016-2018F'!_ftnref1</vt:lpstr>
      <vt:lpstr>'Investicijas_piekr_2016-2018F'!Print_Area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2020-04-14T16:42:33Z</dcterms:modified>
</cp:coreProperties>
</file>