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C:\Users\lita.trakina\Desktop\"/>
    </mc:Choice>
  </mc:AlternateContent>
  <bookViews>
    <workbookView xWindow="5220" yWindow="810" windowWidth="21600" windowHeight="11385"/>
  </bookViews>
  <sheets>
    <sheet name="Pielikums"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 i="4" l="1"/>
  <c r="O20" i="4" l="1"/>
  <c r="M20" i="4"/>
  <c r="H20" i="4"/>
  <c r="F20" i="4"/>
  <c r="L32" i="4" l="1"/>
  <c r="N32" i="4"/>
  <c r="K32" i="4" l="1"/>
  <c r="E32" i="4"/>
  <c r="D32" i="4"/>
  <c r="A9" i="4" l="1"/>
  <c r="A10" i="4" s="1"/>
  <c r="A11" i="4" s="1"/>
  <c r="A12" i="4" s="1"/>
  <c r="A13" i="4" s="1"/>
  <c r="A14" i="4" s="1"/>
  <c r="A15" i="4" s="1"/>
  <c r="A16" i="4" s="1"/>
  <c r="A17" i="4" s="1"/>
  <c r="A18" i="4" s="1"/>
  <c r="A19" i="4" s="1"/>
  <c r="A20" i="4" s="1"/>
  <c r="A21" i="4" s="1"/>
  <c r="A22" i="4" s="1"/>
  <c r="A23" i="4" s="1"/>
  <c r="A24" i="4" s="1"/>
  <c r="A25" i="4" s="1"/>
  <c r="A26" i="4" s="1"/>
  <c r="A27" i="4" s="1"/>
  <c r="A28" i="4" s="1"/>
  <c r="A29" i="4" s="1"/>
  <c r="A30" i="4" s="1"/>
  <c r="O31" i="4" l="1"/>
  <c r="M31" i="4"/>
  <c r="J31" i="4"/>
  <c r="H31" i="4"/>
  <c r="F31" i="4"/>
  <c r="O23" i="4"/>
  <c r="M23" i="4"/>
  <c r="J23" i="4"/>
  <c r="H23" i="4"/>
  <c r="F23" i="4"/>
  <c r="O22" i="4"/>
  <c r="M22" i="4"/>
  <c r="J22" i="4"/>
  <c r="H22" i="4"/>
  <c r="F22" i="4"/>
  <c r="O21" i="4"/>
  <c r="M21" i="4"/>
  <c r="J21" i="4"/>
  <c r="H21" i="4"/>
  <c r="F21" i="4"/>
  <c r="O19" i="4"/>
  <c r="M19" i="4"/>
  <c r="H19" i="4"/>
  <c r="F19" i="4"/>
  <c r="O24" i="4"/>
  <c r="M24" i="4"/>
  <c r="J24" i="4"/>
  <c r="H24" i="4"/>
  <c r="F24" i="4"/>
  <c r="O30" i="4"/>
  <c r="M30" i="4"/>
  <c r="J30" i="4"/>
  <c r="H30" i="4"/>
  <c r="F30" i="4"/>
  <c r="O18" i="4"/>
  <c r="M18" i="4"/>
  <c r="H18" i="4"/>
  <c r="F18" i="4"/>
  <c r="O17" i="4"/>
  <c r="M17" i="4"/>
  <c r="F17" i="4"/>
  <c r="O29" i="4"/>
  <c r="M29" i="4"/>
  <c r="J29" i="4"/>
  <c r="H29" i="4"/>
  <c r="F29" i="4"/>
  <c r="O16" i="4"/>
  <c r="M16" i="4"/>
  <c r="H16" i="4"/>
  <c r="F16" i="4"/>
  <c r="O15" i="4"/>
  <c r="M15" i="4"/>
  <c r="H15" i="4"/>
  <c r="F15" i="4"/>
  <c r="O14" i="4"/>
  <c r="M14" i="4"/>
  <c r="H14" i="4"/>
  <c r="F14" i="4"/>
  <c r="O13" i="4"/>
  <c r="M13" i="4"/>
  <c r="F13" i="4"/>
  <c r="O12" i="4"/>
  <c r="M12" i="4"/>
  <c r="H12" i="4"/>
  <c r="F12" i="4"/>
  <c r="O28" i="4"/>
  <c r="M28" i="4"/>
  <c r="J28" i="4"/>
  <c r="H28" i="4"/>
  <c r="F28" i="4"/>
  <c r="O27" i="4"/>
  <c r="M27" i="4"/>
  <c r="J27" i="4"/>
  <c r="H27" i="4"/>
  <c r="F27" i="4"/>
  <c r="O26" i="4"/>
  <c r="M26" i="4"/>
  <c r="J26" i="4"/>
  <c r="H26" i="4"/>
  <c r="F26" i="4"/>
  <c r="O11" i="4"/>
  <c r="M11" i="4"/>
  <c r="H11" i="4"/>
  <c r="F11" i="4"/>
  <c r="O10" i="4"/>
  <c r="M10" i="4"/>
  <c r="F10" i="4"/>
  <c r="O25" i="4"/>
  <c r="M25" i="4"/>
  <c r="J25" i="4"/>
  <c r="H25" i="4"/>
  <c r="F25" i="4"/>
  <c r="O9" i="4"/>
  <c r="M9" i="4"/>
  <c r="H9" i="4"/>
  <c r="F9" i="4"/>
  <c r="O8" i="4"/>
  <c r="M8" i="4"/>
  <c r="H8" i="4"/>
  <c r="F8" i="4"/>
</calcChain>
</file>

<file path=xl/sharedStrings.xml><?xml version="1.0" encoding="utf-8"?>
<sst xmlns="http://schemas.openxmlformats.org/spreadsheetml/2006/main" count="319" uniqueCount="133">
  <si>
    <t>1. Atbalstāms</t>
  </si>
  <si>
    <t>Nr. p.k.</t>
  </si>
  <si>
    <t>Pašvaldības nosaukums</t>
  </si>
  <si>
    <t>Investīciju projekta nosaukums</t>
  </si>
  <si>
    <t>Kopējais investīciju projekta finasējums būvdarbiem, EUR</t>
  </si>
  <si>
    <t>Investīciju projekta iesniedzējs (3.2.)</t>
  </si>
  <si>
    <t>Plānotie pasākumi nepieciešami investīciju projekta mērķa sasniegšanai, to izmaksas ir ekonomiski pamatotas un tiks nodrošināta veikto investīciju uzturēšana un ilgtspēja (3.3., 4.6.punktā norādītie dokumenti/informācija)</t>
  </si>
  <si>
    <t>Plānotajiem būvdarbiem ir izstrādāts un būvvaldē akceptēts būvprojekts, ja tāds ir nepieciešams, vai cits būvniecības jomas normatīvajos aktos noteikts dokumentu kopums, un investīciju projekta būvdarbus paredzēts uzsākt līdz 2020. gada 31. decembrim un projektu īstenot ne ilgāk kā līdz 2021. gada 31. decembrim (3.5.)</t>
  </si>
  <si>
    <t>Valsts budžeta aizdevuma kopējais apmērs investīciju projektam ir ne mazāks kā 50 000 euro (3.7.)</t>
  </si>
  <si>
    <t>Atbilstība pašvaldības attīstības programmas investīciju plānam</t>
  </si>
  <si>
    <t>Norādīta informācija par to, vai projektā plānots komercdarbības atbalsts</t>
  </si>
  <si>
    <t>Piezīmes</t>
  </si>
  <si>
    <t>Ja stāvlaukums, gājēju celiņš vai veloceliņš, vai kopā ar ielu/ceļu</t>
  </si>
  <si>
    <t>Slēdziens</t>
  </si>
  <si>
    <t>Kurš izvērtēja</t>
  </si>
  <si>
    <t>Slēdziens (Pivot tabulai)</t>
  </si>
  <si>
    <t>Kopējais līdzfinansējums</t>
  </si>
  <si>
    <t>Kopējais līdzfinansējums - pārbaude</t>
  </si>
  <si>
    <t>2020.gadā</t>
  </si>
  <si>
    <t>2021.gadā</t>
  </si>
  <si>
    <t>Kopējais aizņēmums</t>
  </si>
  <si>
    <t>Admin. centrs pēc ATR</t>
  </si>
  <si>
    <t>Cita pašvaldība</t>
  </si>
  <si>
    <t>euro</t>
  </si>
  <si>
    <t>% no projekta kopējām 2020.gada izmaksām</t>
  </si>
  <si>
    <t>% no projekta  kopējām 2021.gada izmaksām</t>
  </si>
  <si>
    <t xml:space="preserve">% no kopējās aizņēmuma summas </t>
  </si>
  <si>
    <t>Finanšu komisijas lēmums</t>
  </si>
  <si>
    <t>Zilupes novada pašvaldība</t>
  </si>
  <si>
    <t>Zilupes pilsētas Stacijas un Liepu ielas seguma atjaunošanas projekts</t>
  </si>
  <si>
    <t>N/A</t>
  </si>
  <si>
    <t>Nē</t>
  </si>
  <si>
    <t>Jā</t>
  </si>
  <si>
    <t>1)ir izstrādāta tehniskā dokumentācija; 2)īstenošanas termiņš: 15.09.2020.-31.12.2020.</t>
  </si>
  <si>
    <t>Jā (118 951,86)</t>
  </si>
  <si>
    <t>Nav paredzēts komercdarbības atbalsts</t>
  </si>
  <si>
    <t>Krista</t>
  </si>
  <si>
    <t xml:space="preserve">Valkas novada pašvaldība </t>
  </si>
  <si>
    <t xml:space="preserve">Valkas pirmsskolas izglītības iestādes “Pasaciņa” telpu atjaunošana </t>
  </si>
  <si>
    <t>1) Ir būvprojekts; 2)īstenošanas termiņš: 10.08.2020.-25.11.2020.</t>
  </si>
  <si>
    <t>Jā (117 878)</t>
  </si>
  <si>
    <t xml:space="preserve">Jā </t>
  </si>
  <si>
    <t>Jelgavas pilsētas pašvaldība</t>
  </si>
  <si>
    <t>1) izstrādāta un apstiprināta apliecinājuma karte; 2) īstenošanas termiņš: 2020. gada oktobris - 2021. gada augusts</t>
  </si>
  <si>
    <t>Jā (295482)</t>
  </si>
  <si>
    <t>Jēkabpils pilsētas pašvaldība</t>
  </si>
  <si>
    <t>Līvānu ielas posma no Ezera ielas līdz Daugavpils ielai un Kurzemes ielas posma no Jāņa Raiņa ielas līdz Ventas ielai pārbūve, Jēkabpilī</t>
  </si>
  <si>
    <t>1) ir apstiprināta dokumentācija; 2)īstenošanas termiņš: 2020. gada oktobris - 2020. gada novembris</t>
  </si>
  <si>
    <t>Jā (67685)</t>
  </si>
  <si>
    <t>Viļakas novada pašvaldība</t>
  </si>
  <si>
    <t xml:space="preserve">Skolas ielas Žīguros un Viļakas pilsētas apbraucamā ceļa katoļu baznīcai, Viļakas novadā divkārtu virsmas apstrāde </t>
  </si>
  <si>
    <t>1) būvprojekts nav nepieciešams, darbi tiks veikti pamatojoties uz paskaidrojuma rakstiem; 2)īstenošanas termiņš: 2020. gada augusts - 2020. gada septembris</t>
  </si>
  <si>
    <t>Jā (58420)</t>
  </si>
  <si>
    <t>Ventspils pilsētas pašvaldība</t>
  </si>
  <si>
    <t>Veselīgas mācību un darba vides izveide Ventspils pilsētas pašvaldības pirmsskolas izglītības iestādēs “Eglīte”, “Vāverīte” un ”Zvaigznīte”</t>
  </si>
  <si>
    <t>1) Ir izstrādātas un saskaņotas apliecinājuma kartes 2) 2020. gada oktobris – 2021. gada jūnijs.</t>
  </si>
  <si>
    <t>Jā (225 000)</t>
  </si>
  <si>
    <t>Varis</t>
  </si>
  <si>
    <t>Veselīgas mācību un darba vides izveide Ventspils pilsētas pašvaldības pirmsskolas izglītības iestādēs “Bitīte”, “Rūķītis” un ”Saulīte”</t>
  </si>
  <si>
    <t>Veselīgas mācību un darba vides izveide Ventspils pilsētas pašvaldības pirmsskolas izglītības iestādēs “Margrietiņa”, “Pasaka” un “Varavīksne”</t>
  </si>
  <si>
    <t>Jā(187 500)</t>
  </si>
  <si>
    <t>Jūrmalas pilsētas pašvaldība</t>
  </si>
  <si>
    <t xml:space="preserve">Teātra ielas posma no Lienes ielas līdz Jomas ielai infrastruktūras atjaunošana un autostāvvietu izbūve, Jūrmalā </t>
  </si>
  <si>
    <t>1) Būvdarbi uzsākti 2020. gada 4. jūnijā 2) 05.05.2020.-04.10.2020.</t>
  </si>
  <si>
    <t>Jā (172 169)</t>
  </si>
  <si>
    <t>Ceļš+ietve+stāvvietas+apgaismojums</t>
  </si>
  <si>
    <t xml:space="preserve">Viktorijas ielas posma no Lienes ielas līdz Jomas ielai infrastruktūras atjaunošana un autostāvvietu izbūve, Jūrmalā </t>
  </si>
  <si>
    <t>1) Būvdarbi uzsākti 2020 gada 1. jūnijā. 2) 05.05.2020.-04.10.2020.</t>
  </si>
  <si>
    <t>Jā (125 148)</t>
  </si>
  <si>
    <t xml:space="preserve">Rēzeknes pulka ielas pārbūve posmā no Viestura ielas līdz Aizputes ielai, Jūrmalā </t>
  </si>
  <si>
    <t>1) Būvdarbi tiks uzsākti 2020. gada 3. septembrī  2) 13.07.2020.-12.01.2021.</t>
  </si>
  <si>
    <t>Jā (167 971)</t>
  </si>
  <si>
    <t>Ceļš+ietve+autostāvvietas+apgaismojums</t>
  </si>
  <si>
    <t xml:space="preserve">Gājēju celiņa izbūve Skolas ielas posmā no Satiksmes ielas līdz Jurģu ielai, Jūrmalā </t>
  </si>
  <si>
    <t>1) Būvdarbi uzsākti 2020. gada 4. jūnijā 2) 12.05.2020.-04.10.2020.</t>
  </si>
  <si>
    <t>Jā (131 077)</t>
  </si>
  <si>
    <t>Tikai ietve + apgaismojums + uzlabotas autobusu pieturas</t>
  </si>
  <si>
    <t>Balvu novada pašvaldība</t>
  </si>
  <si>
    <t xml:space="preserve">Jaunatnes ielas, Balvos seguma atjaunošanas darbu veikšana </t>
  </si>
  <si>
    <t>1) Apliecinājuma karte izstrādāta un apstiprināta būvvaldē; 2) īstenošanas termiņš: septembris 2020 - novembris 2020</t>
  </si>
  <si>
    <t>Jā (93929)</t>
  </si>
  <si>
    <t>Kurts</t>
  </si>
  <si>
    <t xml:space="preserve">Jelgavas decentralizētās kanalizācijas sistēmas izveide </t>
  </si>
  <si>
    <t>1)izstrādāta projekta koncepcija unnoteikts savienojamo IT sistēmu un IT savstarpējo atkarību shēma; 2)īstenošanas laiks: 2020. gada oktobris - 2021. gada maijs</t>
  </si>
  <si>
    <t>Jā (50002)</t>
  </si>
  <si>
    <t>1) ir izstrādāta tehniskā dokumentācija, tā iesniegta būvvaldē; 2) īstenošanas termiņš: septembris 2020 - oktobris 2020</t>
  </si>
  <si>
    <t>Jā (69287,57)</t>
  </si>
  <si>
    <t>Saulkrastu novada pašvaldība</t>
  </si>
  <si>
    <t xml:space="preserve">Autostāvvietu un ietves izbūve Ainažu ielā, Saulkrastos, Saulkrastu novadā (1.kārta, 2.kārta) </t>
  </si>
  <si>
    <t>1) izstrādāts būvprojekts un veikts iepirkums; 2) īstenošanas termiņš: oktobris 2020 - decembris 2020</t>
  </si>
  <si>
    <t>Jā (311233,84)</t>
  </si>
  <si>
    <t>Stāvlaukums + gājēju ceļš</t>
  </si>
  <si>
    <t>Alojas novada pašvaldība</t>
  </si>
  <si>
    <t xml:space="preserve">Asfalta seguma atjaunošana Baznīcas ielas un Jūras ielas posmos Alojā </t>
  </si>
  <si>
    <t>1) Noslēgts līgums ar būvnieku; 2) Īstenošanas termiņš: 01.09.2020. - 31.12.2020.</t>
  </si>
  <si>
    <t>Jā (90 704,62)</t>
  </si>
  <si>
    <t>Ceļš+ietve</t>
  </si>
  <si>
    <t>Daugavpils pilsētas pašvaldība</t>
  </si>
  <si>
    <t xml:space="preserve">Daugavpils pašvaldības izglītības iestāžu nodrošinājums attālinātam mācību procesam </t>
  </si>
  <si>
    <t xml:space="preserve">Projekta uzsākšanas termiņš – 2020.gada septembris
Projekta pabeigšanas termiņš – 2021.gada 31.decembris. Ir apzināti esošie risinājumi un tiek gatavotas specifikācijas iepirkumam
</t>
  </si>
  <si>
    <t>Jā (559 200)</t>
  </si>
  <si>
    <t>Jaunjelgavas novada pašvaldība</t>
  </si>
  <si>
    <t xml:space="preserve">Uzvaras ielas posma pārbūve Jaunjelgavā </t>
  </si>
  <si>
    <t>1) Apstiprināts būvprojekts; 2)īstenošanas termiņš: 2020. gada septembris - 2021. gada oktobris</t>
  </si>
  <si>
    <t>Jā (292 500)</t>
  </si>
  <si>
    <t>Gājēju ietve, veloceliņš + stāvvieta</t>
  </si>
  <si>
    <t>Ikšķiles novada pašvaldība</t>
  </si>
  <si>
    <t>Pašvaldības transporta infrastruktūras attīstība (Melioratoru ielas, Sūniņu ielas un Daugavas prospekta gājēju ietves pārbūve)</t>
  </si>
  <si>
    <t>1)Apstirpirnāts būvprojekts; 2)īstenošanas termiņš; 2020. gada septembris - 2020. gada decembris</t>
  </si>
  <si>
    <t>Jā (78045)</t>
  </si>
  <si>
    <t>Gājēju ietve</t>
  </si>
  <si>
    <t>Pašvaldības transporta infrastruktūras attīstība (Papeļu un Ziedu ielu atjaunošana un Neļķu ielu pārbūve)</t>
  </si>
  <si>
    <t>1)apstiprināts tehniskais projekts; 2)īstenošanas termiņš: 2020. gada oktobris; 2021. gada aprīlis</t>
  </si>
  <si>
    <t>Jā (299514)</t>
  </si>
  <si>
    <t>Aizkraukles novada pašvaldība</t>
  </si>
  <si>
    <t xml:space="preserve">Stadiona ielas atjaunošana Aizkrauklē </t>
  </si>
  <si>
    <t>1) ir izstrādāts un apstiprināts būvprojekts; 2) īstenošanas termiņš: 2020. gada oktobris - 2021. gada jūlijs</t>
  </si>
  <si>
    <t>Jā (96213)</t>
  </si>
  <si>
    <t>Durbes novada pašvaldība</t>
  </si>
  <si>
    <t xml:space="preserve">Transporta infrastruktūras atjaunošana Durbes pilsētā, Durbes novadā </t>
  </si>
  <si>
    <t>1) ir apliecinājuma karte; 2)īstenošanas termiņš: 2020. gada oktobris - 2021. gada jūlijs</t>
  </si>
  <si>
    <t>Jā (149659)</t>
  </si>
  <si>
    <t xml:space="preserve">Grants ceļa Sidgunda-Ezeri-Kārde 2. un 3.posma pārbūve </t>
  </si>
  <si>
    <t xml:space="preserve">Nē </t>
  </si>
  <si>
    <t>1)ir apstiprināts būvprojekts; 2)īstenošanas termiņš: 2020. gada novembris - 2021. gada jūlijs</t>
  </si>
  <si>
    <t>Jā (300 000)</t>
  </si>
  <si>
    <t xml:space="preserve">Mālpils novada pšvaldība </t>
  </si>
  <si>
    <t>Pielikums
Ministru kabineta 
2020. gada                      ____
rīkojumam Nr.       ____</t>
  </si>
  <si>
    <t>Par atbalstītajiem pašvaldību investīciju projektiem valsts aizdevumu piešķiršanai ārkārtējās situācijas ietekmes mazināšanai un novēršanai saistībā ar Covid-19 izplatību</t>
  </si>
  <si>
    <t>Līdzfinansējuma apmērs būvdarbiem</t>
  </si>
  <si>
    <t>Aizņēmuma apmērs būvdarbiem</t>
  </si>
  <si>
    <t>Viestura ielas posma no Neretas ielas līdz Mežaparka veloceliņam pārbūve, Jēkabpilī</t>
  </si>
  <si>
    <t xml:space="preserve">Jelgavas poliklīnikas ēkas energoefektivitātes paaugstināšana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</si>
</sst>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00_-;\-* #,##0.00_-;_-* &quot;-&quot;??_-;_-@_-"/>
    <numFmt numFmtId="165" formatCode="_(* #,##0.00_);_(* \(#,##0.00\);_(* &quot;-&quot;??_);_(@_)"/>
  </numFmts>
  <fonts count="11" x14ac:knownFonts="1">
    <font>
      <sz val="11"/>
      <color theme="1"/>
      <name val="Calibri"/>
      <family val="2"/>
      <scheme val="minor"/>
    </font>
    <font>
      <sz val="10"/>
      <name val="Times New Roman"/>
      <family val="1"/>
      <charset val="186"/>
    </font>
    <font>
      <sz val="11"/>
      <color rgb="FF9C0006"/>
      <name val="Calibri"/>
      <family val="2"/>
      <charset val="186"/>
      <scheme val="minor"/>
    </font>
    <font>
      <sz val="11"/>
      <color theme="1"/>
      <name val="Calibri"/>
      <family val="2"/>
      <scheme val="minor"/>
    </font>
    <font>
      <b/>
      <sz val="10"/>
      <name val="Times New Roman"/>
      <family val="1"/>
      <charset val="186"/>
    </font>
    <font>
      <b/>
      <sz val="10"/>
      <color theme="1"/>
      <name val="Times New Roman"/>
      <family val="1"/>
      <charset val="186"/>
    </font>
    <font>
      <sz val="10"/>
      <color theme="1"/>
      <name val="Times New Roman"/>
      <family val="1"/>
      <charset val="186"/>
    </font>
    <font>
      <sz val="10"/>
      <color rgb="FF000000"/>
      <name val="Times New Roman"/>
      <family val="1"/>
      <charset val="186"/>
    </font>
    <font>
      <sz val="10"/>
      <color rgb="FFFF0000"/>
      <name val="Times New Roman"/>
      <family val="1"/>
      <charset val="186"/>
    </font>
    <font>
      <i/>
      <sz val="10"/>
      <color theme="1"/>
      <name val="Times New Roman"/>
      <family val="1"/>
      <charset val="186"/>
    </font>
    <font>
      <sz val="9"/>
      <name val="Times New Roman"/>
      <family val="1"/>
      <charset val="186"/>
    </font>
  </fonts>
  <fills count="4">
    <fill>
      <patternFill patternType="none"/>
    </fill>
    <fill>
      <patternFill patternType="gray125"/>
    </fill>
    <fill>
      <patternFill patternType="solid">
        <fgColor rgb="FFFFC7CE"/>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indexed="64"/>
      </left>
      <right style="thin">
        <color indexed="64"/>
      </right>
      <top/>
      <bottom style="thin">
        <color rgb="FF000000"/>
      </bottom>
      <diagonal/>
    </border>
  </borders>
  <cellStyleXfs count="3">
    <xf numFmtId="0" fontId="0" fillId="0" borderId="0"/>
    <xf numFmtId="0" fontId="2" fillId="2" borderId="0" applyNumberFormat="0" applyBorder="0" applyAlignment="0" applyProtection="0"/>
    <xf numFmtId="43" fontId="3" fillId="0" borderId="0" applyFont="0" applyFill="0" applyBorder="0" applyAlignment="0" applyProtection="0"/>
  </cellStyleXfs>
  <cellXfs count="64">
    <xf numFmtId="0" fontId="0" fillId="0" borderId="0" xfId="0"/>
    <xf numFmtId="3" fontId="1" fillId="3" borderId="0" xfId="0" applyNumberFormat="1" applyFont="1" applyFill="1" applyAlignment="1">
      <alignment horizontal="right" wrapText="1"/>
    </xf>
    <xf numFmtId="3" fontId="1" fillId="3" borderId="0" xfId="0" applyNumberFormat="1" applyFont="1" applyFill="1"/>
    <xf numFmtId="3" fontId="4" fillId="3" borderId="0" xfId="0" applyNumberFormat="1" applyFont="1" applyFill="1" applyAlignment="1">
      <alignment horizontal="left"/>
    </xf>
    <xf numFmtId="3" fontId="1" fillId="3" borderId="0" xfId="0" applyNumberFormat="1" applyFont="1" applyFill="1" applyAlignment="1">
      <alignment horizontal="center"/>
    </xf>
    <xf numFmtId="3" fontId="1" fillId="3" borderId="0" xfId="0" applyNumberFormat="1" applyFont="1" applyFill="1" applyAlignment="1">
      <alignment horizontal="left"/>
    </xf>
    <xf numFmtId="0" fontId="4" fillId="3" borderId="1" xfId="0" applyFont="1" applyFill="1" applyBorder="1" applyAlignment="1">
      <alignment horizontal="center" vertical="center" wrapText="1"/>
    </xf>
    <xf numFmtId="9" fontId="1" fillId="3" borderId="3" xfId="0" applyNumberFormat="1" applyFont="1" applyFill="1" applyBorder="1" applyAlignment="1">
      <alignment horizontal="center" wrapText="1"/>
    </xf>
    <xf numFmtId="0" fontId="4" fillId="3" borderId="3" xfId="0" applyFont="1" applyFill="1" applyBorder="1" applyAlignment="1">
      <alignment horizontal="left" vertical="center" wrapText="1"/>
    </xf>
    <xf numFmtId="0" fontId="6" fillId="3" borderId="6" xfId="0" applyFont="1" applyFill="1" applyBorder="1" applyAlignment="1">
      <alignment horizontal="center" wrapText="1"/>
    </xf>
    <xf numFmtId="165" fontId="6" fillId="3" borderId="6" xfId="0" applyNumberFormat="1" applyFont="1" applyFill="1" applyBorder="1"/>
    <xf numFmtId="9" fontId="6" fillId="3" borderId="6" xfId="0" applyNumberFormat="1" applyFont="1" applyFill="1" applyBorder="1"/>
    <xf numFmtId="2" fontId="6" fillId="3" borderId="6" xfId="0" applyNumberFormat="1" applyFont="1" applyFill="1" applyBorder="1"/>
    <xf numFmtId="0" fontId="6" fillId="3" borderId="6" xfId="0" applyFont="1" applyFill="1" applyBorder="1"/>
    <xf numFmtId="3" fontId="1" fillId="3" borderId="1" xfId="0" applyNumberFormat="1" applyFont="1" applyFill="1" applyBorder="1" applyAlignment="1">
      <alignment horizontal="center" vertical="center" wrapText="1"/>
    </xf>
    <xf numFmtId="0" fontId="8" fillId="3" borderId="6" xfId="0" applyFont="1" applyFill="1" applyBorder="1" applyAlignment="1">
      <alignment horizontal="center" wrapText="1"/>
    </xf>
    <xf numFmtId="0" fontId="6" fillId="3" borderId="8" xfId="0" applyFont="1" applyFill="1" applyBorder="1"/>
    <xf numFmtId="0" fontId="6" fillId="3" borderId="1" xfId="0" applyFont="1" applyFill="1" applyBorder="1"/>
    <xf numFmtId="0" fontId="7" fillId="3" borderId="6" xfId="1" applyFont="1" applyFill="1" applyBorder="1"/>
    <xf numFmtId="0" fontId="6" fillId="3" borderId="6" xfId="0" applyFont="1" applyFill="1" applyBorder="1" applyAlignment="1">
      <alignment wrapText="1"/>
    </xf>
    <xf numFmtId="165" fontId="6" fillId="3" borderId="7" xfId="0" applyNumberFormat="1" applyFont="1" applyFill="1" applyBorder="1"/>
    <xf numFmtId="9" fontId="6" fillId="3" borderId="7" xfId="0" applyNumberFormat="1" applyFont="1" applyFill="1" applyBorder="1"/>
    <xf numFmtId="3" fontId="1" fillId="3" borderId="6" xfId="0" applyNumberFormat="1" applyFont="1" applyFill="1" applyBorder="1" applyAlignment="1">
      <alignment horizontal="center" vertical="center" wrapText="1"/>
    </xf>
    <xf numFmtId="0" fontId="7" fillId="3" borderId="6" xfId="0" applyFont="1" applyFill="1" applyBorder="1" applyAlignment="1">
      <alignment horizontal="center" wrapText="1"/>
    </xf>
    <xf numFmtId="0" fontId="6" fillId="3" borderId="7" xfId="0" applyNumberFormat="1" applyFont="1" applyFill="1" applyBorder="1"/>
    <xf numFmtId="0" fontId="6" fillId="3" borderId="7" xfId="0" applyFont="1" applyFill="1" applyBorder="1"/>
    <xf numFmtId="0" fontId="7" fillId="3" borderId="6" xfId="0" applyFont="1" applyFill="1" applyBorder="1" applyAlignment="1">
      <alignment wrapText="1"/>
    </xf>
    <xf numFmtId="0" fontId="8" fillId="3" borderId="6" xfId="0" applyFont="1" applyFill="1" applyBorder="1" applyAlignment="1">
      <alignment wrapText="1"/>
    </xf>
    <xf numFmtId="0" fontId="6" fillId="3" borderId="0" xfId="0" applyFont="1" applyFill="1"/>
    <xf numFmtId="164" fontId="5" fillId="3" borderId="0" xfId="0" applyNumberFormat="1" applyFont="1" applyFill="1"/>
    <xf numFmtId="165" fontId="5" fillId="3" borderId="0" xfId="0" applyNumberFormat="1" applyFont="1" applyFill="1"/>
    <xf numFmtId="43" fontId="5" fillId="3" borderId="0" xfId="2" applyFont="1" applyFill="1"/>
    <xf numFmtId="3" fontId="1" fillId="3" borderId="1" xfId="0" applyNumberFormat="1" applyFont="1" applyFill="1" applyBorder="1" applyAlignment="1">
      <alignment vertical="top" wrapText="1"/>
    </xf>
    <xf numFmtId="0" fontId="6" fillId="3" borderId="6"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9" xfId="0" applyFont="1" applyFill="1" applyBorder="1" applyAlignment="1">
      <alignment horizontal="left" vertical="top" wrapText="1"/>
    </xf>
    <xf numFmtId="165" fontId="9" fillId="3" borderId="3" xfId="0" applyNumberFormat="1" applyFont="1" applyFill="1" applyBorder="1" applyAlignment="1">
      <alignment horizontal="center" wrapText="1"/>
    </xf>
    <xf numFmtId="1" fontId="6" fillId="3" borderId="6" xfId="0" applyNumberFormat="1" applyFont="1" applyFill="1" applyBorder="1" applyAlignment="1">
      <alignment horizontal="center" vertical="top"/>
    </xf>
    <xf numFmtId="3" fontId="6" fillId="3" borderId="0" xfId="0" applyNumberFormat="1" applyFont="1" applyFill="1"/>
    <xf numFmtId="0" fontId="6" fillId="3" borderId="0" xfId="0" applyFont="1" applyFill="1" applyBorder="1"/>
    <xf numFmtId="0" fontId="6" fillId="3" borderId="10" xfId="0" applyFont="1" applyFill="1" applyBorder="1"/>
    <xf numFmtId="9" fontId="6" fillId="3" borderId="0" xfId="0" applyNumberFormat="1" applyFont="1" applyFill="1"/>
    <xf numFmtId="9" fontId="1" fillId="3" borderId="0" xfId="0" applyNumberFormat="1" applyFont="1" applyFill="1" applyAlignment="1">
      <alignment horizontal="left"/>
    </xf>
    <xf numFmtId="9" fontId="10" fillId="3" borderId="3" xfId="0" applyNumberFormat="1" applyFont="1" applyFill="1" applyBorder="1" applyAlignment="1">
      <alignment horizontal="center" wrapText="1"/>
    </xf>
    <xf numFmtId="3" fontId="10" fillId="3" borderId="3" xfId="0" applyNumberFormat="1" applyFont="1" applyFill="1" applyBorder="1" applyAlignment="1">
      <alignment horizontal="center" wrapText="1"/>
    </xf>
    <xf numFmtId="0" fontId="4" fillId="3" borderId="3" xfId="0" applyFont="1" applyFill="1" applyBorder="1" applyAlignment="1">
      <alignment horizontal="left" vertical="center" wrapText="1"/>
    </xf>
    <xf numFmtId="0" fontId="4" fillId="3" borderId="5" xfId="0" applyFont="1" applyFill="1" applyBorder="1" applyAlignment="1">
      <alignment horizontal="left" vertical="center" wrapText="1"/>
    </xf>
    <xf numFmtId="165" fontId="5" fillId="3" borderId="2" xfId="0" applyNumberFormat="1" applyFont="1" applyFill="1" applyBorder="1" applyAlignment="1">
      <alignment horizontal="center" vertical="center" wrapText="1"/>
    </xf>
    <xf numFmtId="165" fontId="5" fillId="3" borderId="4" xfId="0" applyNumberFormat="1" applyFont="1" applyFill="1" applyBorder="1" applyAlignment="1">
      <alignment horizontal="center" vertical="center" wrapText="1"/>
    </xf>
    <xf numFmtId="3" fontId="5" fillId="3" borderId="1" xfId="0" applyNumberFormat="1" applyFont="1" applyFill="1" applyBorder="1" applyAlignment="1">
      <alignment horizontal="center" wrapText="1"/>
    </xf>
    <xf numFmtId="3" fontId="1" fillId="3" borderId="0" xfId="0" applyNumberFormat="1" applyFont="1" applyFill="1" applyAlignment="1">
      <alignment horizontal="right" wrapText="1"/>
    </xf>
    <xf numFmtId="3" fontId="4" fillId="3" borderId="0" xfId="0" applyNumberFormat="1" applyFont="1" applyFill="1" applyAlignment="1">
      <alignment horizontal="center"/>
    </xf>
    <xf numFmtId="3" fontId="4" fillId="3" borderId="1"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3" fontId="5" fillId="3" borderId="5" xfId="0" applyNumberFormat="1" applyFont="1" applyFill="1" applyBorder="1" applyAlignment="1">
      <alignment horizontal="center" vertical="center" wrapText="1"/>
    </xf>
    <xf numFmtId="3" fontId="5" fillId="3" borderId="11"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165" fontId="6" fillId="3" borderId="3" xfId="0" applyNumberFormat="1" applyFont="1" applyFill="1" applyBorder="1" applyAlignment="1">
      <alignment horizontal="center" vertical="center" wrapText="1"/>
    </xf>
    <xf numFmtId="165" fontId="6" fillId="3" borderId="5"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 xfId="0" applyFont="1" applyFill="1" applyBorder="1" applyAlignment="1">
      <alignment horizontal="center" vertical="center" wrapText="1"/>
    </xf>
  </cellXfs>
  <cellStyles count="3">
    <cellStyle name="Bad" xfId="1" builtinId="27"/>
    <cellStyle name="Comma" xfId="2" builtinId="3"/>
    <cellStyle name="Normal" xfId="0" builtinId="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2"/>
  <sheetViews>
    <sheetView tabSelected="1" topLeftCell="A30" zoomScale="90" zoomScaleNormal="90" workbookViewId="0">
      <selection activeCell="AB33" sqref="AB33"/>
    </sheetView>
  </sheetViews>
  <sheetFormatPr defaultRowHeight="12.75" x14ac:dyDescent="0.2"/>
  <cols>
    <col min="1" max="1" width="5.140625" style="28" customWidth="1"/>
    <col min="2" max="2" width="15.28515625" style="28" customWidth="1"/>
    <col min="3" max="3" width="20.28515625" style="28" customWidth="1"/>
    <col min="4" max="4" width="19.5703125" style="28" customWidth="1"/>
    <col min="5" max="5" width="12.85546875" style="28" customWidth="1"/>
    <col min="6" max="6" width="18.7109375" style="28" hidden="1" customWidth="1"/>
    <col min="7" max="7" width="13.140625" style="28" customWidth="1"/>
    <col min="8" max="8" width="9.140625" style="28"/>
    <col min="9" max="9" width="11.7109375" style="28" customWidth="1"/>
    <col min="10" max="10" width="9.140625" style="28"/>
    <col min="11" max="11" width="12.7109375" style="28" customWidth="1"/>
    <col min="12" max="12" width="14" style="28" customWidth="1"/>
    <col min="13" max="13" width="9.140625" style="41"/>
    <col min="14" max="14" width="14" style="28" customWidth="1"/>
    <col min="15" max="15" width="9.140625" style="28"/>
    <col min="16" max="16" width="9.140625" style="28" hidden="1" customWidth="1"/>
    <col min="17" max="17" width="0.140625" style="28" hidden="1" customWidth="1"/>
    <col min="18" max="18" width="12.42578125" style="28" hidden="1" customWidth="1"/>
    <col min="19" max="19" width="24.85546875" style="28" hidden="1" customWidth="1"/>
    <col min="20" max="20" width="14.5703125" style="28" hidden="1" customWidth="1"/>
    <col min="21" max="21" width="0.140625" style="28" hidden="1" customWidth="1"/>
    <col min="22" max="22" width="16.140625" style="28" hidden="1" customWidth="1"/>
    <col min="23" max="23" width="9.140625" style="28" hidden="1" customWidth="1"/>
    <col min="24" max="24" width="0.140625" style="28" hidden="1" customWidth="1"/>
    <col min="25" max="26" width="9.140625" style="28" hidden="1" customWidth="1"/>
    <col min="27" max="27" width="11.5703125" style="28" hidden="1" customWidth="1"/>
    <col min="28" max="16384" width="9.140625" style="28"/>
  </cols>
  <sheetData>
    <row r="1" spans="1:28" ht="74.25" customHeight="1" x14ac:dyDescent="0.2">
      <c r="D1" s="50"/>
      <c r="E1" s="50"/>
      <c r="F1" s="50"/>
      <c r="L1" s="50" t="s">
        <v>127</v>
      </c>
      <c r="M1" s="50"/>
      <c r="N1" s="50"/>
      <c r="O1" s="50"/>
    </row>
    <row r="2" spans="1:28" ht="12.75" customHeight="1" x14ac:dyDescent="0.2">
      <c r="D2" s="1"/>
      <c r="E2" s="1"/>
      <c r="F2" s="1"/>
    </row>
    <row r="3" spans="1:28" s="2" customFormat="1" x14ac:dyDescent="0.2">
      <c r="A3" s="51" t="s">
        <v>128</v>
      </c>
      <c r="B3" s="51"/>
      <c r="C3" s="51"/>
      <c r="D3" s="51"/>
      <c r="E3" s="51"/>
      <c r="F3" s="51"/>
      <c r="G3" s="51"/>
      <c r="H3" s="51"/>
      <c r="I3" s="51"/>
      <c r="J3" s="51"/>
      <c r="K3" s="51"/>
      <c r="L3" s="51"/>
      <c r="M3" s="51"/>
      <c r="N3" s="51"/>
      <c r="O3" s="51"/>
    </row>
    <row r="4" spans="1:28" s="2" customFormat="1" x14ac:dyDescent="0.2">
      <c r="A4" s="3"/>
      <c r="B4" s="3"/>
      <c r="C4" s="3"/>
      <c r="D4" s="4"/>
      <c r="K4" s="5"/>
      <c r="L4" s="5"/>
      <c r="M4" s="42"/>
      <c r="N4" s="5"/>
    </row>
    <row r="5" spans="1:28" s="38" customFormat="1" ht="24.95" customHeight="1" x14ac:dyDescent="0.2">
      <c r="A5" s="53" t="s">
        <v>1</v>
      </c>
      <c r="B5" s="52" t="s">
        <v>2</v>
      </c>
      <c r="C5" s="53" t="s">
        <v>3</v>
      </c>
      <c r="D5" s="47" t="s">
        <v>4</v>
      </c>
      <c r="E5" s="49" t="s">
        <v>129</v>
      </c>
      <c r="F5" s="49"/>
      <c r="G5" s="49"/>
      <c r="H5" s="49"/>
      <c r="I5" s="49"/>
      <c r="J5" s="49"/>
      <c r="K5" s="49" t="s">
        <v>130</v>
      </c>
      <c r="L5" s="49"/>
      <c r="M5" s="49"/>
      <c r="N5" s="49"/>
      <c r="O5" s="49"/>
      <c r="P5" s="63" t="s">
        <v>5</v>
      </c>
      <c r="Q5" s="63"/>
      <c r="R5" s="59" t="s">
        <v>6</v>
      </c>
      <c r="S5" s="59" t="s">
        <v>7</v>
      </c>
      <c r="T5" s="59" t="s">
        <v>8</v>
      </c>
      <c r="U5" s="59" t="s">
        <v>9</v>
      </c>
      <c r="V5" s="59" t="s">
        <v>10</v>
      </c>
      <c r="W5" s="61" t="s">
        <v>11</v>
      </c>
      <c r="X5" s="59" t="s">
        <v>12</v>
      </c>
      <c r="Y5" s="53" t="s">
        <v>13</v>
      </c>
      <c r="Z5" s="53" t="s">
        <v>14</v>
      </c>
      <c r="AA5" s="53" t="s">
        <v>15</v>
      </c>
    </row>
    <row r="6" spans="1:28" s="38" customFormat="1" ht="78" customHeight="1" x14ac:dyDescent="0.2">
      <c r="A6" s="54"/>
      <c r="B6" s="52"/>
      <c r="C6" s="54"/>
      <c r="D6" s="48"/>
      <c r="E6" s="57" t="s">
        <v>16</v>
      </c>
      <c r="F6" s="57" t="s">
        <v>17</v>
      </c>
      <c r="G6" s="56" t="s">
        <v>18</v>
      </c>
      <c r="H6" s="56"/>
      <c r="I6" s="56" t="s">
        <v>19</v>
      </c>
      <c r="J6" s="56"/>
      <c r="K6" s="57" t="s">
        <v>20</v>
      </c>
      <c r="L6" s="56" t="s">
        <v>18</v>
      </c>
      <c r="M6" s="56"/>
      <c r="N6" s="56" t="s">
        <v>19</v>
      </c>
      <c r="O6" s="56"/>
      <c r="P6" s="45" t="s">
        <v>21</v>
      </c>
      <c r="Q6" s="6" t="s">
        <v>22</v>
      </c>
      <c r="R6" s="60"/>
      <c r="S6" s="60"/>
      <c r="T6" s="60"/>
      <c r="U6" s="60"/>
      <c r="V6" s="60"/>
      <c r="W6" s="62"/>
      <c r="X6" s="60"/>
      <c r="Y6" s="54"/>
      <c r="Z6" s="54"/>
      <c r="AA6" s="54"/>
    </row>
    <row r="7" spans="1:28" s="38" customFormat="1" ht="97.5" customHeight="1" x14ac:dyDescent="0.2">
      <c r="A7" s="55"/>
      <c r="B7" s="52"/>
      <c r="C7" s="55"/>
      <c r="D7" s="48"/>
      <c r="E7" s="58"/>
      <c r="F7" s="58"/>
      <c r="G7" s="36" t="s">
        <v>23</v>
      </c>
      <c r="H7" s="7" t="s">
        <v>24</v>
      </c>
      <c r="I7" s="36" t="s">
        <v>23</v>
      </c>
      <c r="J7" s="7" t="s">
        <v>25</v>
      </c>
      <c r="K7" s="58"/>
      <c r="L7" s="36" t="s">
        <v>23</v>
      </c>
      <c r="M7" s="43" t="s">
        <v>26</v>
      </c>
      <c r="N7" s="36" t="s">
        <v>23</v>
      </c>
      <c r="O7" s="44" t="s">
        <v>26</v>
      </c>
      <c r="P7" s="46"/>
      <c r="Q7" s="8" t="s">
        <v>27</v>
      </c>
      <c r="R7" s="60"/>
      <c r="S7" s="60"/>
      <c r="T7" s="60"/>
      <c r="U7" s="60"/>
      <c r="V7" s="60"/>
      <c r="W7" s="62"/>
      <c r="X7" s="60"/>
      <c r="Y7" s="54"/>
      <c r="Z7" s="54"/>
      <c r="AA7" s="54"/>
    </row>
    <row r="8" spans="1:28" ht="38.25" x14ac:dyDescent="0.2">
      <c r="A8" s="37">
        <v>1</v>
      </c>
      <c r="B8" s="32" t="s">
        <v>28</v>
      </c>
      <c r="C8" s="33" t="s">
        <v>29</v>
      </c>
      <c r="D8" s="10">
        <v>158602.48000000001</v>
      </c>
      <c r="E8" s="10">
        <v>39650.620000000003</v>
      </c>
      <c r="F8" s="10">
        <f t="shared" ref="F8:F31" si="0">G8+I8</f>
        <v>39650.620000000003</v>
      </c>
      <c r="G8" s="10">
        <v>39650.620000000003</v>
      </c>
      <c r="H8" s="11">
        <f t="shared" ref="H8:H31" si="1">G8/(G8+L8)</f>
        <v>0.25</v>
      </c>
      <c r="I8" s="12">
        <v>0</v>
      </c>
      <c r="J8" s="13"/>
      <c r="K8" s="10">
        <v>118951.86</v>
      </c>
      <c r="L8" s="10">
        <v>118951.86</v>
      </c>
      <c r="M8" s="11">
        <f t="shared" ref="M8:M31" si="2">L8/K8</f>
        <v>1</v>
      </c>
      <c r="N8" s="12">
        <v>0</v>
      </c>
      <c r="O8" s="11">
        <f t="shared" ref="O8:O31" si="3">N8/K8</f>
        <v>0</v>
      </c>
      <c r="P8" s="13" t="s">
        <v>31</v>
      </c>
      <c r="Q8" s="13" t="s">
        <v>32</v>
      </c>
      <c r="R8" s="13" t="s">
        <v>32</v>
      </c>
      <c r="S8" s="9" t="s">
        <v>33</v>
      </c>
      <c r="T8" s="13" t="s">
        <v>34</v>
      </c>
      <c r="U8" s="13" t="s">
        <v>32</v>
      </c>
      <c r="V8" s="9" t="s">
        <v>35</v>
      </c>
      <c r="W8" s="13"/>
      <c r="X8" s="13" t="s">
        <v>30</v>
      </c>
      <c r="Y8" s="9"/>
      <c r="Z8" s="13" t="s">
        <v>36</v>
      </c>
      <c r="AA8" s="14" t="s">
        <v>0</v>
      </c>
    </row>
    <row r="9" spans="1:28" ht="51" x14ac:dyDescent="0.2">
      <c r="A9" s="37">
        <f t="shared" ref="A9:A31" si="4">A8+1</f>
        <v>2</v>
      </c>
      <c r="B9" s="32" t="s">
        <v>37</v>
      </c>
      <c r="C9" s="33" t="s">
        <v>38</v>
      </c>
      <c r="D9" s="10">
        <v>157171.1</v>
      </c>
      <c r="E9" s="10">
        <v>39293.1</v>
      </c>
      <c r="F9" s="10">
        <f t="shared" si="0"/>
        <v>39293.1</v>
      </c>
      <c r="G9" s="10">
        <v>39293.1</v>
      </c>
      <c r="H9" s="11">
        <f t="shared" si="1"/>
        <v>0.25000206781017625</v>
      </c>
      <c r="I9" s="12">
        <v>0</v>
      </c>
      <c r="J9" s="11"/>
      <c r="K9" s="10">
        <v>117878</v>
      </c>
      <c r="L9" s="10">
        <v>117878</v>
      </c>
      <c r="M9" s="11">
        <f t="shared" si="2"/>
        <v>1</v>
      </c>
      <c r="N9" s="12">
        <v>0</v>
      </c>
      <c r="O9" s="11">
        <f t="shared" si="3"/>
        <v>0</v>
      </c>
      <c r="P9" s="13" t="s">
        <v>32</v>
      </c>
      <c r="Q9" s="13" t="s">
        <v>30</v>
      </c>
      <c r="R9" s="13" t="s">
        <v>32</v>
      </c>
      <c r="S9" s="9" t="s">
        <v>39</v>
      </c>
      <c r="T9" s="13" t="s">
        <v>40</v>
      </c>
      <c r="U9" s="13" t="s">
        <v>32</v>
      </c>
      <c r="V9" s="9" t="s">
        <v>35</v>
      </c>
      <c r="W9" s="15"/>
      <c r="X9" s="16"/>
      <c r="Y9" s="17"/>
      <c r="Z9" s="17" t="s">
        <v>36</v>
      </c>
      <c r="AA9" s="14" t="s">
        <v>0</v>
      </c>
    </row>
    <row r="10" spans="1:28" ht="89.25" x14ac:dyDescent="0.2">
      <c r="A10" s="37">
        <f t="shared" si="4"/>
        <v>3</v>
      </c>
      <c r="B10" s="32" t="s">
        <v>45</v>
      </c>
      <c r="C10" s="33" t="s">
        <v>46</v>
      </c>
      <c r="D10" s="10">
        <v>90246.69</v>
      </c>
      <c r="E10" s="10">
        <v>22561.67</v>
      </c>
      <c r="F10" s="10">
        <f t="shared" si="0"/>
        <v>22561.67</v>
      </c>
      <c r="G10" s="10">
        <v>22561.67</v>
      </c>
      <c r="H10" s="11">
        <v>0.25</v>
      </c>
      <c r="I10" s="12">
        <v>0</v>
      </c>
      <c r="J10" s="11"/>
      <c r="K10" s="10">
        <v>67685.02</v>
      </c>
      <c r="L10" s="10">
        <v>67685.02</v>
      </c>
      <c r="M10" s="11">
        <f t="shared" si="2"/>
        <v>1</v>
      </c>
      <c r="N10" s="12">
        <v>0</v>
      </c>
      <c r="O10" s="11">
        <f t="shared" si="3"/>
        <v>0</v>
      </c>
      <c r="P10" s="13" t="s">
        <v>32</v>
      </c>
      <c r="Q10" s="13" t="s">
        <v>30</v>
      </c>
      <c r="R10" s="13" t="s">
        <v>32</v>
      </c>
      <c r="S10" s="9" t="s">
        <v>47</v>
      </c>
      <c r="T10" s="13" t="s">
        <v>48</v>
      </c>
      <c r="U10" s="13" t="s">
        <v>32</v>
      </c>
      <c r="V10" s="9" t="s">
        <v>35</v>
      </c>
      <c r="W10" s="13"/>
      <c r="X10" s="13" t="s">
        <v>30</v>
      </c>
      <c r="Y10" s="13"/>
      <c r="Z10" s="13" t="s">
        <v>36</v>
      </c>
      <c r="AA10" s="14" t="s">
        <v>0</v>
      </c>
    </row>
    <row r="11" spans="1:28" ht="76.5" x14ac:dyDescent="0.2">
      <c r="A11" s="37">
        <f t="shared" si="4"/>
        <v>4</v>
      </c>
      <c r="B11" s="32" t="s">
        <v>49</v>
      </c>
      <c r="C11" s="33" t="s">
        <v>50</v>
      </c>
      <c r="D11" s="10">
        <v>77894.559999999998</v>
      </c>
      <c r="E11" s="10">
        <v>19473.64</v>
      </c>
      <c r="F11" s="10">
        <f t="shared" si="0"/>
        <v>19473.64</v>
      </c>
      <c r="G11" s="10">
        <v>19473.64</v>
      </c>
      <c r="H11" s="11">
        <f t="shared" si="1"/>
        <v>0.25</v>
      </c>
      <c r="I11" s="12">
        <v>0</v>
      </c>
      <c r="J11" s="11"/>
      <c r="K11" s="10">
        <v>58420.92</v>
      </c>
      <c r="L11" s="10">
        <v>58420.92</v>
      </c>
      <c r="M11" s="11">
        <f t="shared" si="2"/>
        <v>1</v>
      </c>
      <c r="N11" s="12">
        <v>0</v>
      </c>
      <c r="O11" s="11">
        <f t="shared" si="3"/>
        <v>0</v>
      </c>
      <c r="P11" s="13" t="s">
        <v>31</v>
      </c>
      <c r="Q11" s="13" t="s">
        <v>32</v>
      </c>
      <c r="R11" s="13" t="s">
        <v>32</v>
      </c>
      <c r="S11" s="9" t="s">
        <v>51</v>
      </c>
      <c r="T11" s="13" t="s">
        <v>52</v>
      </c>
      <c r="U11" s="13" t="s">
        <v>32</v>
      </c>
      <c r="V11" s="9" t="s">
        <v>35</v>
      </c>
      <c r="W11" s="13"/>
      <c r="X11" s="13" t="s">
        <v>30</v>
      </c>
      <c r="Y11" s="13"/>
      <c r="Z11" s="13" t="s">
        <v>36</v>
      </c>
      <c r="AA11" s="14" t="s">
        <v>0</v>
      </c>
    </row>
    <row r="12" spans="1:28" ht="88.5" customHeight="1" x14ac:dyDescent="0.2">
      <c r="A12" s="37">
        <f t="shared" si="4"/>
        <v>5</v>
      </c>
      <c r="B12" s="32" t="s">
        <v>61</v>
      </c>
      <c r="C12" s="33" t="s">
        <v>62</v>
      </c>
      <c r="D12" s="10">
        <v>229558.48</v>
      </c>
      <c r="E12" s="10">
        <v>57389.62</v>
      </c>
      <c r="F12" s="10">
        <f t="shared" si="0"/>
        <v>57389.62</v>
      </c>
      <c r="G12" s="10">
        <v>57389.62</v>
      </c>
      <c r="H12" s="11">
        <f t="shared" si="1"/>
        <v>0.25000000000000006</v>
      </c>
      <c r="I12" s="12">
        <v>0</v>
      </c>
      <c r="J12" s="11"/>
      <c r="K12" s="10">
        <v>172168.86</v>
      </c>
      <c r="L12" s="10">
        <v>172168.86</v>
      </c>
      <c r="M12" s="11">
        <f t="shared" si="2"/>
        <v>1</v>
      </c>
      <c r="N12" s="10">
        <v>0</v>
      </c>
      <c r="O12" s="11">
        <f t="shared" si="3"/>
        <v>0</v>
      </c>
      <c r="P12" s="13" t="s">
        <v>32</v>
      </c>
      <c r="Q12" s="13" t="s">
        <v>30</v>
      </c>
      <c r="R12" s="13" t="s">
        <v>32</v>
      </c>
      <c r="S12" s="9" t="s">
        <v>63</v>
      </c>
      <c r="T12" s="13" t="s">
        <v>64</v>
      </c>
      <c r="U12" s="13" t="s">
        <v>32</v>
      </c>
      <c r="V12" s="9" t="s">
        <v>35</v>
      </c>
      <c r="W12" s="13"/>
      <c r="X12" s="9" t="s">
        <v>65</v>
      </c>
      <c r="Y12" s="13"/>
      <c r="Z12" s="13" t="s">
        <v>57</v>
      </c>
      <c r="AA12" s="14" t="s">
        <v>0</v>
      </c>
    </row>
    <row r="13" spans="1:28" ht="77.25" customHeight="1" x14ac:dyDescent="0.2">
      <c r="A13" s="37">
        <f t="shared" si="4"/>
        <v>6</v>
      </c>
      <c r="B13" s="32" t="s">
        <v>61</v>
      </c>
      <c r="C13" s="33" t="s">
        <v>66</v>
      </c>
      <c r="D13" s="10">
        <v>166864.53</v>
      </c>
      <c r="E13" s="10">
        <v>41716.129999999997</v>
      </c>
      <c r="F13" s="10">
        <f t="shared" si="0"/>
        <v>41716.129999999997</v>
      </c>
      <c r="G13" s="10">
        <v>41716.129999999997</v>
      </c>
      <c r="H13" s="11">
        <v>0.25</v>
      </c>
      <c r="I13" s="12">
        <v>0</v>
      </c>
      <c r="J13" s="11"/>
      <c r="K13" s="10">
        <v>125148.4</v>
      </c>
      <c r="L13" s="10">
        <v>125148.4</v>
      </c>
      <c r="M13" s="11">
        <f t="shared" si="2"/>
        <v>1</v>
      </c>
      <c r="N13" s="10">
        <v>0</v>
      </c>
      <c r="O13" s="11">
        <f t="shared" si="3"/>
        <v>0</v>
      </c>
      <c r="P13" s="13" t="s">
        <v>32</v>
      </c>
      <c r="Q13" s="13" t="s">
        <v>30</v>
      </c>
      <c r="R13" s="13" t="s">
        <v>32</v>
      </c>
      <c r="S13" s="9" t="s">
        <v>67</v>
      </c>
      <c r="T13" s="13" t="s">
        <v>68</v>
      </c>
      <c r="U13" s="13" t="s">
        <v>32</v>
      </c>
      <c r="V13" s="9" t="s">
        <v>35</v>
      </c>
      <c r="W13" s="13"/>
      <c r="X13" s="9" t="s">
        <v>65</v>
      </c>
      <c r="Y13" s="13"/>
      <c r="Z13" s="13" t="s">
        <v>57</v>
      </c>
      <c r="AA13" s="14" t="s">
        <v>0</v>
      </c>
    </row>
    <row r="14" spans="1:28" ht="51" customHeight="1" x14ac:dyDescent="0.2">
      <c r="A14" s="37">
        <f t="shared" si="4"/>
        <v>7</v>
      </c>
      <c r="B14" s="32" t="s">
        <v>61</v>
      </c>
      <c r="C14" s="33" t="s">
        <v>69</v>
      </c>
      <c r="D14" s="10">
        <v>223961.76</v>
      </c>
      <c r="E14" s="10">
        <v>55990.44</v>
      </c>
      <c r="F14" s="10">
        <f t="shared" si="0"/>
        <v>55990.44</v>
      </c>
      <c r="G14" s="10">
        <v>55990.44</v>
      </c>
      <c r="H14" s="11">
        <f t="shared" si="1"/>
        <v>0.25</v>
      </c>
      <c r="I14" s="12">
        <v>0</v>
      </c>
      <c r="J14" s="11"/>
      <c r="K14" s="10">
        <v>167971.32</v>
      </c>
      <c r="L14" s="10">
        <v>167971.32</v>
      </c>
      <c r="M14" s="11">
        <f t="shared" si="2"/>
        <v>1</v>
      </c>
      <c r="N14" s="10">
        <v>0</v>
      </c>
      <c r="O14" s="11">
        <f t="shared" si="3"/>
        <v>0</v>
      </c>
      <c r="P14" s="13" t="s">
        <v>32</v>
      </c>
      <c r="Q14" s="13" t="s">
        <v>30</v>
      </c>
      <c r="R14" s="13" t="s">
        <v>32</v>
      </c>
      <c r="S14" s="9" t="s">
        <v>70</v>
      </c>
      <c r="T14" s="13" t="s">
        <v>71</v>
      </c>
      <c r="U14" s="13" t="s">
        <v>32</v>
      </c>
      <c r="V14" s="9" t="s">
        <v>35</v>
      </c>
      <c r="W14" s="13"/>
      <c r="X14" s="9" t="s">
        <v>72</v>
      </c>
      <c r="Y14" s="13"/>
      <c r="Z14" s="13" t="s">
        <v>57</v>
      </c>
      <c r="AA14" s="14" t="s">
        <v>0</v>
      </c>
    </row>
    <row r="15" spans="1:28" ht="79.5" customHeight="1" x14ac:dyDescent="0.2">
      <c r="A15" s="37">
        <f t="shared" si="4"/>
        <v>8</v>
      </c>
      <c r="B15" s="32" t="s">
        <v>61</v>
      </c>
      <c r="C15" s="34" t="s">
        <v>73</v>
      </c>
      <c r="D15" s="10">
        <v>174769.7</v>
      </c>
      <c r="E15" s="10">
        <v>43692.43</v>
      </c>
      <c r="F15" s="10">
        <f t="shared" si="0"/>
        <v>43692.43</v>
      </c>
      <c r="G15" s="10">
        <v>43692.43</v>
      </c>
      <c r="H15" s="11">
        <f t="shared" si="1"/>
        <v>0.25000002860907816</v>
      </c>
      <c r="I15" s="12">
        <v>0</v>
      </c>
      <c r="J15" s="11"/>
      <c r="K15" s="10">
        <v>131077.26999999999</v>
      </c>
      <c r="L15" s="10">
        <v>131077.26999999999</v>
      </c>
      <c r="M15" s="11">
        <f t="shared" si="2"/>
        <v>1</v>
      </c>
      <c r="N15" s="10">
        <v>0</v>
      </c>
      <c r="O15" s="11">
        <f t="shared" si="3"/>
        <v>0</v>
      </c>
      <c r="P15" s="13" t="s">
        <v>32</v>
      </c>
      <c r="Q15" s="13" t="s">
        <v>30</v>
      </c>
      <c r="R15" s="13" t="s">
        <v>32</v>
      </c>
      <c r="S15" s="9" t="s">
        <v>74</v>
      </c>
      <c r="T15" s="13" t="s">
        <v>75</v>
      </c>
      <c r="U15" s="13" t="s">
        <v>32</v>
      </c>
      <c r="V15" s="9" t="s">
        <v>35</v>
      </c>
      <c r="W15" s="13"/>
      <c r="X15" s="9" t="s">
        <v>76</v>
      </c>
      <c r="Y15" s="13"/>
      <c r="Z15" s="13" t="s">
        <v>57</v>
      </c>
      <c r="AA15" s="14" t="s">
        <v>0</v>
      </c>
    </row>
    <row r="16" spans="1:28" ht="63.75" x14ac:dyDescent="0.2">
      <c r="A16" s="37">
        <f t="shared" si="4"/>
        <v>9</v>
      </c>
      <c r="B16" s="32" t="s">
        <v>77</v>
      </c>
      <c r="C16" s="33" t="s">
        <v>78</v>
      </c>
      <c r="D16" s="10">
        <v>125238.98</v>
      </c>
      <c r="E16" s="10">
        <v>31309.98</v>
      </c>
      <c r="F16" s="10">
        <f t="shared" si="0"/>
        <v>31309.98</v>
      </c>
      <c r="G16" s="10">
        <v>31309.98</v>
      </c>
      <c r="H16" s="11">
        <f t="shared" si="1"/>
        <v>0.25000187641259936</v>
      </c>
      <c r="I16" s="12">
        <v>0</v>
      </c>
      <c r="J16" s="11"/>
      <c r="K16" s="10">
        <v>93929</v>
      </c>
      <c r="L16" s="10">
        <v>93929</v>
      </c>
      <c r="M16" s="11">
        <f t="shared" si="2"/>
        <v>1</v>
      </c>
      <c r="N16" s="10">
        <v>0</v>
      </c>
      <c r="O16" s="11">
        <f t="shared" si="3"/>
        <v>0</v>
      </c>
      <c r="P16" s="13" t="s">
        <v>32</v>
      </c>
      <c r="Q16" s="13" t="s">
        <v>32</v>
      </c>
      <c r="R16" s="18" t="s">
        <v>32</v>
      </c>
      <c r="S16" s="19" t="s">
        <v>79</v>
      </c>
      <c r="T16" s="13" t="s">
        <v>80</v>
      </c>
      <c r="U16" s="13" t="s">
        <v>32</v>
      </c>
      <c r="V16" s="19" t="s">
        <v>35</v>
      </c>
      <c r="W16" s="13"/>
      <c r="X16" s="13" t="s">
        <v>30</v>
      </c>
      <c r="Y16" s="19"/>
      <c r="Z16" s="13" t="s">
        <v>81</v>
      </c>
      <c r="AA16" s="14" t="s">
        <v>0</v>
      </c>
      <c r="AB16" s="39"/>
    </row>
    <row r="17" spans="1:28" ht="64.5" customHeight="1" x14ac:dyDescent="0.2">
      <c r="A17" s="37">
        <f t="shared" si="4"/>
        <v>10</v>
      </c>
      <c r="B17" s="32" t="s">
        <v>87</v>
      </c>
      <c r="C17" s="35" t="s">
        <v>88</v>
      </c>
      <c r="D17" s="10">
        <v>414978.45</v>
      </c>
      <c r="E17" s="10">
        <v>103744.61</v>
      </c>
      <c r="F17" s="10">
        <f t="shared" si="0"/>
        <v>103744.61</v>
      </c>
      <c r="G17" s="10">
        <v>103744.61</v>
      </c>
      <c r="H17" s="11">
        <v>0.25</v>
      </c>
      <c r="I17" s="12">
        <v>0</v>
      </c>
      <c r="J17" s="11"/>
      <c r="K17" s="10">
        <v>311233.84000000003</v>
      </c>
      <c r="L17" s="10">
        <v>311233.84000000003</v>
      </c>
      <c r="M17" s="11">
        <f t="shared" si="2"/>
        <v>1</v>
      </c>
      <c r="N17" s="10">
        <v>0</v>
      </c>
      <c r="O17" s="11">
        <f t="shared" si="3"/>
        <v>0</v>
      </c>
      <c r="P17" s="13" t="s">
        <v>32</v>
      </c>
      <c r="Q17" s="13" t="s">
        <v>32</v>
      </c>
      <c r="R17" s="13" t="s">
        <v>32</v>
      </c>
      <c r="S17" s="19" t="s">
        <v>89</v>
      </c>
      <c r="T17" s="13" t="s">
        <v>90</v>
      </c>
      <c r="U17" s="13" t="s">
        <v>32</v>
      </c>
      <c r="V17" s="19" t="s">
        <v>35</v>
      </c>
      <c r="W17" s="13"/>
      <c r="X17" s="19" t="s">
        <v>91</v>
      </c>
      <c r="Y17" s="13"/>
      <c r="Z17" s="13" t="s">
        <v>81</v>
      </c>
      <c r="AA17" s="14" t="s">
        <v>0</v>
      </c>
    </row>
    <row r="18" spans="1:28" ht="51" x14ac:dyDescent="0.2">
      <c r="A18" s="37">
        <f t="shared" si="4"/>
        <v>11</v>
      </c>
      <c r="B18" s="32" t="s">
        <v>92</v>
      </c>
      <c r="C18" s="33" t="s">
        <v>93</v>
      </c>
      <c r="D18" s="10">
        <v>120939.5</v>
      </c>
      <c r="E18" s="10">
        <v>30234.880000000001</v>
      </c>
      <c r="F18" s="10">
        <f t="shared" si="0"/>
        <v>30234.880000000001</v>
      </c>
      <c r="G18" s="10">
        <v>30234.880000000001</v>
      </c>
      <c r="H18" s="11">
        <f t="shared" si="1"/>
        <v>0.25000004134298554</v>
      </c>
      <c r="I18" s="12">
        <v>0</v>
      </c>
      <c r="J18" s="11"/>
      <c r="K18" s="10">
        <v>90704.62</v>
      </c>
      <c r="L18" s="10">
        <v>90704.62</v>
      </c>
      <c r="M18" s="11">
        <f t="shared" si="2"/>
        <v>1</v>
      </c>
      <c r="N18" s="10">
        <v>0</v>
      </c>
      <c r="O18" s="11">
        <f t="shared" si="3"/>
        <v>0</v>
      </c>
      <c r="P18" s="13" t="s">
        <v>31</v>
      </c>
      <c r="Q18" s="13" t="s">
        <v>32</v>
      </c>
      <c r="R18" s="13" t="s">
        <v>32</v>
      </c>
      <c r="S18" s="19" t="s">
        <v>94</v>
      </c>
      <c r="T18" s="13" t="s">
        <v>95</v>
      </c>
      <c r="U18" s="13" t="s">
        <v>32</v>
      </c>
      <c r="V18" s="19" t="s">
        <v>35</v>
      </c>
      <c r="W18" s="13"/>
      <c r="X18" s="13" t="s">
        <v>96</v>
      </c>
      <c r="Y18" s="9"/>
      <c r="Z18" s="13" t="s">
        <v>57</v>
      </c>
      <c r="AA18" s="14" t="s">
        <v>0</v>
      </c>
      <c r="AB18" s="39"/>
    </row>
    <row r="19" spans="1:28" ht="76.5" x14ac:dyDescent="0.2">
      <c r="A19" s="37">
        <f t="shared" si="4"/>
        <v>12</v>
      </c>
      <c r="B19" s="32" t="s">
        <v>106</v>
      </c>
      <c r="C19" s="33" t="s">
        <v>107</v>
      </c>
      <c r="D19" s="10">
        <v>104060</v>
      </c>
      <c r="E19" s="10">
        <v>26015</v>
      </c>
      <c r="F19" s="10">
        <f t="shared" si="0"/>
        <v>26015</v>
      </c>
      <c r="G19" s="10">
        <v>26015</v>
      </c>
      <c r="H19" s="11">
        <f t="shared" si="1"/>
        <v>0.25</v>
      </c>
      <c r="I19" s="12">
        <v>0</v>
      </c>
      <c r="J19" s="11"/>
      <c r="K19" s="10">
        <v>78045</v>
      </c>
      <c r="L19" s="10">
        <v>78045</v>
      </c>
      <c r="M19" s="11">
        <f t="shared" si="2"/>
        <v>1</v>
      </c>
      <c r="N19" s="12">
        <v>0</v>
      </c>
      <c r="O19" s="11">
        <f t="shared" si="3"/>
        <v>0</v>
      </c>
      <c r="P19" s="13" t="s">
        <v>31</v>
      </c>
      <c r="Q19" s="13" t="s">
        <v>32</v>
      </c>
      <c r="R19" s="13" t="s">
        <v>32</v>
      </c>
      <c r="S19" s="9" t="s">
        <v>108</v>
      </c>
      <c r="T19" s="13" t="s">
        <v>109</v>
      </c>
      <c r="U19" s="13" t="s">
        <v>32</v>
      </c>
      <c r="V19" s="19" t="s">
        <v>35</v>
      </c>
      <c r="W19" s="13"/>
      <c r="X19" s="13" t="s">
        <v>110</v>
      </c>
      <c r="Y19" s="13"/>
      <c r="Z19" s="13" t="s">
        <v>36</v>
      </c>
      <c r="AA19" s="14" t="s">
        <v>0</v>
      </c>
    </row>
    <row r="20" spans="1:28" ht="63.75" x14ac:dyDescent="0.2">
      <c r="A20" s="37">
        <f t="shared" si="4"/>
        <v>13</v>
      </c>
      <c r="B20" s="32" t="s">
        <v>45</v>
      </c>
      <c r="C20" s="33" t="s">
        <v>131</v>
      </c>
      <c r="D20" s="10">
        <v>92383.43</v>
      </c>
      <c r="E20" s="10">
        <v>23095.86</v>
      </c>
      <c r="F20" s="10">
        <f t="shared" ref="F20" si="5">G20+I20</f>
        <v>23095.86</v>
      </c>
      <c r="G20" s="10">
        <v>23095.86</v>
      </c>
      <c r="H20" s="11">
        <f t="shared" ref="H20" si="6">G20/(G20+L20)</f>
        <v>0.25000002706112989</v>
      </c>
      <c r="I20" s="12">
        <v>0</v>
      </c>
      <c r="J20" s="11"/>
      <c r="K20" s="10">
        <v>69287.570000000007</v>
      </c>
      <c r="L20" s="10">
        <v>69287.570000000007</v>
      </c>
      <c r="M20" s="11">
        <f t="shared" ref="M20" si="7">L20/K20</f>
        <v>1</v>
      </c>
      <c r="N20" s="12">
        <v>0</v>
      </c>
      <c r="O20" s="11">
        <f t="shared" ref="O20" si="8">N20/K20</f>
        <v>0</v>
      </c>
      <c r="P20" s="13" t="s">
        <v>32</v>
      </c>
      <c r="Q20" s="13" t="s">
        <v>32</v>
      </c>
      <c r="R20" s="13" t="s">
        <v>32</v>
      </c>
      <c r="S20" s="26" t="s">
        <v>85</v>
      </c>
      <c r="T20" s="13" t="s">
        <v>86</v>
      </c>
      <c r="U20" s="13" t="s">
        <v>32</v>
      </c>
      <c r="V20" s="19" t="s">
        <v>35</v>
      </c>
      <c r="W20" s="27"/>
      <c r="X20" s="13" t="s">
        <v>30</v>
      </c>
      <c r="Y20" s="25"/>
      <c r="Z20" s="13" t="s">
        <v>81</v>
      </c>
      <c r="AA20" s="22" t="s">
        <v>0</v>
      </c>
    </row>
    <row r="21" spans="1:28" ht="63.75" x14ac:dyDescent="0.2">
      <c r="A21" s="37">
        <f t="shared" si="4"/>
        <v>14</v>
      </c>
      <c r="B21" s="32" t="s">
        <v>106</v>
      </c>
      <c r="C21" s="33" t="s">
        <v>111</v>
      </c>
      <c r="D21" s="10">
        <v>399352</v>
      </c>
      <c r="E21" s="10">
        <v>99838</v>
      </c>
      <c r="F21" s="10">
        <f t="shared" si="0"/>
        <v>99838</v>
      </c>
      <c r="G21" s="10">
        <v>54838</v>
      </c>
      <c r="H21" s="11">
        <f t="shared" si="1"/>
        <v>0.25</v>
      </c>
      <c r="I21" s="10">
        <v>45000</v>
      </c>
      <c r="J21" s="11">
        <f t="shared" ref="J21:J31" si="9">I21/(I21+N21)</f>
        <v>0.25</v>
      </c>
      <c r="K21" s="10">
        <v>299514</v>
      </c>
      <c r="L21" s="10">
        <v>164514</v>
      </c>
      <c r="M21" s="11">
        <f t="shared" si="2"/>
        <v>0.54926981710370804</v>
      </c>
      <c r="N21" s="10">
        <v>135000</v>
      </c>
      <c r="O21" s="11">
        <f t="shared" si="3"/>
        <v>0.45073018289629202</v>
      </c>
      <c r="P21" s="13" t="s">
        <v>31</v>
      </c>
      <c r="Q21" s="13" t="s">
        <v>32</v>
      </c>
      <c r="R21" s="13" t="s">
        <v>32</v>
      </c>
      <c r="S21" s="9" t="s">
        <v>112</v>
      </c>
      <c r="T21" s="13" t="s">
        <v>113</v>
      </c>
      <c r="U21" s="13" t="s">
        <v>32</v>
      </c>
      <c r="V21" s="19" t="s">
        <v>35</v>
      </c>
      <c r="W21" s="13"/>
      <c r="X21" s="13" t="s">
        <v>30</v>
      </c>
      <c r="Y21" s="13"/>
      <c r="Z21" s="13" t="s">
        <v>36</v>
      </c>
      <c r="AA21" s="14" t="s">
        <v>0</v>
      </c>
      <c r="AB21" s="39"/>
    </row>
    <row r="22" spans="1:28" ht="51" x14ac:dyDescent="0.2">
      <c r="A22" s="37">
        <f t="shared" si="4"/>
        <v>15</v>
      </c>
      <c r="B22" s="32" t="s">
        <v>114</v>
      </c>
      <c r="C22" s="33" t="s">
        <v>115</v>
      </c>
      <c r="D22" s="10">
        <v>128284</v>
      </c>
      <c r="E22" s="10">
        <v>32071</v>
      </c>
      <c r="F22" s="20">
        <f t="shared" si="0"/>
        <v>32071</v>
      </c>
      <c r="G22" s="10">
        <v>15000</v>
      </c>
      <c r="H22" s="21">
        <f t="shared" si="1"/>
        <v>0.25</v>
      </c>
      <c r="I22" s="10">
        <v>17071</v>
      </c>
      <c r="J22" s="21">
        <f t="shared" si="9"/>
        <v>0.25</v>
      </c>
      <c r="K22" s="10">
        <v>96213</v>
      </c>
      <c r="L22" s="10">
        <v>45000</v>
      </c>
      <c r="M22" s="21">
        <f t="shared" si="2"/>
        <v>0.46771226341554678</v>
      </c>
      <c r="N22" s="10">
        <v>51213</v>
      </c>
      <c r="O22" s="21">
        <f t="shared" si="3"/>
        <v>0.53228773658445327</v>
      </c>
      <c r="P22" s="13" t="s">
        <v>32</v>
      </c>
      <c r="Q22" s="13" t="s">
        <v>32</v>
      </c>
      <c r="R22" s="13" t="s">
        <v>32</v>
      </c>
      <c r="S22" s="9" t="s">
        <v>116</v>
      </c>
      <c r="T22" s="13" t="s">
        <v>117</v>
      </c>
      <c r="U22" s="13" t="s">
        <v>32</v>
      </c>
      <c r="V22" s="19" t="s">
        <v>35</v>
      </c>
      <c r="W22" s="13"/>
      <c r="X22" s="13" t="s">
        <v>30</v>
      </c>
      <c r="Y22" s="13"/>
      <c r="Z22" s="13" t="s">
        <v>36</v>
      </c>
      <c r="AA22" s="14" t="s">
        <v>0</v>
      </c>
      <c r="AB22" s="40"/>
    </row>
    <row r="23" spans="1:28" ht="51" x14ac:dyDescent="0.2">
      <c r="A23" s="37">
        <f t="shared" si="4"/>
        <v>16</v>
      </c>
      <c r="B23" s="32" t="s">
        <v>118</v>
      </c>
      <c r="C23" s="33" t="s">
        <v>119</v>
      </c>
      <c r="D23" s="10">
        <v>199891.96</v>
      </c>
      <c r="E23" s="10">
        <v>50232.85</v>
      </c>
      <c r="F23" s="20">
        <f t="shared" si="0"/>
        <v>50232.850000000006</v>
      </c>
      <c r="G23" s="10">
        <v>16854.990000000002</v>
      </c>
      <c r="H23" s="21">
        <f t="shared" si="1"/>
        <v>0.25129999929925206</v>
      </c>
      <c r="I23" s="10">
        <v>33377.86</v>
      </c>
      <c r="J23" s="21">
        <f t="shared" si="9"/>
        <v>0.2513000037569425</v>
      </c>
      <c r="K23" s="10">
        <v>149659.10999999999</v>
      </c>
      <c r="L23" s="10">
        <v>50216.2</v>
      </c>
      <c r="M23" s="21">
        <f t="shared" si="2"/>
        <v>0.33553720852676461</v>
      </c>
      <c r="N23" s="10">
        <v>99442.91</v>
      </c>
      <c r="O23" s="21">
        <f t="shared" si="3"/>
        <v>0.6644627914732355</v>
      </c>
      <c r="P23" s="13" t="s">
        <v>31</v>
      </c>
      <c r="Q23" s="13" t="s">
        <v>32</v>
      </c>
      <c r="R23" s="13" t="s">
        <v>32</v>
      </c>
      <c r="S23" s="9" t="s">
        <v>120</v>
      </c>
      <c r="T23" s="13" t="s">
        <v>121</v>
      </c>
      <c r="U23" s="13" t="s">
        <v>32</v>
      </c>
      <c r="V23" s="19" t="s">
        <v>35</v>
      </c>
      <c r="W23" s="13"/>
      <c r="X23" s="13" t="s">
        <v>30</v>
      </c>
      <c r="Y23" s="13"/>
      <c r="Z23" s="13" t="s">
        <v>36</v>
      </c>
      <c r="AA23" s="14" t="s">
        <v>0</v>
      </c>
    </row>
    <row r="24" spans="1:28" ht="67.5" customHeight="1" x14ac:dyDescent="0.2">
      <c r="A24" s="37">
        <f t="shared" si="4"/>
        <v>17</v>
      </c>
      <c r="B24" s="32" t="s">
        <v>101</v>
      </c>
      <c r="C24" s="33" t="s">
        <v>102</v>
      </c>
      <c r="D24" s="10">
        <v>390000</v>
      </c>
      <c r="E24" s="10">
        <v>97500</v>
      </c>
      <c r="F24" s="20">
        <f t="shared" si="0"/>
        <v>97500</v>
      </c>
      <c r="G24" s="10">
        <v>30000</v>
      </c>
      <c r="H24" s="21">
        <f t="shared" si="1"/>
        <v>0.25</v>
      </c>
      <c r="I24" s="10">
        <v>67500</v>
      </c>
      <c r="J24" s="21">
        <f t="shared" si="9"/>
        <v>0.25</v>
      </c>
      <c r="K24" s="10">
        <v>292500</v>
      </c>
      <c r="L24" s="10">
        <v>90000</v>
      </c>
      <c r="M24" s="21">
        <f t="shared" si="2"/>
        <v>0.30769230769230771</v>
      </c>
      <c r="N24" s="10">
        <v>202500</v>
      </c>
      <c r="O24" s="21">
        <f t="shared" si="3"/>
        <v>0.69230769230769229</v>
      </c>
      <c r="P24" s="13" t="s">
        <v>31</v>
      </c>
      <c r="Q24" s="13" t="s">
        <v>32</v>
      </c>
      <c r="R24" s="13" t="s">
        <v>32</v>
      </c>
      <c r="S24" s="9" t="s">
        <v>103</v>
      </c>
      <c r="T24" s="13" t="s">
        <v>104</v>
      </c>
      <c r="U24" s="13" t="s">
        <v>32</v>
      </c>
      <c r="V24" s="19" t="s">
        <v>35</v>
      </c>
      <c r="W24" s="13"/>
      <c r="X24" s="9" t="s">
        <v>105</v>
      </c>
      <c r="Y24" s="13"/>
      <c r="Z24" s="13" t="s">
        <v>36</v>
      </c>
      <c r="AA24" s="22" t="s">
        <v>0</v>
      </c>
    </row>
    <row r="25" spans="1:28" ht="63.75" x14ac:dyDescent="0.2">
      <c r="A25" s="37">
        <f t="shared" si="4"/>
        <v>18</v>
      </c>
      <c r="B25" s="32" t="s">
        <v>42</v>
      </c>
      <c r="C25" s="33" t="s">
        <v>132</v>
      </c>
      <c r="D25" s="10">
        <v>393976</v>
      </c>
      <c r="E25" s="10">
        <v>98494</v>
      </c>
      <c r="F25" s="20">
        <f t="shared" si="0"/>
        <v>98494</v>
      </c>
      <c r="G25" s="10">
        <v>29548.2</v>
      </c>
      <c r="H25" s="21">
        <f t="shared" si="1"/>
        <v>0.25</v>
      </c>
      <c r="I25" s="10">
        <v>68945.8</v>
      </c>
      <c r="J25" s="21">
        <f t="shared" si="9"/>
        <v>0.25</v>
      </c>
      <c r="K25" s="10">
        <v>295482</v>
      </c>
      <c r="L25" s="10">
        <v>88644.6</v>
      </c>
      <c r="M25" s="21">
        <f t="shared" si="2"/>
        <v>0.30000000000000004</v>
      </c>
      <c r="N25" s="10">
        <v>206837.4</v>
      </c>
      <c r="O25" s="21">
        <f t="shared" si="3"/>
        <v>0.7</v>
      </c>
      <c r="P25" s="13" t="s">
        <v>32</v>
      </c>
      <c r="Q25" s="13" t="s">
        <v>30</v>
      </c>
      <c r="R25" s="13" t="s">
        <v>32</v>
      </c>
      <c r="S25" s="9" t="s">
        <v>43</v>
      </c>
      <c r="T25" s="13" t="s">
        <v>44</v>
      </c>
      <c r="U25" s="13" t="s">
        <v>32</v>
      </c>
      <c r="V25" s="9" t="s">
        <v>35</v>
      </c>
      <c r="W25" s="13"/>
      <c r="X25" s="13"/>
      <c r="Y25" s="13"/>
      <c r="Z25" s="13" t="s">
        <v>36</v>
      </c>
      <c r="AA25" s="14" t="s">
        <v>0</v>
      </c>
    </row>
    <row r="26" spans="1:28" ht="102" customHeight="1" x14ac:dyDescent="0.2">
      <c r="A26" s="37">
        <f t="shared" si="4"/>
        <v>19</v>
      </c>
      <c r="B26" s="32" t="s">
        <v>53</v>
      </c>
      <c r="C26" s="33" t="s">
        <v>54</v>
      </c>
      <c r="D26" s="10">
        <v>300000</v>
      </c>
      <c r="E26" s="10">
        <v>75000</v>
      </c>
      <c r="F26" s="20">
        <f t="shared" si="0"/>
        <v>75000</v>
      </c>
      <c r="G26" s="10">
        <v>22500</v>
      </c>
      <c r="H26" s="21">
        <f t="shared" si="1"/>
        <v>0.25</v>
      </c>
      <c r="I26" s="10">
        <v>52500</v>
      </c>
      <c r="J26" s="21">
        <f t="shared" si="9"/>
        <v>0.25</v>
      </c>
      <c r="K26" s="10">
        <v>225000</v>
      </c>
      <c r="L26" s="10">
        <v>67500</v>
      </c>
      <c r="M26" s="21">
        <f t="shared" si="2"/>
        <v>0.3</v>
      </c>
      <c r="N26" s="10">
        <v>157500</v>
      </c>
      <c r="O26" s="21">
        <f t="shared" si="3"/>
        <v>0.7</v>
      </c>
      <c r="P26" s="13" t="s">
        <v>32</v>
      </c>
      <c r="Q26" s="13" t="s">
        <v>30</v>
      </c>
      <c r="R26" s="13" t="s">
        <v>32</v>
      </c>
      <c r="S26" s="23" t="s">
        <v>55</v>
      </c>
      <c r="T26" s="13" t="s">
        <v>56</v>
      </c>
      <c r="U26" s="13" t="s">
        <v>32</v>
      </c>
      <c r="V26" s="9" t="s">
        <v>35</v>
      </c>
      <c r="W26" s="13"/>
      <c r="X26" s="13"/>
      <c r="Y26" s="13"/>
      <c r="Z26" s="13" t="s">
        <v>57</v>
      </c>
      <c r="AA26" s="14" t="s">
        <v>0</v>
      </c>
    </row>
    <row r="27" spans="1:28" ht="97.5" customHeight="1" x14ac:dyDescent="0.2">
      <c r="A27" s="37">
        <f t="shared" si="4"/>
        <v>20</v>
      </c>
      <c r="B27" s="32" t="s">
        <v>53</v>
      </c>
      <c r="C27" s="33" t="s">
        <v>58</v>
      </c>
      <c r="D27" s="10">
        <v>300000</v>
      </c>
      <c r="E27" s="10">
        <v>75000</v>
      </c>
      <c r="F27" s="20">
        <f t="shared" si="0"/>
        <v>75000</v>
      </c>
      <c r="G27" s="10">
        <v>22500</v>
      </c>
      <c r="H27" s="21">
        <f t="shared" si="1"/>
        <v>0.25</v>
      </c>
      <c r="I27" s="10">
        <v>52500</v>
      </c>
      <c r="J27" s="21">
        <f t="shared" si="9"/>
        <v>0.25</v>
      </c>
      <c r="K27" s="10">
        <v>225000</v>
      </c>
      <c r="L27" s="10">
        <v>67500</v>
      </c>
      <c r="M27" s="21">
        <f t="shared" si="2"/>
        <v>0.3</v>
      </c>
      <c r="N27" s="10">
        <v>157500</v>
      </c>
      <c r="O27" s="21">
        <f t="shared" si="3"/>
        <v>0.7</v>
      </c>
      <c r="P27" s="13" t="s">
        <v>32</v>
      </c>
      <c r="Q27" s="13" t="s">
        <v>30</v>
      </c>
      <c r="R27" s="13" t="s">
        <v>32</v>
      </c>
      <c r="S27" s="23" t="s">
        <v>55</v>
      </c>
      <c r="T27" s="13" t="s">
        <v>56</v>
      </c>
      <c r="U27" s="13" t="s">
        <v>32</v>
      </c>
      <c r="V27" s="9" t="s">
        <v>35</v>
      </c>
      <c r="W27" s="13"/>
      <c r="X27" s="13"/>
      <c r="Y27" s="13"/>
      <c r="Z27" s="13" t="s">
        <v>57</v>
      </c>
      <c r="AA27" s="14" t="s">
        <v>0</v>
      </c>
    </row>
    <row r="28" spans="1:28" ht="100.5" customHeight="1" x14ac:dyDescent="0.2">
      <c r="A28" s="37">
        <f t="shared" si="4"/>
        <v>21</v>
      </c>
      <c r="B28" s="32" t="s">
        <v>53</v>
      </c>
      <c r="C28" s="33" t="s">
        <v>59</v>
      </c>
      <c r="D28" s="10">
        <v>250000</v>
      </c>
      <c r="E28" s="10">
        <v>62500</v>
      </c>
      <c r="F28" s="20">
        <f t="shared" si="0"/>
        <v>62500</v>
      </c>
      <c r="G28" s="10">
        <v>18750</v>
      </c>
      <c r="H28" s="21">
        <f t="shared" si="1"/>
        <v>0.25</v>
      </c>
      <c r="I28" s="10">
        <v>43750</v>
      </c>
      <c r="J28" s="21">
        <f t="shared" si="9"/>
        <v>0.25</v>
      </c>
      <c r="K28" s="10">
        <v>187500</v>
      </c>
      <c r="L28" s="10">
        <v>56250</v>
      </c>
      <c r="M28" s="21">
        <f t="shared" si="2"/>
        <v>0.3</v>
      </c>
      <c r="N28" s="10">
        <v>131250</v>
      </c>
      <c r="O28" s="21">
        <f t="shared" si="3"/>
        <v>0.7</v>
      </c>
      <c r="P28" s="13" t="s">
        <v>32</v>
      </c>
      <c r="Q28" s="13" t="s">
        <v>30</v>
      </c>
      <c r="R28" s="13" t="s">
        <v>32</v>
      </c>
      <c r="S28" s="23" t="s">
        <v>55</v>
      </c>
      <c r="T28" s="13" t="s">
        <v>60</v>
      </c>
      <c r="U28" s="13" t="s">
        <v>32</v>
      </c>
      <c r="V28" s="9" t="s">
        <v>35</v>
      </c>
      <c r="W28" s="13"/>
      <c r="X28" s="13"/>
      <c r="Y28" s="13"/>
      <c r="Z28" s="13" t="s">
        <v>57</v>
      </c>
      <c r="AA28" s="14" t="s">
        <v>0</v>
      </c>
    </row>
    <row r="29" spans="1:28" ht="76.5" x14ac:dyDescent="0.2">
      <c r="A29" s="37">
        <f t="shared" si="4"/>
        <v>22</v>
      </c>
      <c r="B29" s="32" t="s">
        <v>42</v>
      </c>
      <c r="C29" s="33" t="s">
        <v>82</v>
      </c>
      <c r="D29" s="10">
        <v>66670</v>
      </c>
      <c r="E29" s="10">
        <v>16667.5</v>
      </c>
      <c r="F29" s="20">
        <f t="shared" si="0"/>
        <v>16667.5</v>
      </c>
      <c r="G29" s="10">
        <v>5000.25</v>
      </c>
      <c r="H29" s="21">
        <f t="shared" si="1"/>
        <v>0.25</v>
      </c>
      <c r="I29" s="10">
        <v>11667.25</v>
      </c>
      <c r="J29" s="21">
        <f t="shared" si="9"/>
        <v>0.25</v>
      </c>
      <c r="K29" s="10">
        <v>50002.5</v>
      </c>
      <c r="L29" s="10">
        <v>15000.75</v>
      </c>
      <c r="M29" s="21">
        <f t="shared" si="2"/>
        <v>0.3</v>
      </c>
      <c r="N29" s="10">
        <v>35001.75</v>
      </c>
      <c r="O29" s="21">
        <f t="shared" si="3"/>
        <v>0.7</v>
      </c>
      <c r="P29" s="13" t="s">
        <v>32</v>
      </c>
      <c r="Q29" s="13" t="s">
        <v>30</v>
      </c>
      <c r="R29" s="13" t="s">
        <v>41</v>
      </c>
      <c r="S29" s="9" t="s">
        <v>83</v>
      </c>
      <c r="T29" s="13" t="s">
        <v>84</v>
      </c>
      <c r="U29" s="13" t="s">
        <v>32</v>
      </c>
      <c r="V29" s="19" t="s">
        <v>35</v>
      </c>
      <c r="W29" s="13"/>
      <c r="X29" s="13"/>
      <c r="Y29" s="13"/>
      <c r="Z29" s="13" t="s">
        <v>36</v>
      </c>
      <c r="AA29" s="14" t="s">
        <v>0</v>
      </c>
    </row>
    <row r="30" spans="1:28" ht="102" x14ac:dyDescent="0.2">
      <c r="A30" s="37">
        <f t="shared" si="4"/>
        <v>23</v>
      </c>
      <c r="B30" s="32" t="s">
        <v>97</v>
      </c>
      <c r="C30" s="33" t="s">
        <v>98</v>
      </c>
      <c r="D30" s="10">
        <v>745600</v>
      </c>
      <c r="E30" s="10">
        <v>186400</v>
      </c>
      <c r="F30" s="24">
        <f t="shared" si="0"/>
        <v>186400</v>
      </c>
      <c r="G30" s="10">
        <v>55920</v>
      </c>
      <c r="H30" s="21">
        <f t="shared" si="1"/>
        <v>0.25</v>
      </c>
      <c r="I30" s="10">
        <v>130480</v>
      </c>
      <c r="J30" s="21">
        <f t="shared" si="9"/>
        <v>0.25</v>
      </c>
      <c r="K30" s="10">
        <v>559200</v>
      </c>
      <c r="L30" s="10">
        <v>167760</v>
      </c>
      <c r="M30" s="21">
        <f t="shared" si="2"/>
        <v>0.3</v>
      </c>
      <c r="N30" s="10">
        <v>391440</v>
      </c>
      <c r="O30" s="21">
        <f t="shared" si="3"/>
        <v>0.7</v>
      </c>
      <c r="P30" s="13" t="s">
        <v>32</v>
      </c>
      <c r="Q30" s="13" t="s">
        <v>30</v>
      </c>
      <c r="R30" s="19" t="s">
        <v>32</v>
      </c>
      <c r="S30" s="19" t="s">
        <v>99</v>
      </c>
      <c r="T30" s="13" t="s">
        <v>100</v>
      </c>
      <c r="U30" s="13" t="s">
        <v>32</v>
      </c>
      <c r="V30" s="19" t="s">
        <v>35</v>
      </c>
      <c r="W30" s="13"/>
      <c r="X30" s="13" t="s">
        <v>30</v>
      </c>
      <c r="Y30" s="9"/>
      <c r="Z30" s="13" t="s">
        <v>57</v>
      </c>
      <c r="AA30" s="14" t="s">
        <v>0</v>
      </c>
    </row>
    <row r="31" spans="1:28" ht="51" x14ac:dyDescent="0.2">
      <c r="A31" s="37">
        <f t="shared" si="4"/>
        <v>24</v>
      </c>
      <c r="B31" s="32" t="s">
        <v>126</v>
      </c>
      <c r="C31" s="33" t="s">
        <v>122</v>
      </c>
      <c r="D31" s="10">
        <v>402397.99</v>
      </c>
      <c r="E31" s="10">
        <v>102397.99</v>
      </c>
      <c r="F31" s="10">
        <f t="shared" si="0"/>
        <v>102397.99</v>
      </c>
      <c r="G31" s="10">
        <v>30000</v>
      </c>
      <c r="H31" s="11">
        <f t="shared" si="1"/>
        <v>0.25</v>
      </c>
      <c r="I31" s="10">
        <v>72397.990000000005</v>
      </c>
      <c r="J31" s="11">
        <f t="shared" si="9"/>
        <v>0.25636864483348487</v>
      </c>
      <c r="K31" s="10">
        <v>300000</v>
      </c>
      <c r="L31" s="10">
        <v>90000</v>
      </c>
      <c r="M31" s="11">
        <f t="shared" si="2"/>
        <v>0.3</v>
      </c>
      <c r="N31" s="10">
        <v>210000</v>
      </c>
      <c r="O31" s="11">
        <f t="shared" si="3"/>
        <v>0.7</v>
      </c>
      <c r="P31" s="13" t="s">
        <v>123</v>
      </c>
      <c r="Q31" s="23" t="s">
        <v>32</v>
      </c>
      <c r="R31" s="13" t="s">
        <v>32</v>
      </c>
      <c r="S31" s="9" t="s">
        <v>124</v>
      </c>
      <c r="T31" s="13" t="s">
        <v>125</v>
      </c>
      <c r="U31" s="13" t="s">
        <v>32</v>
      </c>
      <c r="V31" s="19" t="s">
        <v>35</v>
      </c>
      <c r="W31" s="13"/>
      <c r="X31" s="13" t="s">
        <v>30</v>
      </c>
      <c r="Y31" s="9"/>
      <c r="Z31" s="13" t="s">
        <v>36</v>
      </c>
      <c r="AA31" s="22" t="s">
        <v>0</v>
      </c>
    </row>
    <row r="32" spans="1:28" x14ac:dyDescent="0.2">
      <c r="D32" s="29">
        <f>SUM(D8:D31)</f>
        <v>5712841.6100000003</v>
      </c>
      <c r="E32" s="30">
        <f>SUM(E8:E31)</f>
        <v>1430269.32</v>
      </c>
      <c r="K32" s="30">
        <f>SUM(K8:K31)</f>
        <v>4282572.29</v>
      </c>
      <c r="L32" s="30">
        <f>SUM(L8:L31)</f>
        <v>2504887.23</v>
      </c>
      <c r="N32" s="31">
        <f>SUM(N8:N31)</f>
        <v>1777685.06</v>
      </c>
    </row>
  </sheetData>
  <sortState ref="A5:AA32">
    <sortCondition descending="1" ref="M11:M33"/>
  </sortState>
  <mergeCells count="28">
    <mergeCell ref="Y5:Y7"/>
    <mergeCell ref="Z5:Z7"/>
    <mergeCell ref="AA5:AA7"/>
    <mergeCell ref="E6:E7"/>
    <mergeCell ref="F6:F7"/>
    <mergeCell ref="G6:H6"/>
    <mergeCell ref="I6:J6"/>
    <mergeCell ref="S5:S7"/>
    <mergeCell ref="T5:T7"/>
    <mergeCell ref="U5:U7"/>
    <mergeCell ref="V5:V7"/>
    <mergeCell ref="W5:W7"/>
    <mergeCell ref="X5:X7"/>
    <mergeCell ref="P5:Q5"/>
    <mergeCell ref="R5:R7"/>
    <mergeCell ref="K6:K7"/>
    <mergeCell ref="P6:P7"/>
    <mergeCell ref="D5:D7"/>
    <mergeCell ref="E5:J5"/>
    <mergeCell ref="K5:O5"/>
    <mergeCell ref="L1:O1"/>
    <mergeCell ref="D1:F1"/>
    <mergeCell ref="A3:O3"/>
    <mergeCell ref="B5:B7"/>
    <mergeCell ref="A5:A7"/>
    <mergeCell ref="C5:C7"/>
    <mergeCell ref="L6:M6"/>
    <mergeCell ref="N6:O6"/>
  </mergeCells>
  <conditionalFormatting sqref="H8 H25:H26 H30:H31">
    <cfRule type="cellIs" dxfId="20" priority="41" operator="lessThan">
      <formula>0.25</formula>
    </cfRule>
  </conditionalFormatting>
  <conditionalFormatting sqref="M8 M25:M26 M30:M31">
    <cfRule type="cellIs" dxfId="19" priority="40" operator="lessThan">
      <formula>0.3</formula>
    </cfRule>
  </conditionalFormatting>
  <conditionalFormatting sqref="H9:H10">
    <cfRule type="cellIs" dxfId="18" priority="38" operator="lessThan">
      <formula>0.25</formula>
    </cfRule>
  </conditionalFormatting>
  <conditionalFormatting sqref="M9">
    <cfRule type="cellIs" dxfId="17" priority="37" operator="lessThan">
      <formula>0.3</formula>
    </cfRule>
  </conditionalFormatting>
  <conditionalFormatting sqref="M10">
    <cfRule type="cellIs" dxfId="16" priority="34" operator="lessThan">
      <formula>0.3</formula>
    </cfRule>
  </conditionalFormatting>
  <conditionalFormatting sqref="H11">
    <cfRule type="cellIs" dxfId="15" priority="32" operator="lessThan">
      <formula>0.25</formula>
    </cfRule>
  </conditionalFormatting>
  <conditionalFormatting sqref="M11">
    <cfRule type="cellIs" dxfId="14" priority="31" operator="lessThan">
      <formula>0.3</formula>
    </cfRule>
  </conditionalFormatting>
  <conditionalFormatting sqref="H12">
    <cfRule type="cellIs" dxfId="13" priority="29" operator="lessThan">
      <formula>0.25</formula>
    </cfRule>
  </conditionalFormatting>
  <conditionalFormatting sqref="M12">
    <cfRule type="cellIs" dxfId="12" priority="28" operator="lessThan">
      <formula>0.3</formula>
    </cfRule>
  </conditionalFormatting>
  <conditionalFormatting sqref="H14:H19 H21">
    <cfRule type="cellIs" dxfId="11" priority="23" operator="lessThan">
      <formula>0.25</formula>
    </cfRule>
  </conditionalFormatting>
  <conditionalFormatting sqref="M13">
    <cfRule type="cellIs" dxfId="10" priority="25" operator="lessThan">
      <formula>0.3</formula>
    </cfRule>
  </conditionalFormatting>
  <conditionalFormatting sqref="M14:M19 M21">
    <cfRule type="cellIs" dxfId="9" priority="22" operator="lessThan">
      <formula>0.3</formula>
    </cfRule>
  </conditionalFormatting>
  <conditionalFormatting sqref="H22:H23">
    <cfRule type="cellIs" dxfId="8" priority="20" operator="lessThan">
      <formula>0.25</formula>
    </cfRule>
  </conditionalFormatting>
  <conditionalFormatting sqref="M22:M23">
    <cfRule type="cellIs" dxfId="7" priority="19" operator="lessThan">
      <formula>0.3</formula>
    </cfRule>
  </conditionalFormatting>
  <conditionalFormatting sqref="H24">
    <cfRule type="cellIs" dxfId="6" priority="17" operator="lessThan">
      <formula>0.25</formula>
    </cfRule>
  </conditionalFormatting>
  <conditionalFormatting sqref="M24">
    <cfRule type="cellIs" dxfId="5" priority="16" operator="lessThan">
      <formula>0.3</formula>
    </cfRule>
  </conditionalFormatting>
  <conditionalFormatting sqref="H27:H29">
    <cfRule type="cellIs" dxfId="4" priority="11" operator="lessThan">
      <formula>0.25</formula>
    </cfRule>
  </conditionalFormatting>
  <conditionalFormatting sqref="M27:M29">
    <cfRule type="cellIs" dxfId="3" priority="10" operator="lessThan">
      <formula>0.3</formula>
    </cfRule>
  </conditionalFormatting>
  <conditionalFormatting sqref="H13">
    <cfRule type="cellIs" dxfId="2" priority="3" operator="lessThan">
      <formula>0.25</formula>
    </cfRule>
  </conditionalFormatting>
  <conditionalFormatting sqref="H20">
    <cfRule type="cellIs" dxfId="1" priority="2" operator="lessThan">
      <formula>0.25</formula>
    </cfRule>
  </conditionalFormatting>
  <conditionalFormatting sqref="M20">
    <cfRule type="cellIs" dxfId="0" priority="1" operator="lessThan">
      <formula>0.3</formula>
    </cfRule>
  </conditionalFormatting>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E9D6CDA1F66C9D409CDBAA7E556E94F1" ma:contentTypeVersion="7" ma:contentTypeDescription="Izveidot jaunu dokumentu." ma:contentTypeScope="" ma:versionID="e3d5920c133ac890b57611a61ee638c2">
  <xsd:schema xmlns:xsd="http://www.w3.org/2001/XMLSchema" xmlns:xs="http://www.w3.org/2001/XMLSchema" xmlns:p="http://schemas.microsoft.com/office/2006/metadata/properties" xmlns:ns2="43a7b200-32b4-4c78-95ae-83cd8a6a2f18" targetNamespace="http://schemas.microsoft.com/office/2006/metadata/properties" ma:root="true" ma:fieldsID="73bdfe2c3271244863a06c2224897f1e" ns2:_="">
    <xsd:import namespace="43a7b200-32b4-4c78-95ae-83cd8a6a2f1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a7b200-32b4-4c78-95ae-83cd8a6a2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E832F0-CD39-4562-8E78-9F4FA48D0F49}">
  <ds:schemaRefs>
    <ds:schemaRef ds:uri="http://schemas.microsoft.com/sharepoint/v3/contenttype/forms"/>
  </ds:schemaRefs>
</ds:datastoreItem>
</file>

<file path=customXml/itemProps2.xml><?xml version="1.0" encoding="utf-8"?>
<ds:datastoreItem xmlns:ds="http://schemas.openxmlformats.org/officeDocument/2006/customXml" ds:itemID="{2ABF28F4-804B-4761-83C0-59EC25BFD50D}">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43a7b200-32b4-4c78-95ae-83cd8a6a2f18"/>
    <ds:schemaRef ds:uri="http://www.w3.org/XML/1998/namespace"/>
  </ds:schemaRefs>
</ds:datastoreItem>
</file>

<file path=customXml/itemProps3.xml><?xml version="1.0" encoding="utf-8"?>
<ds:datastoreItem xmlns:ds="http://schemas.openxmlformats.org/officeDocument/2006/customXml" ds:itemID="{43E7488A-2D2B-4EB8-8820-3A570E1469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a7b200-32b4-4c78-95ae-83cd8a6a2f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Pielikums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Krista Krūmiņa</dc:creator>
  <cp:keywords/>
  <dc:description/>
  <cp:lastModifiedBy>Lita Trakina</cp:lastModifiedBy>
  <cp:revision/>
  <dcterms:created xsi:type="dcterms:W3CDTF">2020-08-18T11:02:07Z</dcterms:created>
  <dcterms:modified xsi:type="dcterms:W3CDTF">2020-09-15T06:50:09Z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0x010100E9D6CDA1F66C9D409CDBAA7E556E94F1</vt:lpwstr>
  </property>
</Properties>
</file>