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tables/table2.xml" ContentType="application/vnd.openxmlformats-officedocument.spreadsheetml.table+xml"/>
  <Override PartName="/xl/comments7.xml" ContentType="application/vnd.openxmlformats-officedocument.spreadsheetml.comments+xml"/>
  <Override PartName="/xl/tables/table3.xml" ContentType="application/vnd.openxmlformats-officedocument.spreadsheetml.table+xml"/>
  <Override PartName="/xl/comments8.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ttps://dvs-vraa.namejs.lv/Portal/webdav/888b4f5ec3b74703a1614c5d4acac78820171017090945850/"/>
    </mc:Choice>
  </mc:AlternateContent>
  <bookViews>
    <workbookView xWindow="0" yWindow="0" windowWidth="24000" windowHeight="9735"/>
  </bookViews>
  <sheets>
    <sheet name="Paskaidrojumi" sheetId="17" r:id="rId1"/>
    <sheet name="1.Prasības" sheetId="25" r:id="rId2"/>
    <sheet name="2.1.Procesi" sheetId="15" r:id="rId3"/>
    <sheet name="2.2.Pakalpojumi" sheetId="16" r:id="rId4"/>
    <sheet name="2.3.Pakalpojumu ieviešana" sheetId="30" r:id="rId5"/>
    <sheet name="3.1.Datu kopas" sheetId="22" r:id="rId6"/>
    <sheet name="3.2.Datu pakalpes" sheetId="29" r:id="rId7"/>
    <sheet name="4. BAE izmantošana" sheetId="24" r:id="rId8"/>
    <sheet name="5.BAE robežšķirtnes" sheetId="26" r:id="rId9"/>
    <sheet name="BAE saraksts" sheetId="28" state="hidden" r:id="rId10"/>
    <sheet name="Robežķirtņu veidi" sheetId="27"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s>
  <definedNames>
    <definedName name="__FDS_HYPERLINK_TOGGLE_STATE__" hidden="1">"ON"</definedName>
    <definedName name="_DAT1" localSheetId="4">#REF!</definedName>
    <definedName name="_DAT1" localSheetId="6">#REF!</definedName>
    <definedName name="_DAT1" localSheetId="9">#REF!</definedName>
    <definedName name="_DAT1">#REF!</definedName>
    <definedName name="_DAT10" localSheetId="4">#REF!</definedName>
    <definedName name="_DAT10" localSheetId="6">#REF!</definedName>
    <definedName name="_DAT10" localSheetId="9">#REF!</definedName>
    <definedName name="_DAT10">#REF!</definedName>
    <definedName name="_DAT11" localSheetId="4">#REF!</definedName>
    <definedName name="_DAT11" localSheetId="6">#REF!</definedName>
    <definedName name="_DAT11" localSheetId="9">#REF!</definedName>
    <definedName name="_DAT11">#REF!</definedName>
    <definedName name="_DAT12" localSheetId="4">#REF!</definedName>
    <definedName name="_DAT12" localSheetId="6">#REF!</definedName>
    <definedName name="_DAT12" localSheetId="9">#REF!</definedName>
    <definedName name="_DAT12">#REF!</definedName>
    <definedName name="_DAT13" localSheetId="4">#REF!</definedName>
    <definedName name="_DAT13" localSheetId="6">#REF!</definedName>
    <definedName name="_DAT13" localSheetId="9">#REF!</definedName>
    <definedName name="_DAT13">#REF!</definedName>
    <definedName name="_DAT14" localSheetId="4">#REF!</definedName>
    <definedName name="_DAT14" localSheetId="6">#REF!</definedName>
    <definedName name="_DAT14" localSheetId="9">#REF!</definedName>
    <definedName name="_DAT14">#REF!</definedName>
    <definedName name="_DAT15" localSheetId="4">#REF!</definedName>
    <definedName name="_DAT15" localSheetId="6">#REF!</definedName>
    <definedName name="_DAT15" localSheetId="9">#REF!</definedName>
    <definedName name="_DAT15">#REF!</definedName>
    <definedName name="_DAT16" localSheetId="4">#REF!</definedName>
    <definedName name="_DAT16" localSheetId="6">#REF!</definedName>
    <definedName name="_DAT16" localSheetId="9">#REF!</definedName>
    <definedName name="_DAT16">#REF!</definedName>
    <definedName name="_DAT17" localSheetId="4">#REF!</definedName>
    <definedName name="_DAT17" localSheetId="6">#REF!</definedName>
    <definedName name="_DAT17" localSheetId="9">#REF!</definedName>
    <definedName name="_DAT17">#REF!</definedName>
    <definedName name="_DAT18" localSheetId="4">#REF!</definedName>
    <definedName name="_DAT18" localSheetId="6">#REF!</definedName>
    <definedName name="_DAT18" localSheetId="9">#REF!</definedName>
    <definedName name="_DAT18">#REF!</definedName>
    <definedName name="_DAT19" localSheetId="4">#REF!</definedName>
    <definedName name="_DAT19" localSheetId="6">#REF!</definedName>
    <definedName name="_DAT19" localSheetId="9">#REF!</definedName>
    <definedName name="_DAT19">#REF!</definedName>
    <definedName name="_DAT2" localSheetId="4">#REF!</definedName>
    <definedName name="_DAT2" localSheetId="6">#REF!</definedName>
    <definedName name="_DAT2" localSheetId="9">#REF!</definedName>
    <definedName name="_DAT2">#REF!</definedName>
    <definedName name="_DAT20" localSheetId="4">#REF!</definedName>
    <definedName name="_DAT20" localSheetId="6">#REF!</definedName>
    <definedName name="_DAT20" localSheetId="9">#REF!</definedName>
    <definedName name="_DAT20">#REF!</definedName>
    <definedName name="_DAT21" localSheetId="4">#REF!</definedName>
    <definedName name="_DAT21" localSheetId="6">#REF!</definedName>
    <definedName name="_DAT21" localSheetId="9">#REF!</definedName>
    <definedName name="_DAT21">#REF!</definedName>
    <definedName name="_DAT22" localSheetId="4">#REF!</definedName>
    <definedName name="_DAT22" localSheetId="6">#REF!</definedName>
    <definedName name="_DAT22" localSheetId="9">#REF!</definedName>
    <definedName name="_DAT22">#REF!</definedName>
    <definedName name="_DAT23" localSheetId="4">#REF!</definedName>
    <definedName name="_DAT23" localSheetId="6">#REF!</definedName>
    <definedName name="_DAT23" localSheetId="9">#REF!</definedName>
    <definedName name="_DAT23">#REF!</definedName>
    <definedName name="_DAT24" localSheetId="4">#REF!</definedName>
    <definedName name="_DAT24" localSheetId="6">#REF!</definedName>
    <definedName name="_DAT24" localSheetId="9">#REF!</definedName>
    <definedName name="_DAT24">#REF!</definedName>
    <definedName name="_DAT3" localSheetId="4">#REF!</definedName>
    <definedName name="_DAT3" localSheetId="6">#REF!</definedName>
    <definedName name="_DAT3" localSheetId="9">#REF!</definedName>
    <definedName name="_DAT3">#REF!</definedName>
    <definedName name="_DAT4" localSheetId="4">#REF!</definedName>
    <definedName name="_DAT4" localSheetId="6">#REF!</definedName>
    <definedName name="_DAT4" localSheetId="9">#REF!</definedName>
    <definedName name="_DAT4">#REF!</definedName>
    <definedName name="_DAT5" localSheetId="4">#REF!</definedName>
    <definedName name="_DAT5" localSheetId="6">#REF!</definedName>
    <definedName name="_DAT5" localSheetId="9">#REF!</definedName>
    <definedName name="_DAT5">#REF!</definedName>
    <definedName name="_DAT6" localSheetId="4">#REF!</definedName>
    <definedName name="_DAT6" localSheetId="6">#REF!</definedName>
    <definedName name="_DAT6" localSheetId="9">#REF!</definedName>
    <definedName name="_DAT6">#REF!</definedName>
    <definedName name="_DAT7" localSheetId="4">#REF!</definedName>
    <definedName name="_DAT7" localSheetId="6">#REF!</definedName>
    <definedName name="_DAT7" localSheetId="9">#REF!</definedName>
    <definedName name="_DAT7">#REF!</definedName>
    <definedName name="_DAT8" localSheetId="4">#REF!</definedName>
    <definedName name="_DAT8" localSheetId="6">#REF!</definedName>
    <definedName name="_DAT8" localSheetId="9">#REF!</definedName>
    <definedName name="_DAT8">#REF!</definedName>
    <definedName name="_DAT9" localSheetId="4">#REF!</definedName>
    <definedName name="_DAT9" localSheetId="6">#REF!</definedName>
    <definedName name="_DAT9" localSheetId="9">#REF!</definedName>
    <definedName name="_DAT9">#REF!</definedName>
    <definedName name="_Fill" localSheetId="4" hidden="1">'[1]1993'!#REF!</definedName>
    <definedName name="_Fill" localSheetId="6" hidden="1">'[1]1993'!#REF!</definedName>
    <definedName name="_Fill" localSheetId="9" hidden="1">'[1]1993'!#REF!</definedName>
    <definedName name="_Fill" hidden="1">'[1]1993'!#REF!</definedName>
    <definedName name="_j1"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AS2DocOpenMode" hidden="1">"AS2DocumentEdit"</definedName>
    <definedName name="BLPH1" localSheetId="4" hidden="1">#REF!</definedName>
    <definedName name="BLPH1" localSheetId="6" hidden="1">#REF!</definedName>
    <definedName name="BLPH1" localSheetId="9" hidden="1">#REF!</definedName>
    <definedName name="BLPH1" hidden="1">#REF!</definedName>
    <definedName name="BLPH10" localSheetId="4" hidden="1">#REF!</definedName>
    <definedName name="BLPH10" localSheetId="6" hidden="1">#REF!</definedName>
    <definedName name="BLPH10" localSheetId="9" hidden="1">#REF!</definedName>
    <definedName name="BLPH10" hidden="1">#REF!</definedName>
    <definedName name="BLPH11" localSheetId="4" hidden="1">#REF!</definedName>
    <definedName name="BLPH11" localSheetId="6" hidden="1">#REF!</definedName>
    <definedName name="BLPH11" localSheetId="9" hidden="1">#REF!</definedName>
    <definedName name="BLPH11" hidden="1">#REF!</definedName>
    <definedName name="BLPH12" localSheetId="4" hidden="1">#REF!</definedName>
    <definedName name="BLPH12" localSheetId="6" hidden="1">#REF!</definedName>
    <definedName name="BLPH12" localSheetId="9" hidden="1">#REF!</definedName>
    <definedName name="BLPH12" hidden="1">#REF!</definedName>
    <definedName name="BLPH13" localSheetId="4" hidden="1">#REF!</definedName>
    <definedName name="BLPH13" localSheetId="6" hidden="1">#REF!</definedName>
    <definedName name="BLPH13" localSheetId="9" hidden="1">#REF!</definedName>
    <definedName name="BLPH13" hidden="1">#REF!</definedName>
    <definedName name="BLPH14" localSheetId="4" hidden="1">#REF!</definedName>
    <definedName name="BLPH14" localSheetId="6" hidden="1">#REF!</definedName>
    <definedName name="BLPH14" localSheetId="9" hidden="1">#REF!</definedName>
    <definedName name="BLPH14" hidden="1">#REF!</definedName>
    <definedName name="BLPH15" localSheetId="4" hidden="1">#REF!</definedName>
    <definedName name="BLPH15" localSheetId="6" hidden="1">#REF!</definedName>
    <definedName name="BLPH15" localSheetId="9" hidden="1">#REF!</definedName>
    <definedName name="BLPH15" hidden="1">#REF!</definedName>
    <definedName name="BLPH16" localSheetId="4" hidden="1">#REF!</definedName>
    <definedName name="BLPH16" localSheetId="6" hidden="1">#REF!</definedName>
    <definedName name="BLPH16" localSheetId="9" hidden="1">#REF!</definedName>
    <definedName name="BLPH16" hidden="1">#REF!</definedName>
    <definedName name="BLPH17" localSheetId="4" hidden="1">#REF!</definedName>
    <definedName name="BLPH17" localSheetId="6" hidden="1">#REF!</definedName>
    <definedName name="BLPH17" localSheetId="9" hidden="1">#REF!</definedName>
    <definedName name="BLPH17" hidden="1">#REF!</definedName>
    <definedName name="BLPH18" localSheetId="4" hidden="1">#REF!</definedName>
    <definedName name="BLPH18" localSheetId="6" hidden="1">#REF!</definedName>
    <definedName name="BLPH18" localSheetId="9" hidden="1">#REF!</definedName>
    <definedName name="BLPH18" hidden="1">#REF!</definedName>
    <definedName name="BLPH19" localSheetId="4" hidden="1">#REF!</definedName>
    <definedName name="BLPH19" localSheetId="6" hidden="1">#REF!</definedName>
    <definedName name="BLPH19" localSheetId="9" hidden="1">#REF!</definedName>
    <definedName name="BLPH19" hidden="1">#REF!</definedName>
    <definedName name="BLPH2" localSheetId="4" hidden="1">#REF!</definedName>
    <definedName name="BLPH2" localSheetId="6" hidden="1">#REF!</definedName>
    <definedName name="BLPH2" localSheetId="9" hidden="1">#REF!</definedName>
    <definedName name="BLPH2" hidden="1">#REF!</definedName>
    <definedName name="BLPH20" localSheetId="4" hidden="1">#REF!</definedName>
    <definedName name="BLPH20" localSheetId="6" hidden="1">#REF!</definedName>
    <definedName name="BLPH20" localSheetId="9" hidden="1">#REF!</definedName>
    <definedName name="BLPH20" hidden="1">#REF!</definedName>
    <definedName name="BLPH21" localSheetId="4" hidden="1">#REF!</definedName>
    <definedName name="BLPH21" localSheetId="6" hidden="1">#REF!</definedName>
    <definedName name="BLPH21" localSheetId="9" hidden="1">#REF!</definedName>
    <definedName name="BLPH21" hidden="1">#REF!</definedName>
    <definedName name="BLPH22" localSheetId="4" hidden="1">#REF!</definedName>
    <definedName name="BLPH22" localSheetId="6" hidden="1">#REF!</definedName>
    <definedName name="BLPH22" localSheetId="9" hidden="1">#REF!</definedName>
    <definedName name="BLPH22" hidden="1">#REF!</definedName>
    <definedName name="BLPH23" localSheetId="4" hidden="1">#REF!</definedName>
    <definedName name="BLPH23" localSheetId="6" hidden="1">#REF!</definedName>
    <definedName name="BLPH23" localSheetId="9" hidden="1">#REF!</definedName>
    <definedName name="BLPH23" hidden="1">#REF!</definedName>
    <definedName name="BLPH24" localSheetId="4" hidden="1">#REF!</definedName>
    <definedName name="BLPH24" localSheetId="6" hidden="1">#REF!</definedName>
    <definedName name="BLPH24" localSheetId="9" hidden="1">#REF!</definedName>
    <definedName name="BLPH24" hidden="1">#REF!</definedName>
    <definedName name="BLPH25" localSheetId="4" hidden="1">#REF!</definedName>
    <definedName name="BLPH25" localSheetId="6" hidden="1">#REF!</definedName>
    <definedName name="BLPH25" localSheetId="9" hidden="1">#REF!</definedName>
    <definedName name="BLPH25" hidden="1">#REF!</definedName>
    <definedName name="BLPH26" localSheetId="4" hidden="1">#REF!</definedName>
    <definedName name="BLPH26" localSheetId="6" hidden="1">#REF!</definedName>
    <definedName name="BLPH26" localSheetId="9" hidden="1">#REF!</definedName>
    <definedName name="BLPH26" hidden="1">#REF!</definedName>
    <definedName name="BLPH27" localSheetId="4" hidden="1">#REF!</definedName>
    <definedName name="BLPH27" localSheetId="6" hidden="1">#REF!</definedName>
    <definedName name="BLPH27" localSheetId="9" hidden="1">#REF!</definedName>
    <definedName name="BLPH27" hidden="1">#REF!</definedName>
    <definedName name="BLPH3" localSheetId="4" hidden="1">#REF!</definedName>
    <definedName name="BLPH3" localSheetId="6" hidden="1">#REF!</definedName>
    <definedName name="BLPH3" localSheetId="9" hidden="1">#REF!</definedName>
    <definedName name="BLPH3" hidden="1">#REF!</definedName>
    <definedName name="BLPH4" localSheetId="4" hidden="1">#REF!</definedName>
    <definedName name="BLPH4" localSheetId="6" hidden="1">#REF!</definedName>
    <definedName name="BLPH4" localSheetId="9" hidden="1">#REF!</definedName>
    <definedName name="BLPH4" hidden="1">#REF!</definedName>
    <definedName name="BLPH5" localSheetId="4" hidden="1">#REF!</definedName>
    <definedName name="BLPH5" localSheetId="6" hidden="1">#REF!</definedName>
    <definedName name="BLPH5" localSheetId="9" hidden="1">#REF!</definedName>
    <definedName name="BLPH5" hidden="1">#REF!</definedName>
    <definedName name="BLPH6" localSheetId="4" hidden="1">#REF!</definedName>
    <definedName name="BLPH6" localSheetId="6" hidden="1">#REF!</definedName>
    <definedName name="BLPH6" localSheetId="9" hidden="1">#REF!</definedName>
    <definedName name="BLPH6" hidden="1">#REF!</definedName>
    <definedName name="BLPH7" localSheetId="4" hidden="1">#REF!</definedName>
    <definedName name="BLPH7" localSheetId="6" hidden="1">#REF!</definedName>
    <definedName name="BLPH7" localSheetId="9" hidden="1">#REF!</definedName>
    <definedName name="BLPH7" hidden="1">#REF!</definedName>
    <definedName name="BLPH8" localSheetId="4" hidden="1">#REF!</definedName>
    <definedName name="BLPH8" localSheetId="6" hidden="1">#REF!</definedName>
    <definedName name="BLPH8" localSheetId="9" hidden="1">#REF!</definedName>
    <definedName name="BLPH8" hidden="1">#REF!</definedName>
    <definedName name="BLPH9" localSheetId="4" hidden="1">#REF!</definedName>
    <definedName name="BLPH9" localSheetId="6" hidden="1">#REF!</definedName>
    <definedName name="BLPH9" localSheetId="9" hidden="1">#REF!</definedName>
    <definedName name="BLPH9" hidden="1">#REF!</definedName>
    <definedName name="bs06usd">[2]R5!$E$7</definedName>
    <definedName name="Cash_Flows" localSheetId="4">OFFSET(#REF!,0,0,#REF!,1)</definedName>
    <definedName name="Cash_Flows" localSheetId="6">OFFSET(#REF!,0,0,#REF!,1)</definedName>
    <definedName name="Cash_Flows" localSheetId="9">OFFSET(#REF!,0,0,#REF!,1)</definedName>
    <definedName name="Cash_Flows">OFFSET(#REF!,0,0,#REF!,1)</definedName>
    <definedName name="cc" localSheetId="4">[3]PPE!#REF!</definedName>
    <definedName name="cc" localSheetId="6">[3]PPE!#REF!</definedName>
    <definedName name="cc" localSheetId="9">[3]PPE!#REF!</definedName>
    <definedName name="cc">[3]PPE!#REF!</definedName>
    <definedName name="ChartCaptions" localSheetId="4">#REF!</definedName>
    <definedName name="ChartCaptions" localSheetId="6">#REF!</definedName>
    <definedName name="ChartCaptions" localSheetId="9">#REF!</definedName>
    <definedName name="ChartCaptions">#REF!</definedName>
    <definedName name="ChartingArea">'[4]EBITDA Bridge'!$A$6:$A$103,'[4]EBITDA Bridge'!$F$6:$L$103</definedName>
    <definedName name="ChartingLabels" localSheetId="4">#REF!</definedName>
    <definedName name="ChartingLabels" localSheetId="6">#REF!</definedName>
    <definedName name="ChartingLabels" localSheetId="9">#REF!</definedName>
    <definedName name="ChartingLabels">#REF!</definedName>
    <definedName name="cur" localSheetId="4">#REF!</definedName>
    <definedName name="cur" localSheetId="6">#REF!</definedName>
    <definedName name="cur" localSheetId="9">#REF!</definedName>
    <definedName name="cur">#REF!</definedName>
    <definedName name="DAT1___26" localSheetId="4">#REF!</definedName>
    <definedName name="DAT1___26" localSheetId="6">#REF!</definedName>
    <definedName name="DAT1___26" localSheetId="9">#REF!</definedName>
    <definedName name="DAT1___26">#REF!</definedName>
    <definedName name="DAT1___39" localSheetId="4">#REF!</definedName>
    <definedName name="DAT1___39" localSheetId="6">#REF!</definedName>
    <definedName name="DAT1___39" localSheetId="9">#REF!</definedName>
    <definedName name="DAT1___39">#REF!</definedName>
    <definedName name="DAT1___40" localSheetId="4">#REF!</definedName>
    <definedName name="DAT1___40" localSheetId="6">#REF!</definedName>
    <definedName name="DAT1___40" localSheetId="9">#REF!</definedName>
    <definedName name="DAT1___40">#REF!</definedName>
    <definedName name="DAT10___0" localSheetId="4">#REF!</definedName>
    <definedName name="DAT10___0" localSheetId="6">#REF!</definedName>
    <definedName name="DAT10___0" localSheetId="9">#REF!</definedName>
    <definedName name="DAT10___0">#REF!</definedName>
    <definedName name="DAT11___0" localSheetId="4">#REF!</definedName>
    <definedName name="DAT11___0" localSheetId="6">#REF!</definedName>
    <definedName name="DAT11___0" localSheetId="9">#REF!</definedName>
    <definedName name="DAT11___0">#REF!</definedName>
    <definedName name="DAT12___26" localSheetId="4">#REF!</definedName>
    <definedName name="DAT12___26" localSheetId="6">#REF!</definedName>
    <definedName name="DAT12___26" localSheetId="9">#REF!</definedName>
    <definedName name="DAT12___26">#REF!</definedName>
    <definedName name="DAT12___39" localSheetId="4">#REF!</definedName>
    <definedName name="DAT12___39" localSheetId="6">#REF!</definedName>
    <definedName name="DAT12___39" localSheetId="9">#REF!</definedName>
    <definedName name="DAT12___39">#REF!</definedName>
    <definedName name="DAT12___40" localSheetId="4">#REF!</definedName>
    <definedName name="DAT12___40" localSheetId="6">#REF!</definedName>
    <definedName name="DAT12___40" localSheetId="9">#REF!</definedName>
    <definedName name="DAT12___40">#REF!</definedName>
    <definedName name="DAT13___26" localSheetId="4">#REF!</definedName>
    <definedName name="DAT13___26" localSheetId="6">#REF!</definedName>
    <definedName name="DAT13___26" localSheetId="9">#REF!</definedName>
    <definedName name="DAT13___26">#REF!</definedName>
    <definedName name="DAT13___39" localSheetId="4">#REF!</definedName>
    <definedName name="DAT13___39" localSheetId="6">#REF!</definedName>
    <definedName name="DAT13___39" localSheetId="9">#REF!</definedName>
    <definedName name="DAT13___39">#REF!</definedName>
    <definedName name="DAT13___40" localSheetId="4">#REF!</definedName>
    <definedName name="DAT13___40" localSheetId="6">#REF!</definedName>
    <definedName name="DAT13___40" localSheetId="9">#REF!</definedName>
    <definedName name="DAT13___40">#REF!</definedName>
    <definedName name="DAT14___0" localSheetId="4">#REF!</definedName>
    <definedName name="DAT14___0" localSheetId="6">#REF!</definedName>
    <definedName name="DAT14___0" localSheetId="9">#REF!</definedName>
    <definedName name="DAT14___0">#REF!</definedName>
    <definedName name="DAT15___0" localSheetId="4">#REF!</definedName>
    <definedName name="DAT15___0" localSheetId="6">#REF!</definedName>
    <definedName name="DAT15___0" localSheetId="9">#REF!</definedName>
    <definedName name="DAT15___0">#REF!</definedName>
    <definedName name="DAT16___26" localSheetId="4">#REF!</definedName>
    <definedName name="DAT16___26" localSheetId="6">#REF!</definedName>
    <definedName name="DAT16___26" localSheetId="9">#REF!</definedName>
    <definedName name="DAT16___26">#REF!</definedName>
    <definedName name="DAT16___39" localSheetId="4">#REF!</definedName>
    <definedName name="DAT16___39" localSheetId="6">#REF!</definedName>
    <definedName name="DAT16___39" localSheetId="9">#REF!</definedName>
    <definedName name="DAT16___39">#REF!</definedName>
    <definedName name="DAT16___40" localSheetId="4">#REF!</definedName>
    <definedName name="DAT16___40" localSheetId="6">#REF!</definedName>
    <definedName name="DAT16___40" localSheetId="9">#REF!</definedName>
    <definedName name="DAT16___40">#REF!</definedName>
    <definedName name="DAT17___26" localSheetId="4">#REF!</definedName>
    <definedName name="DAT17___26" localSheetId="6">#REF!</definedName>
    <definedName name="DAT17___26" localSheetId="9">#REF!</definedName>
    <definedName name="DAT17___26">#REF!</definedName>
    <definedName name="DAT17___39" localSheetId="4">#REF!</definedName>
    <definedName name="DAT17___39" localSheetId="6">#REF!</definedName>
    <definedName name="DAT17___39" localSheetId="9">#REF!</definedName>
    <definedName name="DAT17___39">#REF!</definedName>
    <definedName name="DAT17___40" localSheetId="4">#REF!</definedName>
    <definedName name="DAT17___40" localSheetId="6">#REF!</definedName>
    <definedName name="DAT17___40" localSheetId="9">#REF!</definedName>
    <definedName name="DAT17___40">#REF!</definedName>
    <definedName name="DAT18___26" localSheetId="4">#REF!</definedName>
    <definedName name="DAT18___26" localSheetId="6">#REF!</definedName>
    <definedName name="DAT18___26" localSheetId="9">#REF!</definedName>
    <definedName name="DAT18___26">#REF!</definedName>
    <definedName name="DAT18___39" localSheetId="4">#REF!</definedName>
    <definedName name="DAT18___39" localSheetId="6">#REF!</definedName>
    <definedName name="DAT18___39" localSheetId="9">#REF!</definedName>
    <definedName name="DAT18___39">#REF!</definedName>
    <definedName name="DAT18___40" localSheetId="4">#REF!</definedName>
    <definedName name="DAT18___40" localSheetId="6">#REF!</definedName>
    <definedName name="DAT18___40" localSheetId="9">#REF!</definedName>
    <definedName name="DAT18___40">#REF!</definedName>
    <definedName name="DAT19___26" localSheetId="4">#REF!</definedName>
    <definedName name="DAT19___26" localSheetId="6">#REF!</definedName>
    <definedName name="DAT19___26" localSheetId="9">#REF!</definedName>
    <definedName name="DAT19___26">#REF!</definedName>
    <definedName name="DAT19___39" localSheetId="4">#REF!</definedName>
    <definedName name="DAT19___39" localSheetId="6">#REF!</definedName>
    <definedName name="DAT19___39" localSheetId="9">#REF!</definedName>
    <definedName name="DAT19___39">#REF!</definedName>
    <definedName name="DAT19___40" localSheetId="4">#REF!</definedName>
    <definedName name="DAT19___40" localSheetId="6">#REF!</definedName>
    <definedName name="DAT19___40" localSheetId="9">#REF!</definedName>
    <definedName name="DAT19___40">#REF!</definedName>
    <definedName name="DAT2___26" localSheetId="4">#REF!</definedName>
    <definedName name="DAT2___26" localSheetId="6">#REF!</definedName>
    <definedName name="DAT2___26" localSheetId="9">#REF!</definedName>
    <definedName name="DAT2___26">#REF!</definedName>
    <definedName name="DAT2___39" localSheetId="4">#REF!</definedName>
    <definedName name="DAT2___39" localSheetId="6">#REF!</definedName>
    <definedName name="DAT2___39" localSheetId="9">#REF!</definedName>
    <definedName name="DAT2___39">#REF!</definedName>
    <definedName name="DAT2___40" localSheetId="4">#REF!</definedName>
    <definedName name="DAT2___40" localSheetId="6">#REF!</definedName>
    <definedName name="DAT2___40" localSheetId="9">#REF!</definedName>
    <definedName name="DAT2___40">#REF!</definedName>
    <definedName name="DAT20___0" localSheetId="4">#REF!</definedName>
    <definedName name="DAT20___0" localSheetId="6">#REF!</definedName>
    <definedName name="DAT20___0" localSheetId="9">#REF!</definedName>
    <definedName name="DAT20___0">#REF!</definedName>
    <definedName name="DAT21___0" localSheetId="4">#REF!</definedName>
    <definedName name="DAT21___0" localSheetId="6">#REF!</definedName>
    <definedName name="DAT21___0" localSheetId="9">#REF!</definedName>
    <definedName name="DAT21___0">#REF!</definedName>
    <definedName name="DAT22___0" localSheetId="4">#REF!</definedName>
    <definedName name="DAT22___0" localSheetId="6">#REF!</definedName>
    <definedName name="DAT22___0" localSheetId="9">#REF!</definedName>
    <definedName name="DAT22___0">#REF!</definedName>
    <definedName name="DAT23___0" localSheetId="4">#REF!</definedName>
    <definedName name="DAT23___0" localSheetId="6">#REF!</definedName>
    <definedName name="DAT23___0" localSheetId="9">#REF!</definedName>
    <definedName name="DAT23___0">#REF!</definedName>
    <definedName name="DAT24___0" localSheetId="4">#REF!</definedName>
    <definedName name="DAT24___0" localSheetId="6">#REF!</definedName>
    <definedName name="DAT24___0" localSheetId="9">#REF!</definedName>
    <definedName name="DAT24___0">#REF!</definedName>
    <definedName name="DAT3___26" localSheetId="4">#REF!</definedName>
    <definedName name="DAT3___26" localSheetId="6">#REF!</definedName>
    <definedName name="DAT3___26" localSheetId="9">#REF!</definedName>
    <definedName name="DAT3___26">#REF!</definedName>
    <definedName name="DAT3___39" localSheetId="4">#REF!</definedName>
    <definedName name="DAT3___39" localSheetId="6">#REF!</definedName>
    <definedName name="DAT3___39" localSheetId="9">#REF!</definedName>
    <definedName name="DAT3___39">#REF!</definedName>
    <definedName name="DAT3___40" localSheetId="4">#REF!</definedName>
    <definedName name="DAT3___40" localSheetId="6">#REF!</definedName>
    <definedName name="DAT3___40" localSheetId="9">#REF!</definedName>
    <definedName name="DAT3___40">#REF!</definedName>
    <definedName name="DAT4___26" localSheetId="4">#REF!</definedName>
    <definedName name="DAT4___26" localSheetId="6">#REF!</definedName>
    <definedName name="DAT4___26" localSheetId="9">#REF!</definedName>
    <definedName name="DAT4___26">#REF!</definedName>
    <definedName name="DAT4___39" localSheetId="4">#REF!</definedName>
    <definedName name="DAT4___39" localSheetId="6">#REF!</definedName>
    <definedName name="DAT4___39" localSheetId="9">#REF!</definedName>
    <definedName name="DAT4___39">#REF!</definedName>
    <definedName name="DAT4___40" localSheetId="4">#REF!</definedName>
    <definedName name="DAT4___40" localSheetId="6">#REF!</definedName>
    <definedName name="DAT4___40" localSheetId="9">#REF!</definedName>
    <definedName name="DAT4___40">#REF!</definedName>
    <definedName name="DAT5___26" localSheetId="4">#REF!</definedName>
    <definedName name="DAT5___26" localSheetId="6">#REF!</definedName>
    <definedName name="DAT5___26" localSheetId="9">#REF!</definedName>
    <definedName name="DAT5___26">#REF!</definedName>
    <definedName name="DAT5___39" localSheetId="4">#REF!</definedName>
    <definedName name="DAT5___39" localSheetId="6">#REF!</definedName>
    <definedName name="DAT5___39" localSheetId="9">#REF!</definedName>
    <definedName name="DAT5___39">#REF!</definedName>
    <definedName name="DAT5___40" localSheetId="4">#REF!</definedName>
    <definedName name="DAT5___40" localSheetId="6">#REF!</definedName>
    <definedName name="DAT5___40" localSheetId="9">#REF!</definedName>
    <definedName name="DAT5___40">#REF!</definedName>
    <definedName name="DAT6___0" localSheetId="4">#REF!</definedName>
    <definedName name="DAT6___0" localSheetId="6">#REF!</definedName>
    <definedName name="DAT6___0" localSheetId="9">#REF!</definedName>
    <definedName name="DAT6___0">#REF!</definedName>
    <definedName name="DAT7___0" localSheetId="4">#REF!</definedName>
    <definedName name="DAT7___0" localSheetId="6">#REF!</definedName>
    <definedName name="DAT7___0" localSheetId="9">#REF!</definedName>
    <definedName name="DAT7___0">#REF!</definedName>
    <definedName name="DAT8___0" localSheetId="4">#REF!</definedName>
    <definedName name="DAT8___0" localSheetId="6">#REF!</definedName>
    <definedName name="DAT8___0" localSheetId="9">#REF!</definedName>
    <definedName name="DAT8___0">#REF!</definedName>
    <definedName name="DAT9___0" localSheetId="4">#REF!</definedName>
    <definedName name="DAT9___0" localSheetId="6">#REF!</definedName>
    <definedName name="DAT9___0" localSheetId="9">#REF!</definedName>
    <definedName name="DAT9___0">#REF!</definedName>
    <definedName name="data" localSheetId="4">#REF!</definedName>
    <definedName name="data" localSheetId="6">#REF!</definedName>
    <definedName name="data" localSheetId="9">#REF!</definedName>
    <definedName name="data">#REF!</definedName>
    <definedName name="EBITDA_Bridge" localSheetId="4">#REF!</definedName>
    <definedName name="EBITDA_Bridge" localSheetId="6">#REF!</definedName>
    <definedName name="EBITDA_Bridge" localSheetId="9">#REF!</definedName>
    <definedName name="EBITDA_Bridge">#REF!</definedName>
    <definedName name="faperiod">[5]Input!$B$22</definedName>
    <definedName name="fyColHeading" localSheetId="4">#REF!</definedName>
    <definedName name="fyColHeading" localSheetId="6">#REF!</definedName>
    <definedName name="fyColHeading" localSheetId="9">#REF!</definedName>
    <definedName name="fyColHeading">#REF!</definedName>
    <definedName name="fyCoverDate" localSheetId="4">#REF!</definedName>
    <definedName name="fyCoverDate" localSheetId="6">#REF!</definedName>
    <definedName name="fyCoverDate" localSheetId="9">#REF!</definedName>
    <definedName name="fyCoverDate">#REF!</definedName>
    <definedName name="G">[5]Input!$B$20</definedName>
    <definedName name="his_revs">'[3]H-IS'!$D$3:$Y$6</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NORM" hidden="1">"c1902"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39302.654224537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j"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n" localSheetId="4">[3]PPE!#REF!</definedName>
    <definedName name="n" localSheetId="6">[3]PPE!#REF!</definedName>
    <definedName name="n" localSheetId="9">[3]PPE!#REF!</definedName>
    <definedName name="n">[3]PPE!#REF!</definedName>
    <definedName name="Payment_Number" localSheetId="4">ROW()-Header_Row</definedName>
    <definedName name="Payment_Number" localSheetId="6">ROW()-Header_Row</definedName>
    <definedName name="Payment_Number" localSheetId="9">ROW()-Header_Row</definedName>
    <definedName name="Payment_Number">ROW()-Header_Row</definedName>
    <definedName name="_xlnm.Print_Area" localSheetId="2">'2.1.Procesi'!$A$1:$R$21</definedName>
    <definedName name="_xlnm.Print_Area" localSheetId="3">'2.2.Pakalpojumi'!$A$1:$W$19</definedName>
    <definedName name="_xlnm.Print_Area" localSheetId="4">'2.3.Pakalpojumu ieviešana'!$A$1:$E$14</definedName>
    <definedName name="_xlnm.Print_Area" localSheetId="0">Paskaidrojumi!$A$1:$C$42</definedName>
    <definedName name="_xlnm.Print_Titles" localSheetId="1">'1.Prasības'!$2:$2</definedName>
    <definedName name="_xlnm.Print_Titles" localSheetId="2">'2.1.Procesi'!$A:$B,'2.1.Procesi'!$3:$3</definedName>
    <definedName name="_xlnm.Print_Titles" localSheetId="3">'2.2.Pakalpojumi'!$A:$C,'2.2.Pakalpojumi'!$2:$4</definedName>
    <definedName name="_xlnm.Print_Titles" localSheetId="4">'2.3.Pakalpojumu ieviešana'!$A:$B,'2.3.Pakalpojumu ieviešana'!$2:$4</definedName>
    <definedName name="q" localSheetId="4">[3]PPE!#REF!</definedName>
    <definedName name="q" localSheetId="6">[3]PPE!#REF!</definedName>
    <definedName name="q" localSheetId="9">[3]PPE!#REF!</definedName>
    <definedName name="q">[3]PPE!#REF!</definedName>
    <definedName name="SA">[6]Blad1!$C$5</definedName>
    <definedName name="sum_of_cash_flows" localSheetId="4">#REF!</definedName>
    <definedName name="sum_of_cash_flows" localSheetId="6">#REF!</definedName>
    <definedName name="sum_of_cash_flows" localSheetId="9">#REF!</definedName>
    <definedName name="sum_of_cash_flows">#REF!</definedName>
    <definedName name="TEST0" localSheetId="4">#REF!</definedName>
    <definedName name="TEST0" localSheetId="6">#REF!</definedName>
    <definedName name="TEST0" localSheetId="9">#REF!</definedName>
    <definedName name="TEST0">#REF!</definedName>
    <definedName name="TEST1" localSheetId="4">#REF!</definedName>
    <definedName name="TEST1" localSheetId="6">#REF!</definedName>
    <definedName name="TEST1" localSheetId="9">#REF!</definedName>
    <definedName name="TEST1">#REF!</definedName>
    <definedName name="TEST1___0" localSheetId="4">#REF!</definedName>
    <definedName name="TEST1___0" localSheetId="6">#REF!</definedName>
    <definedName name="TEST1___0" localSheetId="9">#REF!</definedName>
    <definedName name="TEST1___0">#REF!</definedName>
    <definedName name="TEST2" localSheetId="4">#REF!</definedName>
    <definedName name="TEST2" localSheetId="6">#REF!</definedName>
    <definedName name="TEST2" localSheetId="9">#REF!</definedName>
    <definedName name="TEST2">#REF!</definedName>
    <definedName name="TEST2___0" localSheetId="4">#REF!</definedName>
    <definedName name="TEST2___0" localSheetId="6">#REF!</definedName>
    <definedName name="TEST2___0" localSheetId="9">#REF!</definedName>
    <definedName name="TEST2___0">#REF!</definedName>
    <definedName name="TEST3" localSheetId="4">#REF!</definedName>
    <definedName name="TEST3" localSheetId="6">#REF!</definedName>
    <definedName name="TEST3" localSheetId="9">#REF!</definedName>
    <definedName name="TEST3">#REF!</definedName>
    <definedName name="TEST3___0" localSheetId="4">#REF!</definedName>
    <definedName name="TEST3___0" localSheetId="6">#REF!</definedName>
    <definedName name="TEST3___0" localSheetId="9">#REF!</definedName>
    <definedName name="TEST3___0">#REF!</definedName>
    <definedName name="TEST4" localSheetId="4">#REF!</definedName>
    <definedName name="TEST4" localSheetId="6">#REF!</definedName>
    <definedName name="TEST4" localSheetId="9">#REF!</definedName>
    <definedName name="TEST4">#REF!</definedName>
    <definedName name="TEST4___0" localSheetId="4">#REF!</definedName>
    <definedName name="TEST4___0" localSheetId="6">#REF!</definedName>
    <definedName name="TEST4___0" localSheetId="9">#REF!</definedName>
    <definedName name="TEST4___0">#REF!</definedName>
    <definedName name="TEST5" localSheetId="4">#REF!</definedName>
    <definedName name="TEST5" localSheetId="6">#REF!</definedName>
    <definedName name="TEST5" localSheetId="9">#REF!</definedName>
    <definedName name="TEST5">#REF!</definedName>
    <definedName name="TEST5___0" localSheetId="4">#REF!</definedName>
    <definedName name="TEST5___0" localSheetId="6">#REF!</definedName>
    <definedName name="TEST5___0" localSheetId="9">#REF!</definedName>
    <definedName name="TEST5___0">#REF!</definedName>
    <definedName name="TESTHKEY" localSheetId="4">#REF!</definedName>
    <definedName name="TESTHKEY" localSheetId="6">#REF!</definedName>
    <definedName name="TESTHKEY" localSheetId="9">#REF!</definedName>
    <definedName name="TESTHKEY">#REF!</definedName>
    <definedName name="TESTHKEY___0" localSheetId="4">#REF!</definedName>
    <definedName name="TESTHKEY___0" localSheetId="6">#REF!</definedName>
    <definedName name="TESTHKEY___0" localSheetId="9">#REF!</definedName>
    <definedName name="TESTHKEY___0">#REF!</definedName>
    <definedName name="TESTKEYS" localSheetId="4">#REF!</definedName>
    <definedName name="TESTKEYS" localSheetId="6">#REF!</definedName>
    <definedName name="TESTKEYS" localSheetId="9">#REF!</definedName>
    <definedName name="TESTKEYS">#REF!</definedName>
    <definedName name="TESTKEYS___26" localSheetId="4">#REF!</definedName>
    <definedName name="TESTKEYS___26" localSheetId="6">#REF!</definedName>
    <definedName name="TESTKEYS___26" localSheetId="9">#REF!</definedName>
    <definedName name="TESTKEYS___26">#REF!</definedName>
    <definedName name="TESTKEYS___39" localSheetId="4">#REF!</definedName>
    <definedName name="TESTKEYS___39" localSheetId="6">#REF!</definedName>
    <definedName name="TESTKEYS___39" localSheetId="9">#REF!</definedName>
    <definedName name="TESTKEYS___39">#REF!</definedName>
    <definedName name="TESTKEYS___40" localSheetId="4">#REF!</definedName>
    <definedName name="TESTKEYS___40" localSheetId="6">#REF!</definedName>
    <definedName name="TESTKEYS___40" localSheetId="9">#REF!</definedName>
    <definedName name="TESTKEYS___40">#REF!</definedName>
    <definedName name="TESTVKEY" localSheetId="4">#REF!</definedName>
    <definedName name="TESTVKEY" localSheetId="6">#REF!</definedName>
    <definedName name="TESTVKEY" localSheetId="9">#REF!</definedName>
    <definedName name="TESTVKEY">#REF!</definedName>
    <definedName name="TESTVKEY___26" localSheetId="4">#REF!</definedName>
    <definedName name="TESTVKEY___26" localSheetId="6">#REF!</definedName>
    <definedName name="TESTVKEY___26" localSheetId="9">#REF!</definedName>
    <definedName name="TESTVKEY___26">#REF!</definedName>
    <definedName name="TESTVKEY___39" localSheetId="4">#REF!</definedName>
    <definedName name="TESTVKEY___39" localSheetId="6">#REF!</definedName>
    <definedName name="TESTVKEY___39" localSheetId="9">#REF!</definedName>
    <definedName name="TESTVKEY___39">#REF!</definedName>
    <definedName name="TESTVKEY___40" localSheetId="4">#REF!</definedName>
    <definedName name="TESTVKEY___40" localSheetId="6">#REF!</definedName>
    <definedName name="TESTVKEY___40" localSheetId="9">#REF!</definedName>
    <definedName name="TESTVKEY___40">#REF!</definedName>
    <definedName name="wrn.Adjusted._.Financials." hidden="1">{"Adjusted Balance Sheet",#N/A,FALSE,"HI Lexington";"Adjusted Income Statement",#N/A,FALSE,"HI Lexington"}</definedName>
    <definedName name="wrn.All._.Bass._.Schedules." hidden="1">{"Adjusted Balance Sheet",#N/A,FALSE,"Asia Management Contracts";"Adjusted Income Statement",#N/A,FALSE,"Asia Management Contracts";"Total Revenue",#N/A,FALSE,"Asia Management Contracts";"Operating Cost Breakdown",#N/A,FALSE,"Asia Management Contracts";"Allocated Cost Breakdown",#N/A,FALSE,"Asia Management Contracts";"D&amp;A Breakdown",#N/A,FALSE,"Asia Management Contracts";"Overhead D&amp;A Allocation",#N/A,FALSE,"Asia Management Contracts";"Capex Breakdown",#N/A,FALSE,"Asia Management Contracts";"CTP Breakdown",#N/A,FALSE,"Asia Management Contracts";"Total Assets",#N/A,FALSE,"Asia Management Contracts";"Owned Hotel Total",#N/A,FALSE,"Asia Management Contracts";"Franchise Agreements",#N/A,FALSE,"Asia Management Contracts";"Management Contracts",#N/A,FALSE,"Asia Management Contracts";"Unconsolidated Affiliates",#N/A,FALSE,"Asia Management Contracts";"Midland Hotel",#N/A,FALSE,"Asia Management Contracts";"Staybridge Suites",#N/A,FALSE,"Asia Management Contracts";"IC Stephen Austin",#N/A,FALSE,"Asia Management Contracts";"HI South Bend",#N/A,FALSE,"Asia Management Contracts";"HI San Antonio",#N/A,FALSE,"Asia Management Contracts";"HI Memphis East",#N/A,FALSE,"Asia Management Contracts";"HI Lexington",#N/A,FALSE,"Asia Management Contracts";"HI Atlanta",#N/A,FALSE,"Asia Management Contracts";"HI Anaheim",#N/A,FALSE,"Asia Management Contracts";"CP White Plains",#N/A,FALSE,"Asia Management Contracts";"CP United Nations",#N/A,FALSE,"Asia Management Contracts";"CP Santiago",#N/A,FALSE,"Asia Management Contracts";"CP Redondo Beach",#N/A,FALSE,"Asia Management Contracts";"CP LAX",#N/A,FALSE,"Asia Management Contracts";"CP Houston Galleria",#N/A,FALSE,"Asia Management Contracts";"Americas Franchise",#N/A,FALSE,"Asia Management Contracts";"Americas Franchise 2",#N/A,FALSE,"Asia Management Contracts";"Asia Franchise 1",#N/A,FALSE,"Asia Management Contracts";"Asia Franchise 2",#N/A,FALSE,"Asia Management Contracts";"EMEA Franchise",#N/A,FALSE,"Asia Management Contracts";"EMEA Franchise 2",#N/A,FALSE,"Asia Management Contracts";"Bristol Management 1",#N/A,FALSE,"Asia Management Contracts";"Bristol Management 2",#N/A,FALSE,"Asia Management Contracts";"Asia Management 1",#N/A,FALSE,"Asia Management Contracts";"Asia Management 2",#N/A,FALSE,"Asia Management Contracts";"Americas Managed 1",#N/A,FALSE,"Asia Management Contracts";"Americas Managed 2",#N/A,FALSE,"Asia Management Contracts";"Asia Other Royalty 1",#N/A,FALSE,"Asia Management Contracts";"Asia Other Royalty 2",#N/A,FALSE,"Asia Management Contracts";"EMEA Cost Allocation",#N/A,FALSE,"Asia Cost Allocation";"Asia cost allocation",#N/A,FALSE,"Asia Cost Allocation"}</definedName>
    <definedName name="wrn.Bass._.Exhibits." hidden="1">{"Adjusted Balance Sheet",#N/A,FALSE,"Asia Cost Allocation";"Adjusted Income Statement",#N/A,FALSE,"Asia Cost Allocation";"Americas Franchise",#N/A,FALSE,"Asia Cost Allocation";"Americas Franchise 2",#N/A,FALSE,"Asia Cost Allocation";"EMEA Franchise",#N/A,FALSE,"Asia Cost Allocation";"EMEA Franchise 2",#N/A,FALSE,"Asia Cost Allocation";"Asia Franchise 1",#N/A,FALSE,"Asia Cost Allocation";"Asia Franchise 2",#N/A,FALSE,"Asia Cost Allocation";"Americas Managed 1",#N/A,FALSE,"Asia Cost Allocation";"Americas Managed 2",#N/A,FALSE,"Asia Cost Allocation";"Asia Management 1",#N/A,FALSE,"Asia Cost Allocation";"Asia Management 2",#N/A,FALSE,"Asia Cost Allocation";"Bristol Management 1",#N/A,FALSE,"Asia Cost Allocation";"Bristol Management 2",#N/A,FALSE,"Asia Cost Allocation";"Asia Other Royalty 1",#N/A,FALSE,"Asia Cost Allocation";"Asia Other Royalty 2",#N/A,FALSE,"Asia Cost Allocation";"HI Atlanta",#N/A,FALSE,"Asia Cost Allocation";"HI San Antonio",#N/A,FALSE,"Asia Cost Allocation";"HI Lexington",#N/A,FALSE,"Asia Cost Allocation";"HI South Bend",#N/A,FALSE,"Asia Cost Allocation";"HI Memphis East",#N/A,FALSE,"Asia Cost Allocation";"HI Anaheim",#N/A,FALSE,"Asia Cost Allocation";"CP United Nations",#N/A,FALSE,"Asia Cost Allocation";"CP Houston Galleria",#N/A,FALSE,"Asia Cost Allocation";"CP Redondo Beach",#N/A,FALSE,"Asia Cost Allocation";"CP White Plains",#N/A,FALSE,"Asia Cost Allocation";"CP Santiago",#N/A,FALSE,"Asia Cost Allocation";"CP LAX",#N/A,FALSE,"Asia Cost Allocation";"IC Stephen Austin",#N/A,FALSE,"Asia Cost Allocation";"Staybridge Suites",#N/A,FALSE,"Asia Cost Allocation";"Unconsolidated Affiliates",#N/A,FALSE,"Asia Cost Allocation";"Midland Hotel",#N/A,FALSE,"Asia Cost Allocation";"Asia cost allocation",#N/A,FALSE,"Asia Cost Allocation";"EMEA Cost Allocation",#N/A,FALSE,"Asia Cost Allocation"}</definedName>
    <definedName name="wrn.Cost._.Allocations." hidden="1">{"Asia cost allocation",#N/A,FALSE,"HI Lexington";"EMEA Cost Allocation",#N/A,FALSE,"HI Lexington"}</definedName>
    <definedName name="wrn.customer._.input." hidden="1">{"customer input",#N/A,FALSE,"Customer Input"}</definedName>
    <definedName name="wrn.customer._.value." hidden="1">{"Customer Value",#N/A,FALSE,"Customer Value Analysis"}</definedName>
    <definedName name="wrn.DCIS." hidden="1">{"DCIS",#N/A,FALSE,"IS DCIS ";"DCIS 6_30_96",#N/A,FALSE,"IS DCIS ";"DCIS 6_30_97",#N/A,FALSE,"IS DCIS ";"DCIS LTM",#N/A,FALSE,"IS DCIS "}</definedName>
    <definedName name="wrn.DMPS." hidden="1">{"DMPS 1996",#N/A,FALSE,"IS DMPS";"DMPS 6_30_96",#N/A,FALSE,"IS DMPS";"DMPS 6_30_97",#N/A,FALSE,"IS DMPS";"DMPS LTM",#N/A,FALSE,"IS DMPS"}</definedName>
    <definedName name="wrn.Exhibits." hidden="1">{"View Dollar IS",#N/A,FALSE,"Historical Income Statement";"View Common IS",#N/A,FALSE,"Historical Income Statement";"View Dollar BS",#N/A,FALSE,"Historical Balance Sheet";"View Common BS",#N/A,FALSE,"Historical Balance Sheet";"View Inventory",#N/A,FALSE,"Inventory Analysis";"View Workforce",#N/A,FALSE,"Workforce Analysis";"View Trademark BP",#N/A,FALSE,"Best Power Trademark Analysis";"View Distribution Channel",#N/A,FALSE,"Distribution Channel Analysis";"Technology Summary Sheet",#N/A,FALSE,"Technology";"Technology 2",#N/A,FALSE,"Technology";"Technology 3",#N/A,FALSE,"Technology";"Technology 4",#N/A,FALSE,"Technology"}</definedName>
    <definedName name="wrn.FD._.Residual." hidden="1">{"FD residual 12_96",#N/A,FALSE,"FD residual-revised";"FD Residual 6_97",#N/A,FALSE,"FD residual-revised";"FD Residual 6_96",#N/A,FALSE,"FD residual-revised";"FD Residual LTM",#N/A,FALSE,"FD residual-revised"}</definedName>
    <definedName name="wrn.Franchise._.Agreements." hidden="1">{"Americas Franchise",#N/A,FALSE,"HI Lexington";"Americas Franchise 2",#N/A,FALSE,"HI Lexington";"Asia Franchise 1",#N/A,FALSE,"HI Lexington";"Asia Franchise 2",#N/A,FALSE,"HI Lexington";"EMEA Franchise",#N/A,FALSE,"HI Lexington";"EMEA Franchise 2",#N/A,FALSE,"HI Lexington"}</definedName>
    <definedName name="wrn.Management._.Contracts." hidden="1">{"Americas Managed 1",#N/A,FALSE,"HI Lexington";"Americas Managed 2",#N/A,FALSE,"HI Lexington";"Asia Management 1",#N/A,FALSE,"HI Lexington";"Asia Management 2",#N/A,FALSE,"HI Lexington";"Bristol Management 1",#N/A,FALSE,"HI Lexington";"Bristol Management 2",#N/A,FALSE,"HI Lexington";"Asia Other Royalty 1",#N/A,FALSE,"HI Lexington";"Asia Other Royalty 2",#N/A,FALSE,"HI Lexington"}</definedName>
    <definedName name="wrn.Owned._.Hotels." hidden="1">{"Staybridge Suites",#N/A,FALSE,"Inputs";"IC Stephen Austin",#N/A,FALSE,"Inputs";"HI South Bend",#N/A,FALSE,"Inputs";"HI San Antonio",#N/A,FALSE,"Inputs";"HI Memphis East",#N/A,FALSE,"Inputs";"HI Lexington",#N/A,FALSE,"Inputs";"HI Atlanta",#N/A,FALSE,"Inputs";"HI Anaheim",#N/A,FALSE,"Inputs";"CP White Plains",#N/A,FALSE,"Inputs";"CP United Nations",#N/A,FALSE,"Inputs";"CP Santiago",#N/A,FALSE,"Inputs";"CP Redondo Beach",#N/A,FALSE,"Inputs";"CP LAX",#N/A,FALSE,"Inputs";"CP Houston Galleria",#N/A,FALSE,"Inputs"}</definedName>
    <definedName name="wrn.PI." hidden="1">{"PI96",#N/A,FALSE,"IS P Inst. ";"PI697",#N/A,FALSE,"IS P Inst. ";"PI696",#N/A,FALSE,"IS P Inst. ";"PILTM",#N/A,FALSE,"IS P Inst. "}</definedName>
    <definedName name="wrn.Revised._.Mancos." hidden="1">{"Asia Other Revised 1",#N/A,FALSE,"ROR";"Asia Other Royalty Revised 2",#N/A,FALSE,"ROR";"Americas Managed Revised 1",#N/A,FALSE,"ROR";"Americas Managed Revised 2",#N/A,FALSE,"ROR";"Bristom Mancos Revised 1",#N/A,FALSE,"ROR";"Bristol Manco Revised 2",#N/A,FALSE,"ROR";"Asia Mancos 1 Revised",#N/A,FALSE,"ROR";"Asia Mancos 2 Revised",#N/A,FALSE,"ROR"}</definedName>
    <definedName name="wrn.Support._.Schedules."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wrn.Tax._.Amortization." hidden="1">{"tax page one",#N/A,FALSE,"Tax-amortization";"tax page two",#N/A,FALSE,"Tax-amortization (2)"}</definedName>
    <definedName name="wrn.Telecheck._.Residual." hidden="1">{"Telecheck 96",#N/A,FALSE,"Telecheck";"Telecheck 6_97",#N/A,FALSE,"Telecheck";"Telecheck 6_96",#N/A,FALSE,"Telecheck";"Telecheck LTM",#N/A,FALSE,"Telecheck"}</definedName>
    <definedName name="wrn.Unconsoliated._.Affiliates." hidden="1">{"Unconsolidated Affiliates",#N/A,FALSE,"HI Lexington";"Midland Hotel",#N/A,FALSE,"HI Lexington"}</definedName>
    <definedName name="wrn.WU._.residual." hidden="1">{"WU 6mths 6_30_97",#N/A,FALSE,"IS P Inst. ";"WU LTM 6_97",#N/A,FALSE,"IS P Inst. ";"WU residual 6_30_97",#N/A,FALSE,"IS P Inst. ";"WU residual 96",#N/A,FALSE,"IS P Inst. "}</definedName>
    <definedName name="YearStart1" localSheetId="4">#REF!</definedName>
    <definedName name="YearStart1" localSheetId="6">#REF!</definedName>
    <definedName name="YearStart1" localSheetId="9">#REF!</definedName>
    <definedName name="YearStart1">#REF!</definedName>
    <definedName name="YearStart2" localSheetId="4">#REF!</definedName>
    <definedName name="YearStart2" localSheetId="6">#REF!</definedName>
    <definedName name="YearStart2" localSheetId="9">#REF!</definedName>
    <definedName name="YearStart2">#REF!</definedName>
    <definedName name="YearStart3" localSheetId="4">#REF!</definedName>
    <definedName name="YearStart3" localSheetId="6">#REF!</definedName>
    <definedName name="YearStart3" localSheetId="9">#REF!</definedName>
    <definedName name="YearStart3">#REF!</definedName>
    <definedName name="YearStart4" localSheetId="4">#REF!</definedName>
    <definedName name="YearStart4" localSheetId="6">#REF!</definedName>
    <definedName name="YearStart4" localSheetId="9">#REF!</definedName>
    <definedName name="YearStart4">#REF!</definedName>
    <definedName name="YearStart5" localSheetId="4">#REF!</definedName>
    <definedName name="YearStart5" localSheetId="6">#REF!</definedName>
    <definedName name="YearStart5" localSheetId="9">#REF!</definedName>
    <definedName name="YearStart5">#REF!</definedName>
    <definedName name="YearStart6" localSheetId="4">#REF!</definedName>
    <definedName name="YearStart6" localSheetId="6">#REF!</definedName>
    <definedName name="YearStart6" localSheetId="9">#REF!</definedName>
    <definedName name="YearStart6">#REF!</definedName>
    <definedName name="YearStart7" localSheetId="4">#REF!</definedName>
    <definedName name="YearStart7" localSheetId="6">#REF!</definedName>
    <definedName name="YearStart7" localSheetId="9">#REF!</definedName>
    <definedName name="YearStart7">#REF!</definedName>
    <definedName name="ГТД" localSheetId="4">#REF!</definedName>
    <definedName name="ГТД" localSheetId="6">#REF!</definedName>
    <definedName name="ГТД" localSheetId="9">#REF!</definedName>
    <definedName name="ГТД">#REF!</definedName>
    <definedName name="доп2" localSheetId="4">#REF!</definedName>
    <definedName name="доп2" localSheetId="6">#REF!</definedName>
    <definedName name="доп2" localSheetId="9">#REF!</definedName>
    <definedName name="доп2">#REF!</definedName>
    <definedName name="Жовт">[7]списки!$I$1:$I$3</definedName>
    <definedName name="зачем">[8]списки!$E$1:$E$5</definedName>
    <definedName name="Ира">[7]списки!$G$1:$G$3</definedName>
    <definedName name="кого">[8]списки!$I$1:$I$3</definedName>
    <definedName name="ктоо">[8]списки!$C$1:$C$5</definedName>
    <definedName name="оля" localSheetId="4">#REF!</definedName>
    <definedName name="оля" localSheetId="6">#REF!</definedName>
    <definedName name="оля" localSheetId="9">#REF!</definedName>
    <definedName name="оля">#REF!</definedName>
    <definedName name="ооо" localSheetId="4">#REF!</definedName>
    <definedName name="ооо" localSheetId="6">#REF!</definedName>
    <definedName name="ооо" localSheetId="9">#REF!</definedName>
    <definedName name="ооо">#REF!</definedName>
    <definedName name="сэс">[7]списки!$C$1:$C$5</definedName>
    <definedName name="тов.баланс" localSheetId="4">#REF!</definedName>
    <definedName name="тов.баланс" localSheetId="6">#REF!</definedName>
    <definedName name="тов.баланс" localSheetId="9">#REF!</definedName>
    <definedName name="тов.баланс">#REF!</definedName>
    <definedName name="что">[8]списки!$G$1:$G$3</definedName>
  </definedNames>
  <calcPr calcId="152511"/>
</workbook>
</file>

<file path=xl/calcChain.xml><?xml version="1.0" encoding="utf-8"?>
<calcChain xmlns="http://schemas.openxmlformats.org/spreadsheetml/2006/main">
  <c r="Q5" i="15" l="1"/>
  <c r="Q6" i="15"/>
  <c r="Q7" i="15"/>
  <c r="Q8" i="15"/>
  <c r="Q9" i="15"/>
  <c r="Q10" i="15"/>
  <c r="Q11" i="15"/>
  <c r="Q12" i="15"/>
  <c r="Q13" i="15"/>
  <c r="Q14" i="15"/>
  <c r="Q15" i="15"/>
  <c r="Q16" i="15"/>
  <c r="Q17" i="15"/>
  <c r="Q18" i="15"/>
  <c r="Q19" i="15"/>
  <c r="Q4" i="15"/>
  <c r="E18" i="22" l="1"/>
  <c r="F18" i="22"/>
  <c r="G18" i="22"/>
  <c r="H18" i="22"/>
  <c r="I18" i="22"/>
  <c r="D18" i="22"/>
  <c r="C18" i="22"/>
  <c r="D16" i="16"/>
  <c r="D15" i="16"/>
  <c r="D17" i="16" s="1"/>
  <c r="A36" i="17"/>
  <c r="A13" i="17"/>
  <c r="A29" i="17"/>
  <c r="A27" i="17"/>
  <c r="A25" i="17"/>
  <c r="A23" i="17"/>
  <c r="A21" i="17"/>
  <c r="A19" i="17"/>
  <c r="B20" i="15"/>
  <c r="Q20" i="15" s="1"/>
  <c r="H80" i="28"/>
  <c r="H79" i="28"/>
  <c r="H74" i="28"/>
  <c r="H73" i="28"/>
  <c r="H72" i="28"/>
  <c r="H71" i="28"/>
  <c r="H70" i="28"/>
  <c r="H69" i="28"/>
  <c r="H68" i="28"/>
  <c r="H67" i="28"/>
  <c r="H66" i="28"/>
  <c r="H65" i="28"/>
  <c r="H64" i="28"/>
  <c r="H63" i="28"/>
  <c r="H62" i="28"/>
  <c r="H57" i="28"/>
  <c r="H56" i="28"/>
  <c r="H55" i="28"/>
  <c r="H54" i="28"/>
  <c r="H53" i="28"/>
  <c r="H52" i="28"/>
  <c r="H51" i="28"/>
  <c r="H50" i="28"/>
  <c r="H49" i="28"/>
  <c r="H48" i="28"/>
  <c r="H47" i="28"/>
  <c r="H40" i="28"/>
  <c r="H39" i="28"/>
  <c r="H38" i="28"/>
  <c r="H37" i="28"/>
  <c r="H36" i="28"/>
  <c r="H33" i="28"/>
  <c r="H32" i="28"/>
  <c r="H31" i="28"/>
  <c r="H30" i="28"/>
  <c r="H29" i="28"/>
  <c r="H28" i="28"/>
  <c r="H27" i="28"/>
  <c r="H26" i="28"/>
  <c r="H25" i="28"/>
  <c r="H23" i="28"/>
  <c r="H22" i="28"/>
  <c r="H21" i="28"/>
  <c r="H20" i="28"/>
  <c r="H19" i="28"/>
  <c r="H18" i="28"/>
  <c r="H17" i="28"/>
  <c r="H16" i="28"/>
  <c r="H6" i="28"/>
  <c r="H5" i="28"/>
  <c r="H4" i="28"/>
  <c r="H7" i="28"/>
  <c r="H8" i="28"/>
  <c r="H9" i="28"/>
  <c r="H10" i="28"/>
  <c r="H11" i="28"/>
  <c r="H12" i="28"/>
  <c r="H13" i="28"/>
  <c r="H14" i="28"/>
  <c r="H15" i="28"/>
  <c r="H24" i="28"/>
  <c r="H34" i="28"/>
  <c r="H35" i="28"/>
  <c r="H41" i="28"/>
  <c r="H42" i="28"/>
  <c r="H43" i="28"/>
  <c r="H44" i="28"/>
  <c r="H45" i="28"/>
  <c r="H46" i="28"/>
  <c r="H58" i="28"/>
  <c r="H59" i="28"/>
  <c r="H60" i="28"/>
  <c r="H61" i="28"/>
  <c r="H75" i="28"/>
  <c r="H76" i="28"/>
  <c r="H77" i="28"/>
  <c r="H78" i="28"/>
  <c r="H81" i="28"/>
  <c r="H82" i="28"/>
  <c r="H83" i="28"/>
  <c r="H84" i="28"/>
  <c r="F47" i="28"/>
  <c r="F40" i="28"/>
  <c r="F17" i="28"/>
  <c r="F49" i="28"/>
  <c r="F51" i="28"/>
  <c r="F71" i="28"/>
  <c r="F6" i="28"/>
  <c r="F5" i="28"/>
  <c r="F84" i="28"/>
  <c r="F83" i="28"/>
  <c r="F45" i="28"/>
  <c r="F44" i="28"/>
  <c r="F82" i="28"/>
  <c r="F42" i="28"/>
  <c r="F41" i="28"/>
  <c r="F61" i="28"/>
  <c r="F60" i="28"/>
  <c r="F59" i="28"/>
  <c r="F78" i="28"/>
  <c r="F77" i="28"/>
  <c r="F76" i="28"/>
  <c r="F75" i="28"/>
  <c r="F21" i="28"/>
  <c r="F20" i="28"/>
  <c r="F23" i="28"/>
  <c r="F22" i="28"/>
  <c r="F19" i="28"/>
  <c r="F18" i="28"/>
  <c r="F16" i="28"/>
  <c r="F4" i="28"/>
  <c r="F57" i="28"/>
  <c r="F56" i="28"/>
  <c r="F55" i="28"/>
  <c r="F58" i="28"/>
  <c r="F81" i="28"/>
  <c r="F80" i="28"/>
  <c r="F79" i="28"/>
  <c r="F74" i="28"/>
  <c r="F73" i="28"/>
  <c r="F68" i="28"/>
  <c r="F67" i="28"/>
  <c r="F70" i="28"/>
  <c r="F69" i="28"/>
  <c r="F46" i="28"/>
  <c r="F43" i="28"/>
  <c r="F72" i="28"/>
  <c r="F66" i="28"/>
  <c r="F65" i="28"/>
  <c r="F64" i="28"/>
  <c r="F63" i="28"/>
  <c r="F62" i="28"/>
  <c r="F35" i="28"/>
  <c r="F34" i="28"/>
  <c r="F48" i="28"/>
  <c r="F54" i="28"/>
  <c r="F53" i="28"/>
  <c r="F52" i="28"/>
  <c r="F50" i="28"/>
  <c r="F39" i="28"/>
  <c r="F38" i="28"/>
  <c r="F24" i="28"/>
  <c r="F33" i="28"/>
  <c r="F32" i="28"/>
  <c r="F37" i="28"/>
  <c r="F36" i="28"/>
  <c r="F31" i="28"/>
  <c r="F30" i="28"/>
  <c r="F29" i="28"/>
  <c r="F28" i="28"/>
  <c r="F15" i="28"/>
  <c r="F14" i="28"/>
  <c r="F13" i="28"/>
  <c r="F12" i="28"/>
  <c r="F11" i="28"/>
  <c r="F10" i="28"/>
  <c r="F9" i="28"/>
  <c r="F8" i="28"/>
  <c r="F7" i="28"/>
  <c r="F27" i="28"/>
  <c r="F26" i="28"/>
  <c r="F25" i="28"/>
  <c r="P20" i="15"/>
  <c r="E4" i="27"/>
  <c r="E5" i="27"/>
  <c r="E6" i="27"/>
  <c r="E7" i="27"/>
  <c r="E3" i="27"/>
  <c r="F20" i="15"/>
  <c r="M20" i="15"/>
  <c r="K20" i="15"/>
  <c r="L20" i="15"/>
  <c r="G20" i="15"/>
  <c r="H20" i="15"/>
  <c r="B18" i="22"/>
</calcChain>
</file>

<file path=xl/comments1.xml><?xml version="1.0" encoding="utf-8"?>
<comments xmlns="http://schemas.openxmlformats.org/spreadsheetml/2006/main">
  <authors>
    <author>Dita Gabaliņa</author>
  </authors>
  <commentList>
    <comment ref="D2" authorId="0" shapeId="0">
      <text>
        <r>
          <rPr>
            <sz val="9"/>
            <color indexed="81"/>
            <rFont val="Tahoma"/>
            <family val="2"/>
          </rPr>
          <t>Atbilst - projektā tiks nodrošināta atbilstība prasības izpilde
Nav attiecināms - Prasība uz projektu nav attiecināma. Šajā gadījumā kolonā "Atsauce uz projekta apraksta nodaļu" norāda pamatojumu, kāpēc prasība uz projektu nav attiecināma. Ja pamatojums sniegts projekta aprakstā, norāda atsauci uz projekta apraksta nodaļu, kur tas atrodams.</t>
        </r>
      </text>
    </comment>
    <comment ref="C16" authorId="0" shapeId="0">
      <text>
        <r>
          <rPr>
            <b/>
            <sz val="9"/>
            <color indexed="81"/>
            <rFont val="Tahoma"/>
            <family val="2"/>
          </rPr>
          <t>MK 37.p.</t>
        </r>
      </text>
    </comment>
    <comment ref="C17" authorId="0" shapeId="0">
      <text>
        <r>
          <rPr>
            <sz val="9"/>
            <color indexed="81"/>
            <rFont val="Tahoma"/>
            <family val="2"/>
          </rPr>
          <t>MK. 38.p</t>
        </r>
      </text>
    </comment>
    <comment ref="C19" authorId="0" shapeId="0">
      <text>
        <r>
          <rPr>
            <sz val="9"/>
            <color indexed="81"/>
            <rFont val="Tahoma"/>
            <family val="2"/>
          </rPr>
          <t>MK. 39.p.</t>
        </r>
      </text>
    </comment>
    <comment ref="C21" authorId="0" shapeId="0">
      <text>
        <r>
          <rPr>
            <b/>
            <sz val="9"/>
            <color indexed="81"/>
            <rFont val="Tahoma"/>
            <family val="2"/>
            <charset val="186"/>
          </rPr>
          <t>Dita Gabaliņa:</t>
        </r>
        <r>
          <rPr>
            <sz val="9"/>
            <color indexed="81"/>
            <rFont val="Tahoma"/>
            <family val="2"/>
            <charset val="186"/>
          </rPr>
          <t xml:space="preserve">
</t>
        </r>
      </text>
    </comment>
    <comment ref="C26" authorId="0" shapeId="0">
      <text>
        <r>
          <rPr>
            <sz val="9"/>
            <color indexed="81"/>
            <rFont val="Tahoma"/>
            <family val="2"/>
            <charset val="186"/>
          </rPr>
          <t xml:space="preserve">1) ja projekta ietvaros izveidojamajai vai attīstāmajai sistēmai  nepieciešamos datus uztur cita valsts iestāde projekta ietvaros ir paredzēts nodrošināt automatizētu risinājumu šīs informācijas iegūšanai, tai skaitā, nodrošinot šīs informācijas automātisku aktualizēšanu
 Un/vai 
2) ja sistēmā uzturētos datus, atbilstoši Valsts informācijas sistēmu likumam ir jāizmanto citās informācijas sistēmās, nepieprasot datu subjektiem tos iesniegt atkārtoti, projekta ietvaros ir jāparedz paredzēts nodrošināt automatizētus risinājums risinājumu šīs informācijas iegūšanai, nodošanai, tai skaitā, nodrošinot šīs informācijas automātisku aktualizēšanu. Projekta iesniedzējs ir apliecinājis, ka tas ir apzinājis valsts iestāžu sistēmu pārziņus, lai identificētu tās sistēmas, kurām atbilstoši tiesību aktos noteiktajam  ir nepieciešams saņemt datus no projekta ietvaros izveidojamās vai attīstāmās sistēmas. 
(krit.3.9. skaidrojums CFLA metodikā)
</t>
        </r>
        <r>
          <rPr>
            <sz val="9"/>
            <color indexed="81"/>
            <rFont val="Tahoma"/>
            <family val="2"/>
          </rPr>
          <t xml:space="preserve">
</t>
        </r>
      </text>
    </comment>
  </commentList>
</comments>
</file>

<file path=xl/comments2.xml><?xml version="1.0" encoding="utf-8"?>
<comments xmlns="http://schemas.openxmlformats.org/spreadsheetml/2006/main">
  <authors>
    <author>Lelda Kalniņa</author>
    <author>Dita Gabaliņa</author>
  </authors>
  <commentList>
    <comment ref="N2" authorId="0" shapeId="0">
      <text>
        <r>
          <rPr>
            <sz val="9"/>
            <color indexed="81"/>
            <rFont val="Tahoma"/>
            <family val="2"/>
            <charset val="186"/>
          </rPr>
          <t>4 gadu laikā pēc projekta tiks pāriets uz elektronisku procesu 
mērķa grupām (saimnieciskās darbības veicājiem, iedzīvotājiem un publiskās pārvaldes iestādēm un pašvaldībām)
(Krit. 4.4.)</t>
        </r>
      </text>
    </comment>
    <comment ref="B3" authorId="1" shapeId="0">
      <text>
        <r>
          <rPr>
            <sz val="9"/>
            <color indexed="81"/>
            <rFont val="Tahoma"/>
            <family val="2"/>
            <charset val="186"/>
          </rPr>
          <t xml:space="preserve">Projekta iesniedzējs norāda pilnveidotā procesa nosaukumu.
</t>
        </r>
      </text>
    </comment>
    <comment ref="C3" authorId="1" shapeId="0">
      <text>
        <r>
          <rPr>
            <sz val="9"/>
            <color indexed="81"/>
            <rFont val="Tahoma"/>
            <family val="2"/>
            <charset val="186"/>
          </rPr>
          <t>Projekta iesniedzējs apraksta projekta ietvaros pilnveidoto procesu, norādot kas būs projekta rezultāts, t.sk., norādot pilnveides nepieciešamību, aprakstot to atbilstoši kolonnās D-N minētajiem kritērijiem.</t>
        </r>
      </text>
    </comment>
    <comment ref="D3" authorId="1" shapeId="0">
      <text>
        <r>
          <rPr>
            <sz val="9"/>
            <color indexed="81"/>
            <rFont val="Tahoma"/>
            <family val="2"/>
            <charset val="186"/>
          </rPr>
          <t>Atbilstoši dokumentiem
[1] Darbības programma “Izaugsme un nodarbinātība” un darbības programmas papildinājums;
[2] Ministru kabineta noteikumi “Darbības programmas “Izaugsme un nodarbinātība” 2.2.1.specifiskā atbalsta mērķa „Nodrošināt publisko datu atkalizmantošanas pieaugumu un efektīvu publiskās pārvaldes un privātā sektora mijiedarbību” 2.2.1.1.pasākuma „Centralizētu publiskās pārvaldes IKT platformu izveide, publiskās pārvaldes procesu optimizēšana un attīstība” īstenošanas noteikumi";
[3] Darbības programmas “Izaugsme un nodarbinātība” 2.2.1.specifiskā atbalsta mērķa „Nodrošināt publisko datu atkalizmantošanas pieaugumu un efektīvu publiskās pārvaldes un privātā sektora mijiedarbību”(turpmāk – SAM 2.2.1) 2.2.1.1.pasākuma „Centralizētu publiskās pārvaldes IKT platformu izveide, publiskās pārvaldes procesu optimizēšana un attīstība”(turpmāk- 2.2.1.1.pasākums) projektu iesniegumu atlases nolikums.
Norāda tikai dokumenta id un punktu, piemēram, [2] p.16.1</t>
        </r>
      </text>
    </comment>
    <comment ref="O3" authorId="1" shapeId="0">
      <text>
        <r>
          <rPr>
            <sz val="9"/>
            <color indexed="81"/>
            <rFont val="Tahoma"/>
            <family val="2"/>
          </rPr>
          <t xml:space="preserve">šīs metodikas izpratnē - komersanti
</t>
        </r>
      </text>
    </comment>
    <comment ref="Q3" authorId="1" shapeId="0">
      <text>
        <r>
          <rPr>
            <sz val="9"/>
            <color indexed="81"/>
            <rFont val="Tahoma"/>
            <family val="2"/>
            <charset val="186"/>
          </rPr>
          <t>Tiek automātiski aprēķināts no sadaļā 2.1 sniegtās informācijas</t>
        </r>
      </text>
    </comment>
    <comment ref="R3" authorId="1" shapeId="0">
      <text>
        <r>
          <rPr>
            <sz val="9"/>
            <color indexed="81"/>
            <rFont val="Tahoma"/>
            <family val="2"/>
            <charset val="186"/>
          </rPr>
          <t xml:space="preserve">Ja procesa ietvaros netiek attīstīti ne publiskās pārvaldes pakalpojumi, ne IKT pakalpojumi, lūdzam sniegt attiecīgā procesa pilnveides augstās prioritātes pamatojumu, piemēram, atsaucoties uz nozares politikas plānošanas dokumentiem.
Tiek rekomendēts, ka pakalpojumi tiek veidoti vismaz 60% no procesiem.
OBLIGĀTI norāda, ja ailē Pakalpojumu skaits aprēķinātā vērtiba ir 0. Iespējama (vēlama) atsauce uz sadaļu detalizētajā aprakstā.  </t>
        </r>
      </text>
    </comment>
  </commentList>
</comments>
</file>

<file path=xl/comments3.xml><?xml version="1.0" encoding="utf-8"?>
<comments xmlns="http://schemas.openxmlformats.org/spreadsheetml/2006/main">
  <authors>
    <author>Dita Gabaliņa</author>
    <author>Anastasija</author>
  </authors>
  <commentList>
    <comment ref="B2" authorId="0" shapeId="0">
      <text>
        <r>
          <rPr>
            <sz val="9"/>
            <color indexed="81"/>
            <rFont val="Tahoma"/>
            <family val="2"/>
            <charset val="186"/>
          </rPr>
          <t xml:space="preserve">Lai projekts tiktu atbalstīts, katram procesam jānodrošina publiskās pārvaldes vai IKT koplietošanas pakalpojums 
</t>
        </r>
      </text>
    </comment>
    <comment ref="D2" authorId="0" shapeId="0">
      <text>
        <r>
          <rPr>
            <sz val="9"/>
            <color indexed="81"/>
            <rFont val="Tahoma"/>
            <family val="2"/>
          </rPr>
          <t>Publiskais pakalpojums (sabiedrībai)/
IKT koplietošanas pakalpojums (infrastruktūras risinājumi un to pārvaldība publiskajai pārvaldei)/
Koplietošanas funkcionalitāte (koplietošanas pašapkalpošanās funkcionalitāte, kas tiek izmantota vairāku publisko pakalpojumu elektroniskā sniegšanā)</t>
        </r>
      </text>
    </comment>
    <comment ref="E2" authorId="0" shapeId="0">
      <text>
        <r>
          <rPr>
            <sz val="9"/>
            <color indexed="81"/>
            <rFont val="Tahoma"/>
            <family val="2"/>
            <charset val="186"/>
          </rPr>
          <t xml:space="preserve">Lūdzam norādīt, vai pakalpojumu plānots pilnveidot vai izveidot jaunu. 
</t>
        </r>
      </text>
    </comment>
    <comment ref="F2" authorId="0" shapeId="0">
      <text>
        <r>
          <rPr>
            <sz val="9"/>
            <color indexed="81"/>
            <rFont val="Tahoma"/>
            <family val="2"/>
            <charset val="186"/>
          </rPr>
          <t>Ja ailē "Veids" norādīts 
* "Publiskais pakalpojums", norāda pakalpojuma identifikatoru Latvija.lv publisko pakalpojumu katalogā (PPK)
* "IKT koplietošanas pakalpojums" - norāda identifikatoru, kuru piešķir VARAM
* "Koplietošanas funkcionalitāte" - norāda vismaz 3 pakalpojumu PPK identifikatorus, kurus atbalstīs šī koplietošanas funkcionalitāte</t>
        </r>
      </text>
    </comment>
    <comment ref="G2" authorId="0" shapeId="0">
      <text>
        <r>
          <rPr>
            <sz val="9"/>
            <color indexed="81"/>
            <rFont val="Tahoma"/>
            <family val="2"/>
          </rPr>
          <t>3.2.2. Ja projekta ietvaros paredzēts izveidot vai pilnveidot elektronisko pakalpojumu, kura pašreizējais pakalpojuma pieprasījuma skaits gadā ir vismaz 5 000 reizes, ir norādīts, ka pakalpojuma procesa pārbūve un digitalizācijas forma saskaņota IKT vadītāju forumā un ar iesaistītajām iestādēm (ja attiecināms).(krit.3.2.2.)
Digitalizācijas formu norāda, ja ailē "Veids" ir norādīts "Publiskais pakalpojums" un  pakalpojuma pieprasījuma skaits gadā ir vismaz 5 000 reizes.</t>
        </r>
      </text>
    </comment>
    <comment ref="J2" authorId="0" shapeId="0">
      <text>
        <r>
          <rPr>
            <sz val="9"/>
            <color indexed="81"/>
            <rFont val="Tahoma"/>
            <family val="2"/>
          </rPr>
          <t xml:space="preserve">Ja projekta ietvaros paredzēts izveidot vai pilnveidot elektronisko pakalpojumu, kura pašreizējais pakalpojuma pieprasījuma skaits gadā ir mazāks par 5000 pieprasījumiem gadā, ir norādīts, ka ir izvēlēta izmaksu efektīvākā digitalizēšanas forma, ņemot vērā pieejamās koplietošanas komponentes, un pakalpojuma process un digitalizācijas forma ir saskaņota ar resora IKT vadītāju un valsts IKT organizāciju (ja attiecināms).(krit.3.2.2)
Projekta iesniedzējs norāda "Jā",  ja ailē "Veids" ir norādīts "Publiskais pakalpojums" un  pakalpojuma pieprasījuma skaits gadā ir mazāk kā 5 000 reizes.
</t>
        </r>
      </text>
    </comment>
    <comment ref="K2" authorId="0" shapeId="0">
      <text>
        <r>
          <rPr>
            <sz val="9"/>
            <color indexed="81"/>
            <rFont val="Tahoma"/>
            <family val="2"/>
          </rPr>
          <t xml:space="preserve">Aizpilda, ja ailē "Veids" ir norādīts "Publiskais pakalpojums" vai "koplietošanas funkcionalitāte"
</t>
        </r>
      </text>
    </comment>
    <comment ref="N2" authorId="1" shapeId="0">
      <text>
        <r>
          <rPr>
            <sz val="9"/>
            <color indexed="81"/>
            <rFont val="Tahoma"/>
            <family val="2"/>
          </rPr>
          <t>4.pakāpe – darījumu apstrāde – pakalpojuma pilna apstrāde, ieskaitot lēmuma pieņemšanu, informēšanu, maksājuma kārtošanu (4.6.1)
3.pakāpe – vienvirziena mijiedarbība – klientu identifikācija, veidlapu un informācijas elektroniska iesniegšana papīra dokumentu vietā (4.6.2)
cits - Tiek paredzēts izveidot elektronisko pakalpojumu, kas nenodrošina 4.6.1. vai 4.6.2. darbības</t>
        </r>
      </text>
    </comment>
    <comment ref="P2" authorId="0" shapeId="0">
      <text>
        <r>
          <rPr>
            <sz val="9"/>
            <color indexed="81"/>
            <rFont val="Tahoma"/>
            <family val="2"/>
          </rPr>
          <t>jānorāda pašreizējais pakalpojuma pieprasījumu skaits visos kanālos kopā - t.i. saņemot pakalpojumu klātienē, kā arī elektronisko pieprasījumu skaits, ja pakalpojums jau ir pieejams arī elektroniskā veidā</t>
        </r>
      </text>
    </comment>
    <comment ref="S2" authorId="0" shapeId="0">
      <text>
        <r>
          <rPr>
            <sz val="9"/>
            <color indexed="81"/>
            <rFont val="Tahoma"/>
            <family val="2"/>
          </rPr>
          <t>Aizpilda, ja ailē "Veids" ir norādīts "Publiskais pakalpojums". Projekta iesniedzējs norāda "Jā", ja pašreizējais pakalpojuma pieprasījums ir vismaz 20 000 reizes gadā.</t>
        </r>
      </text>
    </comment>
    <comment ref="T2" authorId="0" shapeId="0">
      <text>
        <r>
          <rPr>
            <sz val="9"/>
            <color indexed="81"/>
            <rFont val="Tahoma"/>
            <family val="2"/>
          </rPr>
          <t>Aizpilda, ja ailē "Veids" ir norādīts "Publiskais pakalpojums"</t>
        </r>
      </text>
    </comment>
    <comment ref="U2" authorId="0" shapeId="0">
      <text>
        <r>
          <rPr>
            <sz val="9"/>
            <color indexed="81"/>
            <rFont val="Tahoma"/>
            <family val="2"/>
          </rPr>
          <t>Ja projekta ietvaros paredzēts veidot IKT koplietošanas pakalpojumu, to izmantos vismaz trīs iestādes un to var izmantot arī citu nozaru iestādes.(krit.3.5)</t>
        </r>
        <r>
          <rPr>
            <sz val="9"/>
            <color indexed="81"/>
            <rFont val="Tahoma"/>
            <family val="2"/>
            <charset val="186"/>
          </rPr>
          <t xml:space="preserve">
Obligāti aizpilda, ja ailē "Veids" ir norādīts "IKT koplietošanas pakalpojums". Ja ailē "veids" ir norādīts "koplietošanas funkcionalitāte" un to izmantos trīs vai vairāku iestāžu publiskajos pakalpojumos, tad izvēlas "jā".</t>
        </r>
      </text>
    </comment>
    <comment ref="V2" authorId="0" shapeId="0">
      <text>
        <r>
          <rPr>
            <sz val="9"/>
            <color indexed="81"/>
            <rFont val="Tahoma"/>
            <family val="2"/>
          </rPr>
          <t>Ja ailē "Veids" ir norādīts "Publiskais pakalpojums" vai "koplietošanas funkcionalitāte", ir norādīts, ka pēc tā nodošanas produktīvajā darbībā tiks nodrošināta pastāvīga vai regulāra lietotāju vērtējuma par elektroniskā pakalpojuma (vai koplietošanas funkcionalitātes) kvalitāti apzināšana (uzreiz pēc pakalpojuma izmantošanas, vai regulāru aptauju ietvaros), publicēšana un izvērtēšana. Iestādē ir izstrādāta procedūra elektroniskā pakalpojuma vai koplietošanas funkcionalitātes kvalitātes/ darbības pastāvīgai pilnveidei.
Ja projekta ietvaros paredzēts izveidot vai pilnveidot IKT koplietošanas pakalpojumu (IKT infrastruktūras risinājumi un to pārvaldība publiskajai pārvaldei),</t>
        </r>
        <r>
          <rPr>
            <b/>
            <sz val="9"/>
            <color indexed="81"/>
            <rFont val="Tahoma"/>
            <family val="2"/>
            <charset val="186"/>
          </rPr>
          <t xml:space="preserve"> ir norādīts, ka pēc tā nodošanas produktīvajā darbībā tiks nodrošināta pakalpojuma līguma izpilde. </t>
        </r>
        <r>
          <rPr>
            <sz val="9"/>
            <color indexed="81"/>
            <rFont val="Tahoma"/>
            <family val="2"/>
          </rPr>
          <t xml:space="preserve">
(krit.p.3.2.6)
</t>
        </r>
      </text>
    </comment>
    <comment ref="W2" authorId="0" shapeId="0">
      <text>
        <r>
          <rPr>
            <sz val="9"/>
            <color indexed="81"/>
            <rFont val="Tahoma"/>
            <family val="2"/>
          </rPr>
          <t>Projekta iesniegumā norādīts, ka, ja projekta ietvaros paredzēts izveidot vai pilnveidot elektronisko pakalpojumu, izstrādājot vai pilnveidojot elektronisko pakalpojumu vai publisku lietotāju saskarni, tiks piemērots šāds standarts: LVS EN ISO 9241-210:2011 Cilvēka un sistēmas mijiedarbības ergonomika, 210. daļa: Uz lietotāju orientētie projektēšanas procesi interaktīvajām sistēmām standarts un tiks nodrošināta atbilstība standarta EN 301 549  9.sadaļai (ja attiecināms). (krit.3.3)
Aizpilda, ja ailē "Veids" ir norādīts "Publiskais pakalpojums" vai "Koplietošanas funkcionalitāte"
Prasības atbilstoši MK 04.07.2017 Not. Nr. 402 “Valsts pārvaldes e-pakalpojumu noteikumi” https://likumi.lv/doc.php?id=292261</t>
        </r>
      </text>
    </comment>
    <comment ref="L4" authorId="0" shapeId="0">
      <text>
        <r>
          <rPr>
            <sz val="9"/>
            <color indexed="81"/>
            <rFont val="Tahoma"/>
            <family val="2"/>
          </rPr>
          <t xml:space="preserve">šīs metodikas izpratnē - komersanti
</t>
        </r>
      </text>
    </comment>
  </commentList>
</comments>
</file>

<file path=xl/comments4.xml><?xml version="1.0" encoding="utf-8"?>
<comments xmlns="http://schemas.openxmlformats.org/spreadsheetml/2006/main">
  <authors>
    <author>Dita Gabaliņa</author>
  </authors>
  <commentList>
    <comment ref="B2" authorId="0" shapeId="0">
      <text>
        <r>
          <rPr>
            <sz val="9"/>
            <color indexed="81"/>
            <rFont val="Tahoma"/>
            <family val="2"/>
            <charset val="186"/>
          </rPr>
          <t xml:space="preserve">Lai raksturotu kritērija 3.2.3 izpildi, kolonā B ir norādāmas visas projekta ietvaros attīstāmās informācijas sistēmas, IKT infrastruktūras elementi, visi pilnveidojamie procesi, visi izveidojamie/pilnveidojamie elektroniskie pakalpojumi un attiecīgi j''aaizpilda informācija kolonās D un E. Kolona C ir jāaizpilda tikai par pakalpojumiem. </t>
        </r>
      </text>
    </comment>
    <comment ref="C2" authorId="0" shapeId="0">
      <text>
        <r>
          <rPr>
            <sz val="9"/>
            <color indexed="81"/>
            <rFont val="Tahoma"/>
            <family val="2"/>
            <charset val="186"/>
          </rPr>
          <t>Projekta iesniedzējs apraksta, kā tiks nodrošināts, lai 3 gadu laikā pēc projekta īstenošanas tiktu nodrošināts, ka attiecībā uz iedzīvotājiem vismaz 50 % no pakalpojuma pieprasījumiem tiktu veikti elektroniski (2 gadu laikā, vismaz 30%), attiecībā uz saimnieciskās darbības veicējiem, publiskās pārvaldes iestādēm un amatpersonām vismaz – 90% (2 gadu laikā vismaz 50%) (krit.3.2.1)
Aizpilda tikai par pakalpojumiem. Var norādīt atsauci uz projekta aprakstu.</t>
        </r>
      </text>
    </comment>
    <comment ref="D2" authorId="0" shapeId="0">
      <text>
        <r>
          <rPr>
            <sz val="9"/>
            <color indexed="81"/>
            <rFont val="Tahoma"/>
            <family val="2"/>
            <charset val="186"/>
          </rPr>
          <t>Projekta iesniedzējs apraksta projekta ietvaros izveidojamās vai attīstāmās informācijas sistēmas/ IKT infrastruktūras vai pilnveidojamā procesa, vai izveidojamā vai pilnveidojamā elektroniskā pakalpojuma tiesiskais pamats, tajā nepieciešamie grozījumi, to izstrādes plānotais termiņš un atbildīgā iestāde. (Krit.p.3.2.3)
Var norādīt atsauci uz projekta aprakstu.</t>
        </r>
      </text>
    </comment>
    <comment ref="E2" authorId="0" shapeId="0">
      <text>
        <r>
          <rPr>
            <sz val="9"/>
            <color indexed="81"/>
            <rFont val="Tahoma"/>
            <family val="2"/>
            <charset val="186"/>
          </rPr>
          <t>Projekta iesniedzējs apraksta, kādi pasākumi tiks veikti, lai nodrošinātu projekta rezultātu izmantošanu.(krit.3.2.4) Var norādīt atsauci uz projekta aprakstu.
Skat. arī METODISKO MATERIĀLU - "IETEICAMIE PASĀKUMI PROJEKTA REZULTĀTU IZMANTOŠANAS NODROŠINĀŠANAI" 
Skat. arī MK 04.07.2017 Not. Nr. 402 “Valsts pārvaldes e-pakalpojumu noteikumi” IV sadaļu https://likumi.lv/doc.php?id=292261</t>
        </r>
      </text>
    </comment>
  </commentList>
</comments>
</file>

<file path=xl/comments5.xml><?xml version="1.0" encoding="utf-8"?>
<comments xmlns="http://schemas.openxmlformats.org/spreadsheetml/2006/main">
  <authors>
    <author>Dita Gabaliņa</author>
  </authors>
  <commentList>
    <comment ref="D3" authorId="0" shapeId="0">
      <text>
        <r>
          <rPr>
            <b/>
            <sz val="9"/>
            <color indexed="81"/>
            <rFont val="Tahoma"/>
            <family val="2"/>
            <charset val="186"/>
          </rPr>
          <t>Datu kopa ierobežota izmantošanai tikai publiskās pārvaldes iestādēs uz līgumattiecību pamata, uz kuru pamata tiek noteiktas datu piekļuves tehniskie ierobežojumi.</t>
        </r>
      </text>
    </comment>
    <comment ref="E3" authorId="0" shapeId="0">
      <text>
        <r>
          <rPr>
            <b/>
            <sz val="9"/>
            <color indexed="81"/>
            <rFont val="Tahoma"/>
            <family val="2"/>
            <charset val="186"/>
          </rPr>
          <t>Datu kopa izmantojama privātajā un komercsektorā, to lietošanu un piekļuvi datu kopai ierobežo licences nosacījumi vai ligumattiecības</t>
        </r>
      </text>
    </comment>
    <comment ref="F3" authorId="0" shapeId="0">
      <text>
        <r>
          <rPr>
            <b/>
            <sz val="9"/>
            <color indexed="81"/>
            <rFont val="Tahoma"/>
            <family val="2"/>
            <charset val="186"/>
          </rPr>
          <t xml:space="preserve">Projekta ietvaros tiks nodrošināts, ka bez maksas, publiski un neierobežotā veidā atkalizmantošanai nodos vispārpieejamu informāciju. Šīs informācijas pieejamība jānodrošina atbilstoši atvērtam standartam, atvērtā formātā un mašīnlasāmā veidā kopā ar tās metadatiem (nav attiecināms uz IKT infrastruktūras attīstības programmas projektiem). (Krit.3.4)
</t>
        </r>
      </text>
    </comment>
    <comment ref="H3" authorId="0" shapeId="0">
      <text>
        <r>
          <rPr>
            <b/>
            <sz val="9"/>
            <color indexed="81"/>
            <rFont val="Tahoma"/>
            <family val="2"/>
            <charset val="186"/>
          </rPr>
          <t>Ierakstu kopums par daudziem (tipiski, vairāki simti vai tūkstoši) datu objektu (piemēram, fizizskās personas, adreses u.c.)</t>
        </r>
      </text>
    </comment>
    <comment ref="I3" authorId="0" shapeId="0">
      <text>
        <r>
          <rPr>
            <b/>
            <sz val="9"/>
            <color indexed="81"/>
            <rFont val="Tahoma"/>
            <family val="2"/>
            <charset val="186"/>
          </rPr>
          <t xml:space="preserve">Ziņojums tipiski satur vienu primāro datu objektu un var saturēt saistītos datu objektus (piemēram, uzņēmums un tā paraksttiesīgās personas)
</t>
        </r>
      </text>
    </comment>
  </commentList>
</comments>
</file>

<file path=xl/comments6.xml><?xml version="1.0" encoding="utf-8"?>
<comments xmlns="http://schemas.openxmlformats.org/spreadsheetml/2006/main">
  <authors>
    <author>Dita Gabaliņa</author>
  </authors>
  <commentList>
    <comment ref="D2" authorId="0" shapeId="0">
      <text>
        <r>
          <rPr>
            <sz val="9"/>
            <color indexed="81"/>
            <rFont val="Tahoma"/>
            <family val="2"/>
          </rPr>
          <t>Lūdzu norādīt, pēc kādiem standartiem vai datu apmaiņas protokoliem izstrādāt pakalpes</t>
        </r>
      </text>
    </comment>
    <comment ref="C3" authorId="0" shapeId="0">
      <text>
        <r>
          <rPr>
            <sz val="9"/>
            <color indexed="81"/>
            <rFont val="Tahoma"/>
            <family val="2"/>
          </rPr>
          <t>Ja pakalpes paredzētas vairāku datu kopu nodošanai, lūdzu šajā tabulā veidot vairākas rindiņas, norādot visas kombinācijas. Pirms aizpildīt šo tabulu, lūdzu vispirms aizpildīt datu kopu sarakstu. Šajā ailē jānorāda datu kopa, izvēloties to no saraksta, kurš balstīts uz sadaļas 3.1 saturu.</t>
        </r>
      </text>
    </comment>
    <comment ref="H3" authorId="0" shapeId="0">
      <text>
        <r>
          <rPr>
            <sz val="9"/>
            <color indexed="81"/>
            <rFont val="Tahoma"/>
            <family val="2"/>
          </rPr>
          <t>Lūdzu norādīt projektus, un informācijas sistēmas, kas izmantos pakalpes un kuru realizācija ir atkarīga no pakalpju esamības (projektu atkarību un risku pārvaldībai)</t>
        </r>
      </text>
    </comment>
  </commentList>
</comments>
</file>

<file path=xl/comments7.xml><?xml version="1.0" encoding="utf-8"?>
<comments xmlns="http://schemas.openxmlformats.org/spreadsheetml/2006/main">
  <authors>
    <author>Dita Gabaliņa</author>
  </authors>
  <commentList>
    <comment ref="B4" authorId="0" shapeId="0">
      <text>
        <r>
          <rPr>
            <b/>
            <sz val="9"/>
            <color indexed="81"/>
            <rFont val="Tahoma"/>
            <family val="2"/>
          </rPr>
          <t>"MK 37.p.  Ja projekta ietvaros tiek izveidota vai attīstīta informācijas sistēma, finansējuma saņēmējs nodrošina, ka projektā tiek paredzētas aktivitātes finansējuma saņēmēja un sadarbības partnera (ja attiecināms) pieslēgšanai Publiskās pārvaldes dokumentu pārvaldības sistēmu integrācijas videi, ja šāda pieslēguma vēl nav, lai nodrošinātu aizsargātu un garantētu elektronisko dokumentu apriti, kā arī priekšnosacījumus oficiālās elektroniskās adreses risinājuma ieviešanai. Ja sadarbības partneris ir pašvaldība, projekta ietvaros nodrošina vismaz to lietvedības sistēmu pieslēgšanu, ko lieto vairākas pašvaldības."</t>
        </r>
      </text>
    </comment>
  </commentList>
</comments>
</file>

<file path=xl/comments8.xml><?xml version="1.0" encoding="utf-8"?>
<comments xmlns="http://schemas.openxmlformats.org/spreadsheetml/2006/main">
  <authors>
    <author>Dita Gabaliņa</author>
  </authors>
  <commentList>
    <comment ref="B2" authorId="0" shapeId="0">
      <text>
        <r>
          <rPr>
            <sz val="9"/>
            <color indexed="81"/>
            <rFont val="Tahoma"/>
            <family val="2"/>
            <charset val="186"/>
          </rPr>
          <t>Norāda koplietošanas komponentes nosaukumu</t>
        </r>
      </text>
    </comment>
    <comment ref="C2" authorId="0" shapeId="0">
      <text>
        <r>
          <rPr>
            <sz val="9"/>
            <color indexed="81"/>
            <rFont val="Tahoma"/>
            <family val="2"/>
            <charset val="186"/>
          </rPr>
          <t>Norāda datumu, kad ir plānots pabeigt nepieciešamās detalizācijas pakāpes dokumentāciju par attiecīgo BAE, lai tas varētu tikt izmantots citu projektu plānošanas un izstrādes dzīves ciklā.</t>
        </r>
      </text>
    </comment>
    <comment ref="D2" authorId="0" shapeId="0">
      <text>
        <r>
          <rPr>
            <sz val="9"/>
            <color indexed="81"/>
            <rFont val="Tahoma"/>
            <family val="2"/>
            <charset val="186"/>
          </rPr>
          <t>Norāda datumu, kad ir plānots pabeigt nepieciešamās detalizācijas pakāpes dokumentāciju par attiecīgo BAE, lai tas varētu tikt izmantots citu projektu plānošanas un izstrādes dzīves ciklā.</t>
        </r>
      </text>
    </comment>
    <comment ref="E2" authorId="0" shapeId="0">
      <text>
        <r>
          <rPr>
            <sz val="9"/>
            <color indexed="81"/>
            <rFont val="Tahoma"/>
            <family val="2"/>
            <charset val="186"/>
          </rPr>
          <t>Norāda datumu, kad ir plānots pabeigt nepieciešamās detalizācijas pakāpes dokumentāciju par attiecīgo BAE, lai tas varētu tikt izmantots citu projektu plānošanas un izstrādes dzīves ciklā.</t>
        </r>
      </text>
    </comment>
  </commentList>
</comments>
</file>

<file path=xl/sharedStrings.xml><?xml version="1.0" encoding="utf-8"?>
<sst xmlns="http://schemas.openxmlformats.org/spreadsheetml/2006/main" count="766" uniqueCount="515">
  <si>
    <t>Atsauce uz projekta apraksta nodaļu</t>
  </si>
  <si>
    <t>Iedzīvotāji</t>
  </si>
  <si>
    <t>Nr.</t>
  </si>
  <si>
    <t>Saistītais process</t>
  </si>
  <si>
    <t>Valsts pārvaldes institūcijas</t>
  </si>
  <si>
    <t>Projekta sākumā</t>
  </si>
  <si>
    <t>Projekta beigās</t>
  </si>
  <si>
    <t>Vai process ir pārnozaru?</t>
  </si>
  <si>
    <t>Vai procesā iesaistītas vairākas iestādes  no vienas nozares?</t>
  </si>
  <si>
    <t>Vai process ir pārrobežu?</t>
  </si>
  <si>
    <t>Ietekmēto personu loka raksturojums</t>
  </si>
  <si>
    <t>Ietekmēto personu skaits</t>
  </si>
  <si>
    <t>Saimn. darbības veicēji</t>
  </si>
  <si>
    <t>Vai procesā veidojas pašvaldībām nepieciešamie dati?</t>
  </si>
  <si>
    <t>Vai process tiks pilnveidots vai izveidots no jauna?</t>
  </si>
  <si>
    <t>Paskaidrojumi projekta pašvērtējuma veikšanai</t>
  </si>
  <si>
    <t xml:space="preserve">Pakalpojumu plānots 
</t>
  </si>
  <si>
    <t xml:space="preserve">Pakalpojuma mērķa grupa </t>
  </si>
  <si>
    <t>automātiski aizpildāms lauks, dati nav jāievada</t>
  </si>
  <si>
    <t>Datu kopas nosaukums</t>
  </si>
  <si>
    <t>Vai  procesā tiek nodrošināta sadarbspēja ar pašvaldību IS?</t>
  </si>
  <si>
    <t>Vai datu kopa ir atkalizmantojamie dati?</t>
  </si>
  <si>
    <t>Publicēto datu kopu skaits:</t>
  </si>
  <si>
    <t>Publisko pakalpojumu skaits</t>
  </si>
  <si>
    <t>IKT koplietošanas pakalpojumu skaits</t>
  </si>
  <si>
    <t>KOPĀ:</t>
  </si>
  <si>
    <t>Vai līdz 31.12.2018. tiks noslēgts līgums par IS izstrādi?</t>
  </si>
  <si>
    <t>aizsargātas ailes, ko nevar aizpildīt</t>
  </si>
  <si>
    <t>izvēlne - iespējams izvēlēties tikai norādītās vērtības no saraksta vai skaitļus</t>
  </si>
  <si>
    <t>Pakalpojuma sniegšanā iesaistītās institūcijas</t>
  </si>
  <si>
    <t>Pirms projekta uzsākšanas:
 kopējais pieprasījumu skaits, ieskaitot e-pakalpojumus</t>
  </si>
  <si>
    <t>Publicēto datu formāts</t>
  </si>
  <si>
    <t>Datu nodošana un izmantošana VIRSIS</t>
  </si>
  <si>
    <t>S_VIRS</t>
  </si>
  <si>
    <t>Ģeoportāla izmantošana</t>
  </si>
  <si>
    <t>Ģeoportāls</t>
  </si>
  <si>
    <t>Ģeotelpisko datu savietotājs (ĢDS)</t>
  </si>
  <si>
    <t>Datu izplatīšanas tīkls (DIT) - esošā risinājuma izmantošana</t>
  </si>
  <si>
    <t>S_DIT</t>
  </si>
  <si>
    <t>Datu izplatīšanas tīkls (DIT)</t>
  </si>
  <si>
    <t>Koplietošanas pakalpes VISS</t>
  </si>
  <si>
    <t>S_CACH</t>
  </si>
  <si>
    <t xml:space="preserve">Atkalizmantojamo un atvērto datu publicēšana </t>
  </si>
  <si>
    <t>Pakalpojumu izpildes vide</t>
  </si>
  <si>
    <t>Autentifikācijas risinājumi</t>
  </si>
  <si>
    <t>P_UZSK</t>
  </si>
  <si>
    <t xml:space="preserve">Būtiskā arhitektūras elementa ID </t>
  </si>
  <si>
    <t>Investīcijas tehniskajos resursos</t>
  </si>
  <si>
    <t xml:space="preserve">Procesi, kuru rezultātā ir paredzēts nodrošināt elektronisko pakalpojumu, kura pašreizējais pakalpojuma pieprasījuma skaits gadā ir vismaz 20 000 </t>
  </si>
  <si>
    <t>e-IDAS regulas prasību īstenošana</t>
  </si>
  <si>
    <t>IKT infrastruktūras  pakalpojumu attīstība</t>
  </si>
  <si>
    <t>Atzīme par elektroniskajiem pakalpojumiem, kuru pašreizējais pakalpojuma pieprasījuma skaits gadā ir vismaz 20 000 reizes</t>
  </si>
  <si>
    <t>Pakalpojuma nosaukums</t>
  </si>
  <si>
    <t>Izmantotie apzīmējumi</t>
  </si>
  <si>
    <t>Izstrādāta prasību specifikācija (PPS)</t>
  </si>
  <si>
    <t>Izstrādāts projektējums (PPA)</t>
  </si>
  <si>
    <t>Izveidota vide sadarbspējas testēšanai</t>
  </si>
  <si>
    <t>A</t>
  </si>
  <si>
    <t>B</t>
  </si>
  <si>
    <t>C</t>
  </si>
  <si>
    <t>D</t>
  </si>
  <si>
    <t>E</t>
  </si>
  <si>
    <t xml:space="preserve">Būtiskais arhitektūras elements </t>
  </si>
  <si>
    <t>Piezīmes</t>
  </si>
  <si>
    <t>Izstrādāta iepirkuma dokumentācija (TS)</t>
  </si>
  <si>
    <t>Detalizēto projektu aprakstu pielikums</t>
  </si>
  <si>
    <t>4.sadaļa: Būtisko arhitektūras elementu izmantošana</t>
  </si>
  <si>
    <t>Eiropas koplietošanas komponentes</t>
  </si>
  <si>
    <t>PIKTAPS (VARAM)</t>
  </si>
  <si>
    <t>D_AUTH</t>
  </si>
  <si>
    <t>P_STAT</t>
  </si>
  <si>
    <t>A_ATVI</t>
  </si>
  <si>
    <t>T_AUTO</t>
  </si>
  <si>
    <t>T_ASIST</t>
  </si>
  <si>
    <t>Automātiskā tulkošana</t>
  </si>
  <si>
    <t>Atbalsts tulkošanas profesionāļiem (asistētā tulkošana)</t>
  </si>
  <si>
    <t>D_PILNV</t>
  </si>
  <si>
    <t>D_DIV</t>
  </si>
  <si>
    <t>esošs</t>
  </si>
  <si>
    <t>Pieprasītāko datu izplatīšanas no datu replikas (kešošanas) risinājums izmantošanai datu izplatīšanai (a) vai saņemšanai (b)</t>
  </si>
  <si>
    <t>S_PIEKL</t>
  </si>
  <si>
    <t>Datu piekļuves tiesību pārvaldība</t>
  </si>
  <si>
    <t>Pilnveidota datu piekļuves tiesību pārvaldība (līgumslēgšanas atv.)</t>
  </si>
  <si>
    <t>Datu nodošana un izmantošana VIRSIS, kas integrēts sadarbspējas platformā (datu izplatīšanai) un ar monitoringa saskarnēm</t>
  </si>
  <si>
    <t>G_GDS</t>
  </si>
  <si>
    <t>G_GPRT</t>
  </si>
  <si>
    <t>G_INSPI</t>
  </si>
  <si>
    <t>I_eID</t>
  </si>
  <si>
    <t>I_MeID</t>
  </si>
  <si>
    <t>I_SIGN</t>
  </si>
  <si>
    <t>I_SEAL</t>
  </si>
  <si>
    <t>Risinājumos integrējams parakstīšanās serviss</t>
  </si>
  <si>
    <t>B_DDOS</t>
  </si>
  <si>
    <t>B_SENS</t>
  </si>
  <si>
    <t>B_SNET</t>
  </si>
  <si>
    <t>B_BDATA</t>
  </si>
  <si>
    <t>C_PROC</t>
  </si>
  <si>
    <t>C_BDATA</t>
  </si>
  <si>
    <t>C_BRECO</t>
  </si>
  <si>
    <t>B_BRECO</t>
  </si>
  <si>
    <t>B_PROC</t>
  </si>
  <si>
    <t>H_KOMP</t>
  </si>
  <si>
    <t>H_ALGA</t>
  </si>
  <si>
    <t xml:space="preserve">Latvijas e-izziņu serviss </t>
  </si>
  <si>
    <t>Y_LOCID</t>
  </si>
  <si>
    <t>Y_RESAL</t>
  </si>
  <si>
    <t>Y_CALLC</t>
  </si>
  <si>
    <t>Q_EVK</t>
  </si>
  <si>
    <t>Veselības nozares datu savietošanas/izplatīšanas servisi</t>
  </si>
  <si>
    <t>Drukāto materiālu digitalizācijas servisi</t>
  </si>
  <si>
    <t>VM infrastruktūras platforma</t>
  </si>
  <si>
    <t>EM infrastruktūras platforma</t>
  </si>
  <si>
    <t>Z_INFRA</t>
  </si>
  <si>
    <t>L_INFRA</t>
  </si>
  <si>
    <t>V_INFRA</t>
  </si>
  <si>
    <t>E_INFRA</t>
  </si>
  <si>
    <t>Projekts</t>
  </si>
  <si>
    <t>Platforma</t>
  </si>
  <si>
    <t>BAE nosaukums</t>
  </si>
  <si>
    <t>Pilns nosaukums</t>
  </si>
  <si>
    <t>Robežšķirtnes nosaukums</t>
  </si>
  <si>
    <t>Robežšķirtnes ID</t>
  </si>
  <si>
    <t>BAE saīsinājums</t>
  </si>
  <si>
    <t>Saskarņu atkalizmantojamība</t>
  </si>
  <si>
    <t>DDOS aizsardzības pakalpojums</t>
  </si>
  <si>
    <t>Pilnveidoti dokumentu integrācijas vides servisi, ietverot eIDAS prasībām atbilstošu pārrobežu reģistrēto e-piegādi</t>
  </si>
  <si>
    <t>Datu rezerves kopēšanas pakalpojumi (t.sk. rezerves kopijas ārpus Latvijas)</t>
  </si>
  <si>
    <t>Jautājums</t>
  </si>
  <si>
    <t>Rezerves kopēšana loģiski vienotajā datu centrā</t>
  </si>
  <si>
    <t>Vai projekta ietvaros attīstītajai informācijas sistēmai tiks nodrošināta datu rezerves kopēšana un avārijas darbības atjaunošana, izmantojot vienotā datu centra risinājumu, ja sistēmā ir īpaši aizsargājami dati, kam tas ir nepieciešams?</t>
  </si>
  <si>
    <t>Apstrādes jaudas pakalpojums  standartizētā virtualizācijā (mākoņpakalpojumā)</t>
  </si>
  <si>
    <t xml:space="preserve">Darbības atjaunošana standartizētā īpaši drošā datu centrā </t>
  </si>
  <si>
    <t>Apstrādes jauda standartizētā īpaši drošā datu centrā</t>
  </si>
  <si>
    <t>Darbības atjaunošanas pakalpojumi standartizētā virtualizācijā (mākoņpakalpojumā)</t>
  </si>
  <si>
    <t>Publisko pakalpojumu sniegšanas analīzes (statistikas) servisi</t>
  </si>
  <si>
    <t xml:space="preserve">Publisko pakalpojumu sniegšanas analīzes (statistikas) servisi </t>
  </si>
  <si>
    <t>Atalgojuma (algu) servisi valsts pārvaldes HR platformā</t>
  </si>
  <si>
    <t>Kompetenču servisi valsts pārvaldes HR platformā</t>
  </si>
  <si>
    <t xml:space="preserve">Nacionālajā eID kartē  bāzēts eID risinājums </t>
  </si>
  <si>
    <t xml:space="preserve">Nacionālajā eID kartē  bāzēts eID risinājums pilnveidots un pieteikts kā "high" eIDAS  </t>
  </si>
  <si>
    <t>Droša e-zīmoga risinājums (platformas servisi un pakalpojumi)</t>
  </si>
  <si>
    <t xml:space="preserve">Droša e-paraksta risinājums (platformas servisi un pakalpojumi) </t>
  </si>
  <si>
    <t>LM nozares  infrastruktūras platformas pakalpojumi</t>
  </si>
  <si>
    <t>Fizisko personu papildus datu reģistrēšanas servisi (apliecību serv.)</t>
  </si>
  <si>
    <t>Pilnveidoti pakalpojumu kataloga servisi</t>
  </si>
  <si>
    <t>Elektroniskās veselības kartes servisi</t>
  </si>
  <si>
    <t>Pārrobežu (ES) e-izziņu serviss</t>
  </si>
  <si>
    <t>E-iepirkumu un e-izsoļu procesa atbalsta servisi</t>
  </si>
  <si>
    <t>Augstas pieejamības kontaktu centra pakalpojumi</t>
  </si>
  <si>
    <t>Izsaucēja lokalizēšanas un identificēšanas servisi</t>
  </si>
  <si>
    <t>Dienestu resursu piesaistīšanas pakalpojumi</t>
  </si>
  <si>
    <t>Digitalizācijas platformas servisi</t>
  </si>
  <si>
    <t>ZM nozares infrastruktūras platformas pakalpojumi</t>
  </si>
  <si>
    <t>Esošā mantojuma publicēšanas platforma</t>
  </si>
  <si>
    <t>Mantojuma publicēšanas platformas attīstība</t>
  </si>
  <si>
    <t>F_EXE</t>
  </si>
  <si>
    <t>Drošs DC tīkla pakalpojumi LVDC nodrošinājumam</t>
  </si>
  <si>
    <t xml:space="preserve">Datu rezervēšana īpaši drošā DC (arī nogādei ārzemēs) </t>
  </si>
  <si>
    <t>Sensoru tīkla pakalpojumi</t>
  </si>
  <si>
    <t>Pakalpojuma elektronizācijas līmenis  (publ.pak.)</t>
  </si>
  <si>
    <t>Nosaukums</t>
  </si>
  <si>
    <t>Datu izplatīšana (s)</t>
  </si>
  <si>
    <t>Mašīntulkošana (T)</t>
  </si>
  <si>
    <t>Veselības datu integrators (W)</t>
  </si>
  <si>
    <t>Kontaktcentru platforma (Y)</t>
  </si>
  <si>
    <t>Datu publicēšana (A)</t>
  </si>
  <si>
    <t>Īpaši aizsargātie dati (C)</t>
  </si>
  <si>
    <t>Drošības platforma (B)</t>
  </si>
  <si>
    <t>Droša e-piegāde (D)</t>
  </si>
  <si>
    <t>Datu kopu katalogs</t>
  </si>
  <si>
    <t>A_DKK</t>
  </si>
  <si>
    <t>A_LIC</t>
  </si>
  <si>
    <t xml:space="preserve">Datu portālā publicēto datu un metadatu izmantošanas un publicēšanas servisi </t>
  </si>
  <si>
    <t xml:space="preserve">Vienotā pieteikšanās (autentifikācija) </t>
  </si>
  <si>
    <t>Pilnveidots vienotās pieteikšanās (autentifikācijas) risinājums</t>
  </si>
  <si>
    <t>Ar eIDAS, STORK</t>
  </si>
  <si>
    <t>V02 - jo radāms ERAF 1.kārtā, sk definīcijas lapā "Paskaidrojumi"</t>
  </si>
  <si>
    <t>Pēc analoģijas ar PPK</t>
  </si>
  <si>
    <t>Pēc analoģijas ar ģeodatiem</t>
  </si>
  <si>
    <t>PAKALP (VRAA)</t>
  </si>
  <si>
    <t>Juridisko personu pilnvarojumu risinājums</t>
  </si>
  <si>
    <t>Juridisko personu pilnvarojumu risinājums, ietverot pārrobežu autentifikācijas atbalstu</t>
  </si>
  <si>
    <t>Meklētājs / resursu agregators</t>
  </si>
  <si>
    <t>nav</t>
  </si>
  <si>
    <t>P_PVNK</t>
  </si>
  <si>
    <t>Vienkāršu pakalpojumu risinājums (E-formu ģenerators)</t>
  </si>
  <si>
    <t>Vajadzētu nosaukumu saīsināt</t>
  </si>
  <si>
    <t>Ģeotelpisko datu savietotājs</t>
  </si>
  <si>
    <t>V02, V03 jāizmanto atbilstoši apzīmējumiem lapā "Paskaidrojumi"</t>
  </si>
  <si>
    <t>Publisko pakalpojumu katalogs</t>
  </si>
  <si>
    <t>P_PPK</t>
  </si>
  <si>
    <t>Ģeotelpiskie dati (G)</t>
  </si>
  <si>
    <t>Nacionālā eID (I)</t>
  </si>
  <si>
    <t>Pakalpojumu sniegšana (P)</t>
  </si>
  <si>
    <t>Datu izplatīšana (S)</t>
  </si>
  <si>
    <t>S_SRCH</t>
  </si>
  <si>
    <t>Ģeoproduktu katalogs</t>
  </si>
  <si>
    <t>Ģeotelpisko datu licenču pārvaldības funkcionalitāte</t>
  </si>
  <si>
    <t>G_KAT</t>
  </si>
  <si>
    <t>G_DPPS</t>
  </si>
  <si>
    <t>P_MM</t>
  </si>
  <si>
    <t>Maksājumu modulis</t>
  </si>
  <si>
    <t>Pilnveidots maksājumu modulis</t>
  </si>
  <si>
    <t>E-pakalpojumu izpildes uzskaite  Latvija.lv publicētajiiem e-pakalpojumiem</t>
  </si>
  <si>
    <t>E-pakalpojumu izpildes uzskaite  visiem e-pakalpojumiem</t>
  </si>
  <si>
    <t>Publisko pakalpojumu izpildes uzskaite  visiem pakalpojumiem</t>
  </si>
  <si>
    <t>VDT (VRAA)</t>
  </si>
  <si>
    <t>Klasifikatoru katalogs un izplatīšanas risinājums</t>
  </si>
  <si>
    <t>Valsts informācijas sistēmu savietotājā pieejamo pakalpju kopne (pieprasījumu serviss)</t>
  </si>
  <si>
    <t>Valsts informācijas sistēmu savietotājā attīstāmo pakalpju kopne (pieprasījumu serviss)</t>
  </si>
  <si>
    <t>S_RQS</t>
  </si>
  <si>
    <t>D_KDV</t>
  </si>
  <si>
    <t>Dokumentu integrācijas vide</t>
  </si>
  <si>
    <t>EM platforma (E)</t>
  </si>
  <si>
    <t>HR platforma (H)</t>
  </si>
  <si>
    <t>Veselības dokumenti (Q)</t>
  </si>
  <si>
    <t>LM platforma (L)</t>
  </si>
  <si>
    <t>Elektronisko pakalpojumu izpildes vides paplašinājumi citām tehnoloģijām</t>
  </si>
  <si>
    <t>Ģeotelpisko datu nodošanas uz INSPIRE servisi</t>
  </si>
  <si>
    <t>G_EMB</t>
  </si>
  <si>
    <t>Iegultā ģeotelpisko datu attēlošanas komponente</t>
  </si>
  <si>
    <t>G_GEO</t>
  </si>
  <si>
    <t>Ģeotelpisko datu nodošanas uz GEO servisi</t>
  </si>
  <si>
    <t>S_IDDV</t>
  </si>
  <si>
    <t>Digitalizācijas platforma (K)</t>
  </si>
  <si>
    <t>K_AVDIGI</t>
  </si>
  <si>
    <t>K_DRDIGI</t>
  </si>
  <si>
    <t>M_PUBL</t>
  </si>
  <si>
    <t>DC (LVRTC)</t>
  </si>
  <si>
    <t>ZM platforma (Z)</t>
  </si>
  <si>
    <t>Mantojuma publicēšana (M)</t>
  </si>
  <si>
    <t>VM centralizācijas platforma (V)</t>
  </si>
  <si>
    <t>P_SIGN</t>
  </si>
  <si>
    <t>Kārta</t>
  </si>
  <si>
    <t>K0</t>
  </si>
  <si>
    <t>K1</t>
  </si>
  <si>
    <t>K3</t>
  </si>
  <si>
    <t>E-pakalpojumu izmitināšana (F)</t>
  </si>
  <si>
    <t>pieteikts kā "substantial" eIDAS</t>
  </si>
  <si>
    <t>Ar nacionālo  eID saistīts mobilā eID risinājums</t>
  </si>
  <si>
    <t>FP (PMLP)</t>
  </si>
  <si>
    <t>EIS (VRAA)</t>
  </si>
  <si>
    <t>W_INTGR</t>
  </si>
  <si>
    <t>112 (VUGD,VM)</t>
  </si>
  <si>
    <t>Digitalizācija (KISC)</t>
  </si>
  <si>
    <t>M-TULK (KISC)</t>
  </si>
  <si>
    <t>VM-CENTR (VM)</t>
  </si>
  <si>
    <t>VM-EVES (NVD)</t>
  </si>
  <si>
    <t>LM-INFRA (LM)</t>
  </si>
  <si>
    <t>Personāls (VK)</t>
  </si>
  <si>
    <t>DDC (IeMIC)</t>
  </si>
  <si>
    <t>eID (LVRTC)</t>
  </si>
  <si>
    <t>EM-INFRA (EM)</t>
  </si>
  <si>
    <t>ZM -INFRA (ZM)</t>
  </si>
  <si>
    <t>Pieteikums ir uz informācijas sistēmām, jārunā ar ZM...</t>
  </si>
  <si>
    <t>Vai datu kopa ir koplietošanas dati?</t>
  </si>
  <si>
    <t>Datu publicēšanas tehniskais risinājums</t>
  </si>
  <si>
    <t>Pakalpju nosaukums</t>
  </si>
  <si>
    <t>SOAP</t>
  </si>
  <si>
    <t>REST</t>
  </si>
  <si>
    <t>ODATA</t>
  </si>
  <si>
    <t>Datu kopas, kas tiks nodotas izmantojot šīs pakalpes</t>
  </si>
  <si>
    <t>Projektu/Informācijas sistēmu  atkarības</t>
  </si>
  <si>
    <t>Datu pieejamības līmenis</t>
  </si>
  <si>
    <t>Tiks izveidotas pakalpes automatizētai pakešveida datu nodošanai</t>
  </si>
  <si>
    <t>Tiks izveidotas SOAP vai REST pakalpes  automatizētai datu publicēšanai (atsevišķi datu objekti)</t>
  </si>
  <si>
    <t>Izmantotie standarti</t>
  </si>
  <si>
    <t>Cits (norādiet kāds)</t>
  </si>
  <si>
    <t>S_CLS</t>
  </si>
  <si>
    <t>Koplietošanas prasība</t>
  </si>
  <si>
    <t>Kāda prasība?</t>
  </si>
  <si>
    <t>Formu ģenerators ar validāciju</t>
  </si>
  <si>
    <t>F_FRM</t>
  </si>
  <si>
    <t>Iesniegums iestādei</t>
  </si>
  <si>
    <t>Pašreizējā Elektronisko pakalpojumu izpildes vides izmantošana</t>
  </si>
  <si>
    <t>Vai liekam prasību ?</t>
  </si>
  <si>
    <t xml:space="preserve">Klasifikatoru katalogs </t>
  </si>
  <si>
    <t>Netiek plānots izmantot un attīstīt koplietošanai, izmantojams tikai VISS iekšējās darbības nodrošināšanai</t>
  </si>
  <si>
    <t>K2</t>
  </si>
  <si>
    <t>pagaidām neplānojam attīstīt, var skatīties uz nākamo kārtu</t>
  </si>
  <si>
    <t>Pakalpojumu pieprasījumu skaits (gadā)</t>
  </si>
  <si>
    <t>Vai koplietošanas pakalpojumu izmantos vismaz trīs iestādes?</t>
  </si>
  <si>
    <t>Pakalpojuma mērķis un apraksts, plānotā digitalizācijas forma. 
Atsauce uz projekta apraksta nodaļu (ja iekļauts aprakstā)</t>
  </si>
  <si>
    <t>Pakalpojuma sniegšanā iesaistītās institūcijas, kuru infrastruktūrā tiek veikti ieguldījumi šī projekta ietvaros</t>
  </si>
  <si>
    <t>Pakalpojumam ir izvēlēta izmaksu efektīvākā digitalizēšanas forma</t>
  </si>
  <si>
    <t>Pakalpojuma tiesiskais pamats, tajā nepieciešamie grozījumi, to izstrādes plānotais termiņš un atbildīgā iestāde (vai norādīt atsauci uz projekta apraksta nodaļu)</t>
  </si>
  <si>
    <t>Pasākumi, kas tiks veikti, lai nodrošinātu projekta rezultātu izmantošanu</t>
  </si>
  <si>
    <t>Tiks ievēroti lietojamības un ergonomikas standarti un veikta lietojamības projektēšana un testēšana</t>
  </si>
  <si>
    <t>3.2.sadaļa: Pakalpes datu apmaiņai</t>
  </si>
  <si>
    <t>Dati tiks manuāli nodoti (augšupielādēti) atvērto datu portālā</t>
  </si>
  <si>
    <t>Cits (lūdzu norādīt, kāds)</t>
  </si>
  <si>
    <t>Atsauču skaits</t>
  </si>
  <si>
    <t>Pakalpojumu skaits</t>
  </si>
  <si>
    <t>Pamatojums, ja pakalpojumi procesam netiek attīstīti</t>
  </si>
  <si>
    <t>Datu izplatīšanas tīkls (DIT) (VISS komponente)</t>
  </si>
  <si>
    <t>Iestādes darbinieka darba vieta (VISS komponente)</t>
  </si>
  <si>
    <t>Datu kopu licenču modulis</t>
  </si>
  <si>
    <t>Klienta darba vieta (KDV)</t>
  </si>
  <si>
    <t xml:space="preserve">Pilnveidotā klienta darba vieta (e-konts) </t>
  </si>
  <si>
    <t>Elektronisko pakalpojumu izpildes vide Latvija.lv</t>
  </si>
  <si>
    <t>Nepublicējam, nav izmantojams bez metadatu kataloga</t>
  </si>
  <si>
    <t>MJ piedāvā dzēst</t>
  </si>
  <si>
    <t>Ģeotelpiskās informācijas portāls</t>
  </si>
  <si>
    <t>Ģeotelpisko datu nodošana</t>
  </si>
  <si>
    <t>Nepublicējam,bet atstājam</t>
  </si>
  <si>
    <t>Nepublicējam bet atstājam</t>
  </si>
  <si>
    <t>Ir, bet tiek izmantots maz, šobrīd sadarbspējas platformā. Nepublicējam.</t>
  </si>
  <si>
    <t>nepublicējam, bet atstājam</t>
  </si>
  <si>
    <t>Dokumentu integrācijas vide (DIV)</t>
  </si>
  <si>
    <t>Vai tiks izmantots VISS ietvaros nodrošinātais latvija.lv maksājumu moduļa pakalpojums, ja sniegtie pakalpojumi ir pieejami par samaksu? 
Dokumentāciju sk. https://viss.gov.lv/lv/Informacijai/Dokumentacija/Koplietosanas_komponentes/Maksajumu_modulis</t>
  </si>
  <si>
    <t>Maksājumu moduļa pakalpojuma izmantošana</t>
  </si>
  <si>
    <t>Maksājumu modulis latvija.lv</t>
  </si>
  <si>
    <t xml:space="preserve">Vai tiks izmantots Latvija.lv ietvaros nodrošinātais personu pieteikšanās (autentifikācijas) pakalpojums? 
Dokumentāciju sk. https://viss.gov.lv/lv/Informacijai/Dokumentacija/Koplietosanas_komponentes/Vienotas_pieteiksanas_modulis </t>
  </si>
  <si>
    <t>Vai projekta ietvaros attīstītajam risinājumam sadarbspējas nodrošināšanai tiks izmantotas VISS publicētas saskarnes?
Dokumentāciju sk. https://viss.gov.lv/lv/Informacijai/Dokumentacija/Vadlinijas/E_pakalpojumi, https://lvp.viss.gov.lv/VISS.ISSK</t>
  </si>
  <si>
    <t>Vai, ja projekta ietvaros notiks ģeotelpisko datu publicēšana, tiks izmantota VISS ietvaros nodrošinātais ģeportāls geolatvija.lvs? Dokumentāciju sk. https://viss.gov.lv/lv/Informacijai/Dokumentacija/Vadlinijas/Geotelpisko_datu_savietotajs</t>
  </si>
  <si>
    <t>Vai projekta iesniedzējs plānos un attīstīs savus risinājumus tā, lai datu apmaiņai veidotu universālas, atkalizmantojamas saskarnes, kuras iespējams publicēt  valsts vai nozares līmeņa savietotājos (t.i. tiek veidotas pēc savietotājos dokumentētiem standartiem un vadlīnijām) ? Attiecas uz saskarnēm, kuros saņemtajai vai nodotajai datu kopai var būt vairāk kā viens patērētājs.</t>
  </si>
  <si>
    <t>Pilnveidojamā darbības  procesa apraksts (nākotnes procesam) vai atsauce uz projekta apraksta nodaļu</t>
  </si>
  <si>
    <t>PPK ID</t>
  </si>
  <si>
    <t xml:space="preserve">Lūdzu, aizpildiet sarakstu ar projektā pilnveidojamiem procesiem, pakalpojumiem, un datu kopām aizpildot sekojošas tabulas: 
</t>
  </si>
  <si>
    <t>Sadaļā lūdzam norādīt tos pakalpojumus, kas tiks izveidoti vai pilnveidoti, ja tie rodas 1.sadaļā minēto procesu izpildes rezultātā. Lūdzam norādīt gan e-pakalpojumus, gan IKT koplietošanas pakalpojumus, gan koplietošanas funkcionalitāti platformām vai informācijas sistēmām.</t>
  </si>
  <si>
    <t>3.1.sadaļa: Publicētās datu kopas (atvērtas, atkalizmantojamas vai pieejamas koplietošanai)</t>
  </si>
  <si>
    <t>Sadaļā lūdzam norādīt pakalpju kopumu, grupējot tās pēc to izmantošanas mērķa, ja tādas tiks radītas automātiskai datu kopu nodošanai vai nu sadarbspējas platformai, atvērto datu portālam, nozares savietotājam vai tiešai apmaiņai starp iestādēm.</t>
  </si>
  <si>
    <t>Lūdzam pievērst uzmanību paskaidrojumiem, kas pievienoti kā šūnas komentāri. (Review &gt; Show/hide comment)</t>
  </si>
  <si>
    <t>Sekojošie apzīmējumi nosaka, vai būtiskais arhitektūras elements (BAE) eksistē (K0) vai arī tiek radīts no jauna vai būtiski mainīts (K1).</t>
  </si>
  <si>
    <t>Atbilstība</t>
  </si>
  <si>
    <t xml:space="preserve">Šajā sadaļā BAE attīstītājiem lūdzam norādīt katra elementa attīstības robežšķirtnes, lai dotu iespēju potenciālajiem BAE izmantotājiem plānot savus projektus un pārvaldīt projektu atkarības. Lūdzam norādīt:
  </t>
  </si>
  <si>
    <r>
      <t xml:space="preserve">Lūdzam sniegt informāciju, kuras no šobrīd esošajiem  vai ERAF projektu ietvaros attīstītajiem būtiskajiem arhitektūras elementiem (koplietošanas komponentēm) projektā plānots izmantot, kolonnā </t>
    </r>
    <r>
      <rPr>
        <u/>
        <sz val="10"/>
        <rFont val="Calibri"/>
        <family val="2"/>
        <charset val="186"/>
        <scheme val="minor"/>
      </rPr>
      <t>"Vai izmantos projektā?"</t>
    </r>
    <r>
      <rPr>
        <sz val="10"/>
        <rFont val="Calibri"/>
        <family val="2"/>
        <charset val="186"/>
        <scheme val="minor"/>
      </rPr>
      <t xml:space="preserve"> izvēloties atbildi "jā". </t>
    </r>
  </si>
  <si>
    <t>Procesa nosaukums</t>
  </si>
  <si>
    <r>
      <rPr>
        <b/>
        <sz val="10"/>
        <rFont val="Calibri"/>
        <family val="2"/>
        <charset val="186"/>
        <scheme val="minor"/>
      </rPr>
      <t>A-Izstrādāta iepirkuma dokumentācija (TS).</t>
    </r>
    <r>
      <rPr>
        <sz val="10"/>
        <rFont val="Calibri"/>
        <family val="2"/>
        <charset val="186"/>
        <scheme val="minor"/>
      </rPr>
      <t xml:space="preserve"> Kad plānots sagatavot BAE izstrādes iepirkuma tehniskās specifikācijas, lai nodrošinātu iespēju analogas prasības iekļaut saistīto projektu iepirkuma tehniskajās specifikācijās.</t>
    </r>
  </si>
  <si>
    <r>
      <rPr>
        <b/>
        <sz val="10"/>
        <rFont val="Calibri"/>
        <family val="2"/>
        <charset val="186"/>
        <scheme val="minor"/>
      </rPr>
      <t>B-Izstrādāta prasību specifikācija (PPS).</t>
    </r>
    <r>
      <rPr>
        <sz val="10"/>
        <rFont val="Calibri"/>
        <family val="2"/>
        <charset val="186"/>
        <scheme val="minor"/>
      </rPr>
      <t xml:space="preserve"> Kad plānots izstrādāt BAE programmatūras prasību specifikāciju (PPS), lai analogas prasības būtu iespējams iekļaut saistīto projektu PPS dokumentācijā un turpināt to tālāku izstrādi.</t>
    </r>
  </si>
  <si>
    <r>
      <rPr>
        <b/>
        <sz val="10"/>
        <rFont val="Calibri"/>
        <family val="2"/>
        <charset val="186"/>
        <scheme val="minor"/>
      </rPr>
      <t>C-Izstrādāts projektējums (PPA).</t>
    </r>
    <r>
      <rPr>
        <sz val="10"/>
        <rFont val="Calibri"/>
        <family val="2"/>
        <charset val="186"/>
        <scheme val="minor"/>
      </rPr>
      <t xml:space="preserve"> Kad plānots sagatavot BAE programmatūras projektējuma aprakstu, lai saistītie projekti uz tā varētu balstīt savu risinājumu projektējumu.</t>
    </r>
  </si>
  <si>
    <r>
      <rPr>
        <b/>
        <sz val="10"/>
        <rFont val="Calibri"/>
        <family val="2"/>
        <charset val="186"/>
        <scheme val="minor"/>
      </rPr>
      <t xml:space="preserve">D-Izveidota vide sadarbspējas testēšanai. </t>
    </r>
    <r>
      <rPr>
        <sz val="10"/>
        <rFont val="Calibri"/>
        <family val="2"/>
        <charset val="186"/>
        <scheme val="minor"/>
      </rPr>
      <t>Kad plānots izveidot testa vidi (saskarnes, testa dati, dokumentācija), kurā saistītie projekti var pārbaudīt savu izstrādāto komponenšu saderību vai sadarbspēju ar attiecīgo BAE.</t>
    </r>
  </si>
  <si>
    <t>BAE pieejams ekspluatācijas režīmā</t>
  </si>
  <si>
    <r>
      <rPr>
        <b/>
        <sz val="10"/>
        <rFont val="Calibri"/>
        <family val="2"/>
        <charset val="186"/>
        <scheme val="minor"/>
      </rPr>
      <t xml:space="preserve">E-BAE pieejams ekspluatācijas režīmā. </t>
    </r>
    <r>
      <rPr>
        <sz val="10"/>
        <rFont val="Calibri"/>
        <family val="2"/>
        <charset val="186"/>
        <scheme val="minor"/>
      </rPr>
      <t>Kad plānots attiecīgo BAE sākt darbināt ekspluatācijas režīmā.</t>
    </r>
  </si>
  <si>
    <t>2.-3. sadaļas Ieguldījums SAM rezultātos</t>
  </si>
  <si>
    <t>2.2.sadaļa: Attīstāmie pakalpojumi un koplietošanas funkcionalitāte</t>
  </si>
  <si>
    <t>2.3.sadaļa: Procesu un pakalpojumu ieviešana</t>
  </si>
  <si>
    <t xml:space="preserve">5. sadaļa. Projekta radīto būtisko arhitektūras elementu attīstības robežšķirtnes </t>
  </si>
  <si>
    <t>Veids</t>
  </si>
  <si>
    <t>Vai tiks izmantots e-IDAS regulas prasībām pielāgots personu (ārzemnieku) autentifikācijas pakalpojums un nodrošināta e-pakalpojumu atbilstība e-DAS regulas prasībām
(e-pakalpojumi ir pielāgoti arī ārzemniekiem un personām, kas izmanto citu ES dalībvalstu elektroniskās identifikācijas līdzekļus)?</t>
  </si>
  <si>
    <t>Vai, attīstot risinājumu, tiks izvērtēts vai pakalpojumu iespējams realizēt, izmantojot Latvija.lv realizēto "iestādes iesnieguma" formu un veidojot savus pakalpojumus tikai, ja šī pieeja nav piemērojama pakalpojumam?
Dokumentāciju sk. https://viss.gov.lv/lv/Informacijai/Dokumentacija/Vadlinijas/E_pakalpojumi</t>
  </si>
  <si>
    <t>Vai pakalpojumu rezultāti un notifikācijas (korespondence) katrai sistēmai, kas tiek attīstīta projekta ietvaros un kuru ietvaros notiek saziņa ar iedzīvotājiem, tiks nodotas uz klienta profilu (KDV), izmantojot vismaz manuālo vai vēlams automātisko saskarni?</t>
  </si>
  <si>
    <t>Vai projekta ietvaros attīstītā risinājuma ietvaros attīstītiem e-pakalpojumiem tiks izmantota šobrīd ekspluatācijā esošā pakalpojumu izpildes vide (VISS, Latvija.lv)?
Dokumentāciju sk. https://viss.gov.lv/lv/Informacijai/Dokumentacija/Vadlinijas/E_pakalpojumi</t>
  </si>
  <si>
    <t>Ja projekta ietvaros attīstītajā  risinājumā tiks veidota vai attīstīta tīmekļa pārlūkā pieejama lietotāju saskarne, kurā izmantota karte, vai tiks izmantota iegultā ģetelpisko datu publicēšanas komponente? 
Dokumentāciju sk. https://viss.gov.lv/lv/Informacijai/Dokumentacija/Koplietosanas_komponentes/Kartes_parluka_iegulta_kontrole</t>
  </si>
  <si>
    <t xml:space="preserve">Process, pakalpojums, koplietošanas funkcionalitāte  vai to grupa, uz ko attiecas. </t>
  </si>
  <si>
    <t>Kā tiks nodrošināts, ka elektroniski veikto pakalpojuma pieprasījumu  īpatsvars sasniegs noteikto rādītāju</t>
  </si>
  <si>
    <t>Vai datu kopa būs pieejama brīvai (bezmaksas) atkārtotai izmantošanai bez ierobežojumiem?</t>
  </si>
  <si>
    <t>Vai projekts vērsts uz būtisku nozares politikas jautājumu/prioritāšu risināšanu, kas definēti konkrētu nozares politikas plānošanas dokumentos (projektā risināmās problēmas pamatojums, atsauces uz plānošanas dokumentiem)?</t>
  </si>
  <si>
    <t xml:space="preserve">Vai projekta ietvaros tiek pilnveidoti nozares pārvaldībai būtiski procesi (pārvaldības procesiem - atsauces uz politikas plānošanas dokumentiem) un/vai tiek kritērijiem atbilstoši elektronizējot pilnveidoti publiskie pakalpojumi, koplietošanas IKT pakalpojumi vai publisko pakalpojumu koplietošanas funkcionalitāte? </t>
  </si>
  <si>
    <t>Nozares prioritāte</t>
  </si>
  <si>
    <t>Pilnveidojamo procesu un pakalpojumu izvēles pamatojums un atbilstība kritērijiem</t>
  </si>
  <si>
    <t>Projekta rezultāta un iznākuma rādītāji un projekta ieguldījums SAM rezultāta un iznākuma rādītāju sasniegšanā</t>
  </si>
  <si>
    <t>1. sadaļa: Prasības projektam</t>
  </si>
  <si>
    <t xml:space="preserve">Vai 4 gadu laikā pēc projekta tiks pāriets uz elektronisku procesu? </t>
  </si>
  <si>
    <t>Iedzīvotājiem</t>
  </si>
  <si>
    <t>Saimn. darbības veicējiem</t>
  </si>
  <si>
    <t>Publiskās pārvaldes iestādēm un pašvaldībām</t>
  </si>
  <si>
    <t>2.1.sadaļa: Nākotnes procesi (jauni vai pilnveidoti projekta ietvaros)</t>
  </si>
  <si>
    <t>Vai tiks veikti pasākumi, kas veicina publiskoto datu izmantošanu (sk http://www.varam.gov.lv/lat/darbibas_veidi/e_parv/atvertie_dati/?doc=20449);</t>
  </si>
  <si>
    <t>Vai publiskoto datu tīmekļa adrese ir veidota un strukturēta atbilstoši vienotajam resursu identifikatoram (URI) sk. http://www.varam.gov.lv/lat/darbibas_veidi/e_parv/atvertie_dati/?doc=20449;</t>
  </si>
  <si>
    <t>Vai publiskotie dati tiks sagatavoti nodrošinot saistības ar citām datu kopām saistīto datu (linked data) veidā (sk. http://www.varam.gov.lv/lat/darbibas_veidi/e_parv/atvertie_dati/?doc=20449);</t>
  </si>
  <si>
    <t>Atkalizmantojamie dati kā saistīti dati</t>
  </si>
  <si>
    <t>Vienots resursu identifikators</t>
  </si>
  <si>
    <t>Datu izmantošanas veicināšana</t>
  </si>
  <si>
    <t>Vai pie publiskotajiem datiem būs pieejama kontaktinformācija, lai datu lietotāji varētu ziņot par datu kvalitāti un organizācijā ir izveidots process šādu ziņojumu apstrādei, ātrai atbildei un datu kvalitātes uzlabošanai, kā arī organizācija ir publiski izteikusi apņemšanos datus regulāri atjaunot un sekot līdzi to kvalitātei (sk.http://www.varam.gov.lv/lat/darbibas_veidi/e_parv/atvertie_dati/?doc=20449);</t>
  </si>
  <si>
    <t>Datu uzturēšanas un atbalsta procesi</t>
  </si>
  <si>
    <t xml:space="preserve">Tiks uzraudzīta elektroniskā vai IKT koplietošanas pakalpojuma kvalitāte </t>
  </si>
  <si>
    <t xml:space="preserve">Vai projekta aprakstā ir definētas tā apjomam adekvāti iznākuma un rezultāta rādītāji un ir aprakstītas darbības, kas tiks veiktas to sasniegšanai? Ja projekta rādītāji atšķiras (burtiski nesakrīt) ar SAM kopējiem rādītājiem, tad projekta aprakstā ir norādīts, kādu ieguldījumu projekts dos (kādas darbības veiks) SAM kopējo rādītāju sasniegšanas veicināšanai? </t>
  </si>
  <si>
    <t>Projektu iesniegumu vērtēšanas kritēriji, pēc kuriem process kvalificējas</t>
  </si>
  <si>
    <t>Pakalpojumi, kuriem tiks nodrošināta  50% elektronizācija iedzīvotājiem (no pakalpojuma mērķgrupas) un 90% saimnieciskās darbības veicējiem</t>
  </si>
  <si>
    <t>Koplietošanas funkcionalitāte</t>
  </si>
  <si>
    <r>
      <t xml:space="preserve">Sadaļā lūdzam norādīt, kā tiks nodrošināta procesu un pakalpojumu ieviešana, kā arī to tiesisko pamatu. Ja ieviešanas pasākumi sakrīt vairākiem procesiem un pakalpojumiem, tos ieteicams apvienot grupās, kolonnā </t>
    </r>
    <r>
      <rPr>
        <u/>
        <sz val="10"/>
        <rFont val="Calibri"/>
        <family val="2"/>
        <charset val="186"/>
        <scheme val="minor"/>
      </rPr>
      <t>"IS, process, pakalpojums vai to grupa, uz ko attiecas"</t>
    </r>
    <r>
      <rPr>
        <sz val="10"/>
        <rFont val="Calibri"/>
        <family val="2"/>
        <charset val="186"/>
        <scheme val="minor"/>
      </rPr>
      <t xml:space="preserve"> norādot visus procesus, pakalpojumus un informācijas sistēmas, uz ko apraksts attiecas.</t>
    </r>
  </si>
  <si>
    <r>
      <t xml:space="preserve">Kolonnā </t>
    </r>
    <r>
      <rPr>
        <u/>
        <sz val="10"/>
        <rFont val="Calibri"/>
        <family val="2"/>
        <charset val="186"/>
        <scheme val="minor"/>
      </rPr>
      <t>"Atsauce uz projekta apraksta nodaļu"</t>
    </r>
    <r>
      <rPr>
        <sz val="10"/>
        <rFont val="Calibri"/>
        <family val="2"/>
        <charset val="186"/>
        <scheme val="minor"/>
      </rPr>
      <t xml:space="preserve"> jānorāda atsauce uz projekta apraksta sadaļu, kur ir paskaidrota plānotā koplietošanas komponenšu izmantošana. 
Ja kolonnā </t>
    </r>
    <r>
      <rPr>
        <u/>
        <sz val="10"/>
        <rFont val="Calibri"/>
        <family val="2"/>
        <charset val="186"/>
        <scheme val="minor"/>
      </rPr>
      <t>"Atbilstība"</t>
    </r>
    <r>
      <rPr>
        <sz val="10"/>
        <rFont val="Calibri"/>
        <family val="2"/>
        <charset val="186"/>
        <scheme val="minor"/>
      </rPr>
      <t xml:space="preserve"> tiek norādīta atbilde "Nē", kolonnā </t>
    </r>
    <r>
      <rPr>
        <u/>
        <sz val="10"/>
        <rFont val="Calibri"/>
        <family val="2"/>
        <charset val="186"/>
        <scheme val="minor"/>
      </rPr>
      <t>"Atsauce uz projekta apraksta nodaļu"</t>
    </r>
    <r>
      <rPr>
        <sz val="10"/>
        <rFont val="Calibri"/>
        <family val="2"/>
        <charset val="186"/>
        <scheme val="minor"/>
      </rPr>
      <t xml:space="preserve"> norāda pamatojumu elementa neizmantošanai vai atsauci uz projekta apraksta nodaļu, kur šis pamatojums atrodams. Attiecīgā būtiskā arhitektūras elementa attīstītājs kolonnā "Atbilstība" norāda "jā" un apraksta kolonā norāda, ka projekts šo komponentu attīsta.  </t>
    </r>
  </si>
  <si>
    <t>Iepirkumu platforma (O)</t>
  </si>
  <si>
    <t>Personu reģistru platforma (R)</t>
  </si>
  <si>
    <t>O_ESIZZ</t>
  </si>
  <si>
    <t>O_LVIZZ</t>
  </si>
  <si>
    <t>O_PROCU</t>
  </si>
  <si>
    <t>R_FPERS</t>
  </si>
  <si>
    <r>
      <t>Ja projekta ietvaros tiek pilnveidots publiskais pakalpojums </t>
    </r>
    <r>
      <rPr>
        <sz val="11"/>
        <color rgb="FF1155CC"/>
        <rFont val="Calibri"/>
        <family val="2"/>
        <scheme val="minor"/>
      </rPr>
      <t>t.sk</t>
    </r>
    <r>
      <rPr>
        <sz val="11"/>
        <color rgb="FF222222"/>
        <rFont val="Calibri"/>
        <family val="2"/>
        <scheme val="minor"/>
      </rPr>
      <t>. izveidots vai pilnveidots elektroniskais pakalpojums, finansējuma saņēmējs nodrošina attiecīgā pakalpojuma apraksta ievietošanu Vienotajā valsts un pašvaldību pakalpojumu portālā </t>
    </r>
    <r>
      <rPr>
        <sz val="11"/>
        <rFont val="Calibri"/>
        <family val="2"/>
        <scheme val="minor"/>
      </rPr>
      <t>Latvija.lv</t>
    </r>
    <r>
      <rPr>
        <sz val="11"/>
        <color rgb="FF222222"/>
        <rFont val="Calibri"/>
        <family val="2"/>
        <scheme val="minor"/>
      </rPr>
      <t>.</t>
    </r>
  </si>
  <si>
    <t>Pakalpojumu apraksta izvietošana Publisko pakalpojumu katalogā</t>
  </si>
  <si>
    <r>
      <t>Vai, ja projekta ietvaros attīstītais risinājums ietvers dokumentu apmaiņu ar citām iestādēm, tā darbībai tiks izmantota VISS ietvaros nodrošinātā dokumentu integrācijas vide</t>
    </r>
    <r>
      <rPr>
        <sz val="11"/>
        <rFont val="Calibri"/>
        <family val="2"/>
        <scheme val="minor"/>
      </rPr>
      <t xml:space="preserve">? Sk. arī sadaļu 1.Prasības, 5.1.
Dokumentāciju sk. </t>
    </r>
    <r>
      <rPr>
        <sz val="11"/>
        <rFont val="Calibri"/>
        <family val="2"/>
        <charset val="186"/>
        <scheme val="minor"/>
      </rPr>
      <t>https://viss.gov.lv/lv/Informacijai/Dokumentacija/Koplietosanas_komponentes/Dokumentu_integracijas_vide</t>
    </r>
  </si>
  <si>
    <t>Ja projekta ietvaros tiek izveidota vai attīstīta informācijas sistēma, finansējuma saņēmējs nodrošina, ka projektā tiek paredzētas aktivitātes finansējuma saņēmēja un sadarbības partnera (ja attiecināms) pieslēgšanai Publiskās pārvaldes dokumentu pārvaldības sistēmu integrācijas videi, ja šāda pieslēguma vēl nav, lai nodrošinātu aizsargātu un garantētu elektronisko dokumentu apriti, kā arī priekšnosacījumus oficiālās elektroniskās adreses risinājuma ieviešanai. Ja sadarbības partneris ir pašvaldība, projekta ietvaros nodrošina vismaz to lietvedības sistēmu pieslēgšanu, ko lieto vairākas pašvaldības.</t>
  </si>
  <si>
    <t>Vienotās pieteikšanās (autentifikācijas) pakalpojums fiziskām un juridiskām personām</t>
  </si>
  <si>
    <t>Valsts informācijas sistēmu savietotājā pieejamo pakalpju izmantošana (pieprasījumu servisa izmantošana)</t>
  </si>
  <si>
    <t>Atvērto datu sagatavošana un publicēšana</t>
  </si>
  <si>
    <t>Sadaļā lūdzam norādīt informāciju par saturiskajām datu kopām, kas tiks atvērtas vai padarītas pieejamas atkalizmantošanai vai koplietošanai, tādējādi sniedzot pienesumu atkalizmantošanas indeksam. Lūdzam izskatīt iespēju šeit iekļaut arī klasifikatorus, kas nepieciešami izmantošanai nozarē vai publiskajā pārvaldē kopumā. Katram projekta īstenotājam jāpublicē vismaz 10 datu kopas.</t>
  </si>
  <si>
    <t xml:space="preserve">Sadaļā lūdzam norādīt visus procesus, kuru pilnveidošana (digitalizēšana) tiks projekta ietvaros. Lai pilnveidojamie procesi kvalificētos ieskaitīšanai ieguldījumam SAM rezultātos (un projekta kritērijā par pilnveidojamo procesu skaitu), tiem ir jāatbilst t.s. "CFLA" kritērijiem, kas ietver saistīto pakalpojumu un citas prasības, kuru izpilde ir jāapliecina sadaļās 2.1. un 2.2.  </t>
  </si>
  <si>
    <r>
      <t xml:space="preserve">Sadaļā lūdzam sniegt īsas atbildes uz jautājumiem un ailē "Atsauce uz projekta apraksta nodaļu" dot konkrētu atsauci uz apraksta teksta sadaļu (pēc iespējas precīzāku, piemēram, apakšnodaļu), kurā dota izvērsta atbilde/pamatojums. Ja kolonnā </t>
    </r>
    <r>
      <rPr>
        <u/>
        <sz val="10"/>
        <rFont val="Calibri"/>
        <family val="2"/>
        <scheme val="minor"/>
      </rPr>
      <t>"Atbilstība vai pamatots izņēmums"</t>
    </r>
    <r>
      <rPr>
        <sz val="10"/>
        <rFont val="Calibri"/>
        <family val="2"/>
        <charset val="186"/>
        <scheme val="minor"/>
      </rPr>
      <t xml:space="preserve"> norādīta atbilde "Nav attiecināms", lūdzam ailē </t>
    </r>
    <r>
      <rPr>
        <u/>
        <sz val="10"/>
        <rFont val="Calibri"/>
        <family val="2"/>
        <scheme val="minor"/>
      </rPr>
      <t xml:space="preserve">"Atsauce uz projekta apraksta nodaļu" </t>
    </r>
    <r>
      <rPr>
        <sz val="10"/>
        <rFont val="Calibri"/>
        <family val="2"/>
        <charset val="186"/>
        <scheme val="minor"/>
      </rPr>
      <t>sniegt pamatojumu, kāpēc prasība uz projektu nav attiecināma.</t>
    </r>
  </si>
  <si>
    <r>
      <rPr>
        <b/>
        <sz val="10"/>
        <rFont val="Calibri"/>
        <family val="2"/>
        <charset val="186"/>
        <scheme val="minor"/>
      </rPr>
      <t>K1</t>
    </r>
    <r>
      <rPr>
        <sz val="10"/>
        <rFont val="Calibri"/>
        <family val="2"/>
        <charset val="186"/>
        <scheme val="minor"/>
      </rPr>
      <t xml:space="preserve"> - ERAF projekta ietvaros attīstāma komponente (MK projektu sarakstā iekļautais projekts). Nodevumi, tai skaitā dokumentācija tiks radīta atbilstoši  5.2 sadaļā norādītajām robežšķirtnēm, kuras savā projekta aprakstā norāda koplietošanas komponentes attīstītājs. BAE jāplāno, strādājot kopējās darba grupās, kurās rekomendējam iesaistīties, ja plānojat šādu elementu izmantot. Ja šādu elementu projektā plānots attīstīt, tad projektā jāparedz arī darba grupas vadība un jāaizpilda arī sadaļas 5.1 un 5.2.</t>
    </r>
  </si>
  <si>
    <r>
      <rPr>
        <b/>
        <sz val="10"/>
        <rFont val="Calibri"/>
        <family val="2"/>
        <charset val="186"/>
        <scheme val="minor"/>
      </rPr>
      <t>K0</t>
    </r>
    <r>
      <rPr>
        <sz val="10"/>
        <rFont val="Calibri"/>
        <family val="2"/>
        <charset val="186"/>
        <scheme val="minor"/>
      </rPr>
      <t xml:space="preserve"> - esoša, lietošanai/integrācijai pieejams elements. Dokumentācija par šādiem BAE  ir pieejama, saite uz to norādīta kolonnā "Jautājums".</t>
    </r>
  </si>
  <si>
    <t>Papildus jautājumiem par konkrētiem koplietošanas servisiem un komponentēm, kas izmantojamas, attīstot informācijas sistēmas, 4. sadaļā ir iekļauti arī jautājumi par būtiskiem arhitektūras elementiem, kas nodrošina IKT koplietošanas pakalpojumus. Infrastruktūras pakalpojumu sadaļā ir jānorāda konkrētos - izmantot plānotos IKT koplietošanas pakalpojumus, kā arī jādod atsauci uz apraksta sadaļu "infrastruktūra", kurā jāpamato izmantojamo IKT koplietošanas pakalpojumu vai ārpakalpojumu izvēle. 
Ja attīstāmie risinājumi izmantos citus - iepriekšējos sarakstos neminētus būtiskus arhitektūras elementus (piemēram, nozares līmeņa koplietošanas pakalpojumus vai komponentes), norādes par to ir jādod apakšsadaļā "citu BAE izmantošana". 
Ja projektā ir paredzēts attīstīt norādīto būtisko arhitektūras elementu, tad projekta iesniedzējs 4.sadaļu aizpilda, kolonnā "Atbilstība" tiek norādītot atbildi "Jā", un kolonnā "Atsauce uz projekta apraksta nodaļu" norādot, ka tiks veikta komponentes izstrāde.</t>
  </si>
  <si>
    <t xml:space="preserve">brīvā teksta lauks - šajos laukos var ievadīt tekstuālu informāciju, piemēram, atsauci uz nodaļu projekta aprakstā </t>
  </si>
  <si>
    <t xml:space="preserve">1. IEGULDĪJUMA (INTERVENCES) PAMATOJUMS, LIETDERĪBA UN PROJEKTA ĪSTENOŠANAS SPĒJAS </t>
  </si>
  <si>
    <t>Projekta organizācija un pārvaldība</t>
  </si>
  <si>
    <t>Saistība ar iepriekšējiem ieguldījumiem, sociāli ekonomiskā lietderība, ietaupījumi un uzturēšanas izmaksas</t>
  </si>
  <si>
    <t>Vai projektā piedāvātais risinājums nav pretrunā (nepārklājas) ar iepriekšējā plānošanas perioda ieguldījumiem un ir adekvāts no izmaksu/ieguvumu viedokļa (aprakstā ir adekvāti atspoguļoti ieguldījumu un ieguvumu būtība)? 
Vai ir pietiekami detalizēti un strukturēti atspoguļoti publiskās pārvaldes ietaupījumi un risinājuma uzturēšanas izmaksas?</t>
  </si>
  <si>
    <t xml:space="preserve">Vai projektam tiks piemērota noteikta projekta pārvaldības metodika (kārtība) vai pieeja, kas atbilst labai projektu vadības praksei un tā ir atspoguļota projekta aprakstā? Tajā skaitā, plānotās projekta organizācijas un pārvaldības kontektā atspoguļota iestādes vadības iesaiste projekta īstenošanā,  atspoguļotas tā īstenotāja spējas nodrošināt projektu ar resursiem, kā arī organizēt un pārvaldīt projektu, izvirzīto mērķu sasniegšanai? </t>
  </si>
  <si>
    <t>Projekta rezultātu komunikācija</t>
  </si>
  <si>
    <t xml:space="preserve">Vai aprakstā atspoguļota projekta ietvaros īzstrādāto risinājumu komunicēšanas aktivitātes, t.sk. sasaiste ar centralizētām, VARAM organizētām e-iespēju komunikācijas un e-prasmju attīstības aktivitātēm? </t>
  </si>
  <si>
    <t>Tiesiskā regulējuma attīstība</t>
  </si>
  <si>
    <t xml:space="preserve">2. PROCESI, PAKALPOJUMI un TIESISKAIS REGULĒJUMS </t>
  </si>
  <si>
    <t>3. DATI</t>
  </si>
  <si>
    <t>4. PROGRAMMATŪRA, IKT RISINĀJUMU SADARBSPĒJA UN KOPLIETOŠANA</t>
  </si>
  <si>
    <t>5.  IKT INFRASTRUKTŪRA un AUGSTĀKAS PIEVIENOTĀS VĒRTĪBAS IKT PAKALPOJUMI</t>
  </si>
  <si>
    <t>Atbilstība vai neatb. pamatojums</t>
  </si>
  <si>
    <t>Aprakstā ir apliecinājumi tam, ka nozares ministrija kā finansējuma saņēmējs vai kā sadarbības partneris, vai kā tiešās pārvaldes iestāde, kuras padotībā atrodas finansējuma saņēmējs vai sadarbības partneris, nodrošina, ka uz projekta īstenošanas pabeigšanas brīdi ir apstiprināts tiesiskais regulējums, kas nosaka projekta ietvaros izveidotās vai attīstītās informācijas sistēmas vai izveidotā elektroniskā pakalpojuma darbību un lietošanu.</t>
  </si>
  <si>
    <t>Daudzvalodība</t>
  </si>
  <si>
    <t>Lietotāju apkalpošanas optimizēšana un lietotāju apmierinātības nodrošināšana</t>
  </si>
  <si>
    <t xml:space="preserve">Valsts pārvaldes iestādes ir atvērtas sadarbspējīgu pakalpojumu izveidei un uzturēšanai, kas ir vērsti uz klientiem sniegto pakalpojumu optimizēšanu no galalietotāju skatupunkta. Tajā skaitā - tiek veikti pasākumi pakalpojumu saņēmēju apmierinātības uzlabošanai. </t>
  </si>
  <si>
    <t>Piekļūstamība un lietojamība</t>
  </si>
  <si>
    <t xml:space="preserve">Nodrošināt to, lai e-pakalpojumi būtu pieejami visiem iedzīvotājiem, tostarp cilvēkiem ar invaliditāti, veciem cilvēkiem un citām nelabvēlīgā situācijā esošu iedzīvotāju grupām saskaņā ar Eiropas un Latvijas normatīviem:
- Eiropas Parlamenta un Padomes 2016. gada 26. oktobra direktīva (ES) 2016/2102 par publiskā sektora struktūru tīmekļvietņu un mobilo lietotņu piekļūstamību (http://eur-lex.europa.eu/legal-content/EN-LV/TXT/?uri=CELEX:32016L2102&amp;from=EN).
- LVS EN 301549:2017 "IKT produktu un pakalpojumu piekļūstamības prasības Eiropas publiskajos iepirkumos" (https://www.lvs.lv/lv/products/133571),
Piezīme: standarts tiešā veidā izmanto Web Content Accessibility Guidelines 2.0 vadlīnijas (https://www.w3.org/TR/WCAG20/), kas pašlaik (2017.g. septembris) tiek rediģētas,
- LVS ISO 9241-210 “Cilvēka un sistēmas mijiedarbības ergonomika. 210. daļa: Cilvēkorientēta interaktīvo sistēmu projektēšana” ir iztulkots latviski un pieejams tīmekļvietnē (https://www.lvs.lv/lv/products/132665).
</t>
  </si>
  <si>
    <t>Pieslēgšana dokumentu pārvaldības integrācijas videi (DIV)</t>
  </si>
  <si>
    <t>Piegāde iedzīvotāja darbavietā Vienotajā valsts un pašvaldību pakalpojumu portālā Latvija.lv (oficiālajā e-adresē)</t>
  </si>
  <si>
    <t>Valsts pārvaldes iestādēm jāatrod līdzsvars starp iedzīvotāju un uzņēmumu vēlmēm saņemt pakalpojumu savā valodā  uz tā pamata nodrošinot pakalpojumu pieejamība iedzīvotāju lietotās valodās. Aprakstā pamatots izvēlētais risinājums.</t>
  </si>
  <si>
    <t>Dati pašvaldībām un pašvaldību saskaņojums</t>
  </si>
  <si>
    <t xml:space="preserve">Valsts vienotās IKT arhitektūras koplietošanas elementu izmantošana un attīstība </t>
  </si>
  <si>
    <t xml:space="preserve">Vai ir (vai tiks) izvērtētas izmantošanas iespējas  EK līmenī ir apzinātām, publicētām un atbalstītām risinājumu komponentēm, kas atbilst plānoto risinājumu tvērumam un funkcionalitāte. Ja tādas ir, bet netiek plānotas izmantot,  argumentēti jāpamato to neizmantošanu. Mērķis - nodrošināt sadarbspēju ES līmenī, kā arī neveidot risinājumus, kuriem jau ir pieejami un atbalstīti analogi. Obligāti izvērtējamo risinājumu un komponentu saraksti:   https://joinup.ec.europa.eu/community/cef/og_page/catalogue-building-blocks    
http://ec.europa.eu/isa/ready-to-use-solutions/index_en.htm 
</t>
  </si>
  <si>
    <t xml:space="preserve"> Vai projekta aprakstā (un/vai pielikumā) ir definēta esošo un citu projektu ietvaros attīstāmo komplietošanas elementu izmantošana? Vai projekta ietvaros paredzēts Izveidot centralizētu informācijas sistēmu platformu vai centralizētas informācijas sistēmu platformas jaunu funkcionalitāti un/vai citus būtiskus (koplietošanas) arhitekltūras elementus (komponentes)?</t>
  </si>
  <si>
    <t>Datu apmaiņas risinājumu automatizācija</t>
  </si>
  <si>
    <t>Ja projekta ietvaros izveidojamajai vai attīstāmajai sistēmai  nepieciešamos datus uztur cita valsts iestāde vai sistēmā uzturētos datus, atbilstoši Valsts informācijas sistēmu likumam ir jāizmanto citās informācijas sistēmās, nepieprasot datu subjektiem tos iesniegt atkārtoti, projekta ietvaros ir jāparedz automatizēts risinājums šīs informācijas iegūšanai, nodošanai, tai skaitā, nodrošinot šīs informācijas automātisku aktualizēšanu (ja attiecināms). (Krit.p.3.9)</t>
  </si>
  <si>
    <t>Prasību koplietošanas elementu (BAE) attīstītājiem izpilde</t>
  </si>
  <si>
    <t>Vai projekta, kurā paredzēts attīstīt koplietošanas būtiskos arhitektūras elementus, iesniedzējs apņemas un ir atspoguļojis aprakstā šādu prasību izpildi:
1) izstrādāt visu koplietošanai plānoto arhitektūras elementu (BAE) nodevumus (TS, PPS, PPA, Testa saskarnes un datus, rokasgrāmatas)  nepieciešamajā detalizācijas pakāpē un savlaicīgi, publicēt šo dokumentāciju Izstrādātāju portālā (VISS);
2) organizēs un vadīs BAE attīstības darba grupas, iesaistot tās darbā potenciālos BAE izmantotājus; 
3) nodrošinās nepieciešamo tehnisko atbalstu sadarbspējas attīstības procesam projekta īstenošanas un izstrādātā risinājuma uzturēšanas laikā (pēc projekta pabeigšanas).</t>
  </si>
  <si>
    <r>
      <t>Vai IKT infrastruktūras pakalpojumu attīstība tiks veikta savstarpēji saskaņojot (starp nozarēm) attīstāmos pakalpojumus, veicinot specializāciju un izvairoties no nelietderīgām atkārtotām investīcijām? Vai IKT koplietošanas pakalpojumiem tiks definēti pakalpojumu sniegšanas līmeņi (</t>
    </r>
    <r>
      <rPr>
        <i/>
        <sz val="11"/>
        <color theme="1"/>
        <rFont val="Calibri"/>
        <family val="2"/>
        <scheme val="minor"/>
      </rPr>
      <t>service level agreement</t>
    </r>
    <r>
      <rPr>
        <sz val="11"/>
        <color theme="1"/>
        <rFont val="Calibri"/>
        <family val="2"/>
        <scheme val="minor"/>
      </rPr>
      <t xml:space="preserve"> - SLA)?</t>
    </r>
  </si>
  <si>
    <t>Izmantojamo IKT pakalpojumu atspoguļojums</t>
  </si>
  <si>
    <t xml:space="preserve">Vai projekta iesniedzējs nodrošinās, ka IKT infrastruktūras iegādes izmaksas būs tikai 17.11.2015. MK noteikumos Nr.653 definētajos izņēmuma gadījumos - attīstot koplietošanas IKT infrastruktūras pakalpojumus, balstoties uz esošām kompetencēm un infrastruktūras resursiem (piemēram datu centriem), kuru attīstība ir ekonomiski pamatota? (t.i. - vai aprakstā ir tiešas norādes par to, vai projekts attīstīs IKT koplietošanas pakalpojumus vai neveiks ieguldījumus IKT infrastruktūrā)  </t>
  </si>
  <si>
    <t xml:space="preserve">Vai projekta aprakstā ir atspoguļota attīstāmā risinājuma darbināšanai un uzturēšanai izmantot plānoto IKT infrastruktūras koplietošanas un ārpakalpojumu struktūra (t.sk. konkrētu pakalpojumu veidu un pēc iespējas arī konkrēti pakalpojumi). Aprakstā ir jāatspoguļo analīze, kas ir veikta, novērtējot pēc iespējas augstākas pievienotās vērtības koplietošanas vai ārpakalpojumu izmantošanas iespējas. Gadījumos, kad netiek izmantoti augstākās iespējamās pievienotās vērtības pakalpojumi (t.i. – tiek izmantoti zemāka līmeņa pakalpojumi – piemēram, DC skaitļošanas jaudu īres vai platformas pakalpojuma vietā), šāda izvēle ir argumentēti jāpamato. 
</t>
  </si>
  <si>
    <t>Būtiskais arhitektūras elements (BAE) (nosaukums)</t>
  </si>
  <si>
    <t>BAE sadarbspējas testa vides pieejamības termiņš</t>
  </si>
  <si>
    <t xml:space="preserve">BAE pieejamības ekspluatācijas režīmā termiņš </t>
  </si>
  <si>
    <t>BAE specifikāciju/projektējuma (t.sk. saskarņu aprakstu) termiņš</t>
  </si>
  <si>
    <t>Ģeotelpisko datu savietotāja izmantošana (tajā skaitā datu nodošanai uz INSPIRE)</t>
  </si>
  <si>
    <t>Vai, ja projekta ietvaros tiek attīstīti informācijas resursi, kuros ir atrodami ģeotelpiskie dati, tiks veidotas sadarbspējas saskarnes un izmantots VISS ietvaros nodrošinātais Ģeotelpisko datu savietotājs (ĢDS)? Ja projektā paredzēta ģeotelpisko datu apstrāde, kas atbilst INSPIRE datu tēmām, vai tiks paredzēta šo datu kopu publicēšana, izmantojot esošo ģeotelpisko datu savietotāju un servisus? 
Dokumentāciju sk. https://viss.gov.lv/lv/Informacijai/Dokumentacija/Vadlinijas/Geotelpisko_datu_savietotajs</t>
  </si>
  <si>
    <t>Vai projekta ietvaros iestāde sagatavos atvērto datu kopas?  Sk. http://www.varam.gov.lv/lat/darbibas_veidi/e_parv/atvertie_dati/?doc=20449, http://www.w3.org/TR/vocab-dcat/
Vai atvērto datu kopas tiks (manuāli vai automatizēti) publicētas atvērto datu portālā? Vai tiks nodrošināta gan klasifikatoru publicēšana, gan izmantošana izmantojot datu publicēšanas platformu (atvērto datu portālu)? Ja klasifikatoru izplatīšanu veic alternatīvos veidos, piemēram, izmantojot nozares savietotāju, kolonā "I" lūdzam norādīt veidu.</t>
  </si>
  <si>
    <t xml:space="preserve">Projekta ietvaros attīstāmo risinājumu un resursu reģistrēšana VIRSIS  </t>
  </si>
  <si>
    <t>Vai informācija par projekta ietvaros attīstāmajiem risinājumiem un resursiem tiks publicēta valsts informācijas resursu,  sistēmu un sadarbspējas informācijas sistēmā VIRSIS (tajā skaitā - projekta plānošanas, projekta un īstenošanas fāzēs - tehniski projektu īstenotāju sadarbības vidē VARAM CONFLUENCE)</t>
  </si>
  <si>
    <t>"Vienkārša e-pakalpojuma" risinājums</t>
  </si>
  <si>
    <t>Vienkāršu e-pakalpojumu izstrāde, izmantojot t.s. "Iestādes iesnieguma" formas risinājumu</t>
  </si>
  <si>
    <t>eIDAS regulas prasību ievērošana elektronisko pakalpojumu pieejamībai</t>
  </si>
  <si>
    <t xml:space="preserve">Vai projekta īstenotājs nodrošinās, ka tā e-pakalpojumi tiks pielāgoti, lai nodrošinātu atbilstību eIDAS regulas prasību izpildei attiecībā uz elektronisko pakalpojumu pieejamību ar ES dalībvalstu paziņotiem atbilstoša drošības līmeņa elektroniskās identifikācijas līdzekļiem.   </t>
  </si>
  <si>
    <t>Klienta darba vieta (KDV) latvija.lv - oficiālā e-adrese</t>
  </si>
  <si>
    <t>Dokumentu integrācijas vides (DIV) izmantošana - oficiālā e-adrese</t>
  </si>
  <si>
    <t>Tiesību deleģēšanas ("pilnvarošanas") risinājums</t>
  </si>
  <si>
    <t>Pārvaldes darbinieku autentifikācijas un direktoriju federēš.  risinājums</t>
  </si>
  <si>
    <t>Risinājumi tiek projektēti ņemot vērā to, ka būs nepieciešama integrācija ar e-konta risinājumu. Pakalpojumu rezultāti un notifikācijas (korespondence) tiek nodotas uz e-konta risinājumu, izmantojot manuālo vai automātisko saskarni</t>
  </si>
  <si>
    <t>Publisko pakalpojumu uzskaites funkcionalitāte publisko pakalpojumu sniegšanas un pārvaldības platformā (PSPP)</t>
  </si>
  <si>
    <t>Jautājumi</t>
  </si>
  <si>
    <t>Tīmekļa vietņu platforma</t>
  </si>
  <si>
    <t>Statistikas portāls</t>
  </si>
  <si>
    <t xml:space="preserve">         IKT INFRASTRUKTŪRAS KOPLIETOŠANAS PAKALPOJUMI </t>
  </si>
  <si>
    <t xml:space="preserve">         BAE (t.sk. nozaru ietvaros koplietojami risinājumi)</t>
  </si>
  <si>
    <t>4.C</t>
  </si>
  <si>
    <t>4.B</t>
  </si>
  <si>
    <t>4.A1</t>
  </si>
  <si>
    <t>4.A2</t>
  </si>
  <si>
    <t xml:space="preserve">Vai projekta ietvaros ir paredzētas administratoru un to informācijas sistēmas lietotāju apmācības, kuri, izmantojot informācijas sistēmu, nodrošina pakalpojumu sniegšanu un tas ir atspoguļots projekta aprakstā? </t>
  </si>
  <si>
    <t xml:space="preserve">Administratoru un pakalpojumu sniedzēju apmācības </t>
  </si>
  <si>
    <t>Iegultās kontroles izmantošana ģeotelpiskiem datiem</t>
  </si>
  <si>
    <t>Valsts pārvaldes iestāžu tīmekļa vietņu platformas izmantošana</t>
  </si>
  <si>
    <t>Centralizētā statistikas datu portāla izmantošana</t>
  </si>
  <si>
    <t>Vai  projekta ietvaros attīstīto risinājumu sadarbspējai tiks izmantots VISS ietvaros nodrošinātais Datu izplatīšanas tīkls (DIT) (izvērtējot nepieciešamību projekta ietvaros attīstītā risinājuma mērķu sasniegšanai)? Dokumentāciju sk. https://viss.gov.lv/lv/Informacijai/Dokumentacija/Koplietosanas_komponentes/DIT</t>
  </si>
  <si>
    <t>Datu apmaiņas (piekļuves) tiesību pārvaldības risinājums</t>
  </si>
  <si>
    <t>J_STMPL
J_STDPL</t>
  </si>
  <si>
    <t xml:space="preserve"> Pakalpojumu sniegšanas un pārvaldības platformas (PSPP) funkcionalitātes izmantošana publisko pakalpojumu sniegšanas uzskaitei.</t>
  </si>
  <si>
    <t>Vai par projekta iesniedzēja iestādes sniegtajiem publiskajiem pakalpojumiem tiks uzkrāta uzskaites informācija, kas iekļauj vismaz pakalpojumu pieprasījumu skaitu, to izpildes ilgumu, rezultātu, vismaz griezumā pa mēnešiem, pakalpojumu saņēmējiem (fiziskas, juridiskas personas), citus kvalitātes rādītājus pēc nepieciešamības, kā arī tā tiks nodota PSPP? 
Vai aprakstā ir izskaidrots kā pakalpojumu sniegšanas informācija tiks nodota PSPP (par individuāliem sniegšanas gadījumiem vai kopsavilkumi, datu nodošanas automatizācijas risinājums)?</t>
  </si>
  <si>
    <t>Finansējuma saņēmējs nodrošina, ka, ja projekta ietvaros pilnveidotais valsts pārvaldes pakalpojums, t.sk. izveidotais vai pilnveidotais elektroniskais pakalpojums, ir vērsts uz privātpersonu, finansējuma saņēmējs nodrošina, ka pakalpojuma rezultāts tiek piegādāts iedzīvotāja darbavietā valsts pārvaldes pakalpojumu portālā Latvija.lv vai oficiālās elektroniskās adreses kontā, ja tas ir aktivizēts.</t>
  </si>
  <si>
    <t xml:space="preserve"> Ja projekta ietvaros izveidojamā vai attīstāmā informācijas sistēma satur pašvaldībām nepieciešamu informāciju, finansējuma saņēmējs vai sadarbības partneris nodrošina attiecīgās pašvaldību koplietošanas informācijas sistēmas pielāgošanu šīs informācijas izmantošanai pašvaldībās, nepieciešamības gadījumā veicot ieguldījumus pašvaldību informācijas sistēmās, ja tās atrodas pašvaldību īpašumā.(MK 36.p, Krit.p.3.7, 3.8)  Ja projekta ietvaros tiek veidota vai attīstīta informācijas sistēma, kuras atbalstītie procesi mijiedarbojas vai tiem jāmijiedarbojas ar procesiem pašvaldībās, par izvēlēto mijiedarbības tehnoloģisko risinājumu ir saņemts Latvijas Pašvaldību savienības (ja risinājums attiecas tikai uz deviņām republikas pilsētām -Latvijas Lielo pilsētu asociācijas) saskaņojums. (Krit.p.3.6)</t>
  </si>
  <si>
    <t>Vai tiks veiktas darbības, kuru rezultātā visām pašvaldībām tiks nodrošināta piekļuve valsts pārvaldes datiem (sk http://www.varam.gov.lv/lat/darbibas_veidi/e_parv/atvertie_dati/?doc=20449)?</t>
  </si>
  <si>
    <t xml:space="preserve">Pašvaldību piekļuve publicējamiem atkalizmantojamiem datiem  </t>
  </si>
  <si>
    <t>Par visām kolonnā I minētajām mērķa grupām jābūt norādītai atzīmei kolonnās N-P.</t>
  </si>
  <si>
    <t>Katram procesam ir jāatbilst vismaz vienai no šīm prasībām:
1) starpnozaru (pārnozaru) darbības procesu, tai skaitā tādu, kura rezultātā visām pašvaldībām tiks nodrošināta piekļuve valsts pārvaldes datiem (kolonna F);
2) vienas nozares vairāku iestāžu darbības procesu (kolonna G);
3) vienas nozares pārrobežu procesu (kolonna H);
4) darbības procesu, kura rezultātā ir paredzēts nodrošināt elektronisko pakalpojumu, kura pašreizējais pakalpojuma pieprasījuma skaits gadā ir vismaz 20 000 reizes (2.2.sadaļa)
5) darbības procesu, kura rezultātā ir paredzēts nodrošināt koplietošanas pakalpojumu (2.2.sadaļa);
6) darbības procesu, kura rezultātā visām pašvaldībām tiks nodrošināta piekļuve valsts pārvaldes datiem (kolonna K).</t>
  </si>
  <si>
    <t xml:space="preserve"> </t>
  </si>
  <si>
    <t xml:space="preserve">Ieteikumus pasākumu saturam skat. arī METODISKAJĀ MATERIĀLĀ - "IETEICAMIE PASĀKUMI PROJEKTA REZULTĀTU IZMANTOŠANAS NODROŠINĀŠANAI" </t>
  </si>
  <si>
    <t>V_FAUTH</t>
  </si>
  <si>
    <t>P_AUTH</t>
  </si>
  <si>
    <t>P_FRM</t>
  </si>
  <si>
    <t>P_EXE</t>
  </si>
  <si>
    <t xml:space="preserve">Tiesību izpildīt (pieprasīt) e-pakalpojumu personas vārdā pārvaldības risinājuma izmantošana </t>
  </si>
  <si>
    <t>Pārvaldes darbinieku "single sign on" un direktoriju federācijas risinājumi</t>
  </si>
  <si>
    <t xml:space="preserve">Ja attīstāmā risinājuma efektīvai izmantošanai ir nepieciešams pakalpojuma izpildes tiesību deleģējuma risinājums, tad vai tas ir atspoguļots aprakstā un vai tiek plānota koplietošanas risinājuma izmantošana? </t>
  </si>
  <si>
    <t xml:space="preserve">Vai aprakstā atspoguļota vienotu autentifikācijas risinājumu izmantošanas iespēju izmantošana valsts pārvaldes un pašvaldību darbiniekiem?  </t>
  </si>
  <si>
    <t xml:space="preserve">Vai aprakstā ir aprakstīti risinājumi projekta īstenotāja pārvaldībā esošu, publiskajā pārvaldē plaši izmantotu datu kopu uzturēšanai (t.s. "mazajiem reģistriem")? Vai ir izvērtētas koplietošanas risinājuma izmantošanas iespējas? </t>
  </si>
  <si>
    <t>Koplietošanas risinājums "mazajiem reģistriem"</t>
  </si>
  <si>
    <t>"Mazo reģistru" uzturēšanas tehnoloģiskā risinājuma izmantošana</t>
  </si>
  <si>
    <t>Ātrdarbīga īpaši populāro datu pieprasījumu apstrāde</t>
  </si>
  <si>
    <t xml:space="preserve">Īpaši intensīvi pieprasīto datu pakalpojumu apstrāde, izmantojot koplietošanas replicēto datu izplatīšanas risinājumu </t>
  </si>
  <si>
    <t xml:space="preserve">Datu apmaiņas (piekļuves) tiesību pārvaldības automatizēšana (pašapkalpošanās) </t>
  </si>
  <si>
    <t xml:space="preserve">Ja projekta ietvaros attīstāmais risinājuma tvērumā ir intensīvi datu pieprasījumi no PMLP, UR, VZD reģistriem vai oficiālās e-adreses kataloga, tad risinājumam attīstībā ir jāparedz iespēju izmantot intensīvajiem datu pieprasījumiem specializēto datu izplatīšanas platformas risinājumu.  </t>
  </si>
  <si>
    <t xml:space="preserve">Ja projekta ietvaros attīstāmais risinājuma tvērumā ir liela apjoma (intensīva - daudziem klientiem) datu izplatīšana, risinājumā ir jāparedz datu apmaiņas (piekļuves) tiesību pārvaldības automatizēšana, izmantojot koplietošanas risinājumu.   </t>
  </si>
  <si>
    <t xml:space="preserve">Ja projekta tvērumā ir statistikas datu sagatavošana un publicēšana, aprakstā ir jādod norādes par CSP attīstīto statistikas datu publicēšanas koplietošanas risinājumu izmantošanu. </t>
  </si>
  <si>
    <t xml:space="preserve">Ja projekta tvērumā ir pārvaldes institūcijas tīmekļa vietnes attīstība vai projekta ietvaros attīstāmais risinājums paredz būtiskas integrācijas ar projekta īstenotāja vai citu pārvaldes institūciju tīmekļa vietnēm, tad projekta aprakstam ir jāatspoguļo saistība un risinājumu savstarpējās atkarības ar Valsts kancelejas attīstāmo pārvaldes iestāžu tīmrkļa vietņu platformu.  </t>
  </si>
  <si>
    <t>4.A3</t>
  </si>
  <si>
    <t>4.A4</t>
  </si>
  <si>
    <t>4.A5</t>
  </si>
  <si>
    <t>4.A6</t>
  </si>
  <si>
    <t>4.A7</t>
  </si>
  <si>
    <t>4.A8</t>
  </si>
  <si>
    <t>4.A9</t>
  </si>
  <si>
    <t>4.A10</t>
  </si>
  <si>
    <t>4.A11</t>
  </si>
  <si>
    <t>4.A12</t>
  </si>
  <si>
    <t>4.A13</t>
  </si>
  <si>
    <t>4.A14</t>
  </si>
  <si>
    <t>4.A15</t>
  </si>
  <si>
    <t>4.A16</t>
  </si>
  <si>
    <t>4.A17</t>
  </si>
  <si>
    <t>4.A18</t>
  </si>
  <si>
    <t>4.A19</t>
  </si>
  <si>
    <t>4.A20</t>
  </si>
  <si>
    <t>4.A21</t>
  </si>
  <si>
    <t>4.B1</t>
  </si>
  <si>
    <t>…</t>
  </si>
  <si>
    <t>4.C1</t>
  </si>
  <si>
    <t>Attīstāmo informācijas sistēmu "mākoņgatavība"</t>
  </si>
  <si>
    <t>Vai,  ja projekta ietvaros tiek izveidota vai attīstīta informācijas sistēma, detalizētais apraksts apliecina un izskaidro, kā tās arhitektūra un tehnoloģiskie risinājumi nodrošina iespēju tās darbināšanai efektīvi izmantot skaitļošanas jaudas īres vai augstāka līmeņa informācijas un komunikācijas tehnoloģiju koplietošanas un ārpakalpojumus.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</si>
</sst>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 #,##0_-;_-* &quot;-&quot;_-;_-@_-"/>
    <numFmt numFmtId="165" formatCode="#,##0;\(#,##0\);&quot;-&quot;"/>
  </numFmts>
  <fonts count="63"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rgb="FFFF000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1"/>
      <color theme="1"/>
      <name val="Calibri"/>
      <family val="2"/>
      <charset val="186"/>
      <scheme val="minor"/>
    </font>
    <font>
      <sz val="10"/>
      <color theme="1"/>
      <name val="Calibri"/>
      <family val="2"/>
      <charset val="186"/>
      <scheme val="minor"/>
    </font>
    <font>
      <sz val="10"/>
      <name val="Calibri"/>
      <family val="2"/>
      <scheme val="minor"/>
    </font>
    <font>
      <b/>
      <sz val="9"/>
      <color theme="1"/>
      <name val="Calibri"/>
      <family val="2"/>
      <scheme val="minor"/>
    </font>
    <font>
      <sz val="10"/>
      <color rgb="FFFF0000"/>
      <name val="Calibri"/>
      <family val="2"/>
      <scheme val="minor"/>
    </font>
    <font>
      <sz val="10"/>
      <name val="Calibri"/>
      <family val="2"/>
      <charset val="186"/>
      <scheme val="minor"/>
    </font>
    <font>
      <b/>
      <sz val="11"/>
      <color theme="0"/>
      <name val="Calibri"/>
      <family val="2"/>
      <charset val="186"/>
      <scheme val="minor"/>
    </font>
    <font>
      <sz val="9"/>
      <color indexed="81"/>
      <name val="Tahoma"/>
      <family val="2"/>
      <charset val="186"/>
    </font>
    <font>
      <b/>
      <sz val="9"/>
      <color indexed="81"/>
      <name val="Tahoma"/>
      <family val="2"/>
      <charset val="186"/>
    </font>
    <font>
      <b/>
      <sz val="10"/>
      <color theme="1"/>
      <name val="Calibri"/>
      <family val="2"/>
      <charset val="186"/>
      <scheme val="minor"/>
    </font>
    <font>
      <i/>
      <sz val="10"/>
      <color theme="1"/>
      <name val="Calibri"/>
      <family val="2"/>
      <charset val="186"/>
      <scheme val="minor"/>
    </font>
    <font>
      <i/>
      <sz val="10"/>
      <color rgb="FFFF0000"/>
      <name val="Calibri"/>
      <family val="2"/>
      <charset val="186"/>
      <scheme val="minor"/>
    </font>
    <font>
      <sz val="11"/>
      <name val="Calibri"/>
      <family val="2"/>
      <scheme val="minor"/>
    </font>
    <font>
      <sz val="10"/>
      <name val="Arial"/>
      <family val="2"/>
      <charset val="186"/>
    </font>
    <font>
      <b/>
      <sz val="12"/>
      <name val="Times New Roman"/>
      <family val="1"/>
      <charset val="186"/>
    </font>
    <font>
      <b/>
      <sz val="14"/>
      <color theme="9" tint="-0.249977111117893"/>
      <name val="Verdana"/>
      <family val="2"/>
      <charset val="186"/>
    </font>
    <font>
      <sz val="11"/>
      <name val="Calibri"/>
      <family val="2"/>
      <charset val="186"/>
      <scheme val="minor"/>
    </font>
    <font>
      <b/>
      <sz val="11"/>
      <name val="Calibri"/>
      <family val="2"/>
      <charset val="186"/>
      <scheme val="minor"/>
    </font>
    <font>
      <i/>
      <sz val="11"/>
      <name val="Calibri"/>
      <family val="2"/>
      <scheme val="minor"/>
    </font>
    <font>
      <sz val="11"/>
      <color rgb="FF3F3F76"/>
      <name val="Calibri"/>
      <family val="2"/>
      <scheme val="minor"/>
    </font>
    <font>
      <b/>
      <sz val="12"/>
      <color theme="1"/>
      <name val="Calibri"/>
      <family val="2"/>
      <charset val="186"/>
      <scheme val="minor"/>
    </font>
    <font>
      <b/>
      <sz val="14"/>
      <color theme="1"/>
      <name val="Calibri"/>
      <family val="2"/>
      <charset val="186"/>
      <scheme val="minor"/>
    </font>
    <font>
      <sz val="10"/>
      <color rgb="FF3F3F76"/>
      <name val="Calibri"/>
      <family val="2"/>
      <scheme val="minor"/>
    </font>
    <font>
      <sz val="11"/>
      <color rgb="FF9C0006"/>
      <name val="Calibri"/>
      <family val="2"/>
      <charset val="186"/>
      <scheme val="minor"/>
    </font>
    <font>
      <b/>
      <sz val="11"/>
      <color theme="4" tint="-0.249977111117893"/>
      <name val="Calibri"/>
      <family val="2"/>
      <scheme val="minor"/>
    </font>
    <font>
      <b/>
      <sz val="10"/>
      <name val="Calibri"/>
      <family val="2"/>
      <scheme val="minor"/>
    </font>
    <font>
      <sz val="11"/>
      <color rgb="FF9C6500"/>
      <name val="Calibri"/>
      <family val="2"/>
      <charset val="186"/>
      <scheme val="minor"/>
    </font>
    <font>
      <sz val="11"/>
      <color theme="1"/>
      <name val="Calibri"/>
      <family val="2"/>
      <charset val="186"/>
      <scheme val="minor"/>
    </font>
    <font>
      <sz val="11"/>
      <color theme="1"/>
      <name val="Calibri"/>
      <family val="2"/>
      <scheme val="minor"/>
    </font>
    <font>
      <sz val="11"/>
      <color theme="1"/>
      <name val="Calibri"/>
      <family val="2"/>
      <scheme val="minor"/>
    </font>
    <font>
      <sz val="12"/>
      <name val="Times New Roman"/>
      <family val="1"/>
      <charset val="186"/>
    </font>
    <font>
      <sz val="12"/>
      <color theme="1"/>
      <name val="Times New Roman"/>
      <family val="1"/>
      <charset val="186"/>
    </font>
    <font>
      <i/>
      <sz val="11"/>
      <color theme="1"/>
      <name val="Calibri"/>
      <family val="2"/>
      <scheme val="minor"/>
    </font>
    <font>
      <b/>
      <sz val="10"/>
      <name val="Calibri"/>
      <family val="2"/>
      <charset val="186"/>
      <scheme val="minor"/>
    </font>
    <font>
      <u/>
      <sz val="10"/>
      <name val="Calibri"/>
      <family val="2"/>
      <charset val="186"/>
      <scheme val="minor"/>
    </font>
    <font>
      <sz val="10"/>
      <color theme="1"/>
      <name val="Calibri"/>
      <family val="2"/>
      <scheme val="minor"/>
    </font>
    <font>
      <b/>
      <sz val="11"/>
      <color theme="1"/>
      <name val="Calibri"/>
      <family val="2"/>
      <scheme val="minor"/>
    </font>
    <font>
      <sz val="9"/>
      <color indexed="81"/>
      <name val="Tahoma"/>
      <family val="2"/>
    </font>
    <font>
      <b/>
      <sz val="12"/>
      <name val="Calibri"/>
      <family val="2"/>
      <charset val="186"/>
      <scheme val="minor"/>
    </font>
    <font>
      <u/>
      <sz val="10"/>
      <name val="Calibri"/>
      <family val="2"/>
      <scheme val="minor"/>
    </font>
    <font>
      <b/>
      <sz val="10"/>
      <color rgb="FFC00000"/>
      <name val="Calibri"/>
      <family val="2"/>
      <scheme val="minor"/>
    </font>
    <font>
      <sz val="11"/>
      <color rgb="FF3F3F76"/>
      <name val="Calibri"/>
      <family val="2"/>
      <charset val="186"/>
      <scheme val="minor"/>
    </font>
    <font>
      <sz val="11"/>
      <color rgb="FF1155CC"/>
      <name val="Calibri"/>
      <family val="2"/>
      <scheme val="minor"/>
    </font>
    <font>
      <sz val="11"/>
      <color rgb="FF222222"/>
      <name val="Calibri"/>
      <family val="2"/>
      <scheme val="minor"/>
    </font>
    <font>
      <b/>
      <sz val="9"/>
      <color indexed="81"/>
      <name val="Tahoma"/>
      <family val="2"/>
    </font>
    <font>
      <sz val="11"/>
      <color theme="1"/>
      <name val="Calibri"/>
      <scheme val="minor"/>
    </font>
    <font>
      <sz val="11"/>
      <color rgb="FF3F3F76"/>
      <name val="Calibri"/>
      <scheme val="minor"/>
    </font>
    <font>
      <sz val="10"/>
      <color theme="9" tint="-0.249977111117893"/>
      <name val="Calibri"/>
      <family val="2"/>
      <charset val="186"/>
      <scheme val="minor"/>
    </font>
    <font>
      <sz val="11"/>
      <name val="Calibri"/>
      <scheme val="minor"/>
    </font>
    <font>
      <b/>
      <sz val="11"/>
      <name val="Calibri"/>
      <scheme val="minor"/>
    </font>
    <font>
      <b/>
      <sz val="11"/>
      <color theme="1"/>
      <name val="Calibri"/>
      <scheme val="minor"/>
    </font>
  </fonts>
  <fills count="19">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indexed="22"/>
      </patternFill>
    </fill>
    <fill>
      <patternFill patternType="solid">
        <fgColor rgb="FFFFCC99"/>
      </patternFill>
    </fill>
    <fill>
      <patternFill patternType="solid">
        <fgColor theme="4" tint="0.79998168889431442"/>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92D050"/>
        <bgColor indexed="64"/>
      </patternFill>
    </fill>
    <fill>
      <patternFill patternType="solid">
        <fgColor rgb="FFFFC7CE"/>
      </patternFill>
    </fill>
    <fill>
      <patternFill patternType="solid">
        <fgColor rgb="FFFFEB9C"/>
      </patternFill>
    </fill>
    <fill>
      <patternFill patternType="solid">
        <fgColor rgb="FFFFFFCC"/>
      </patternFill>
    </fill>
    <fill>
      <patternFill patternType="solid">
        <fgColor theme="8" tint="0.79998168889431442"/>
        <bgColor indexed="65"/>
      </patternFill>
    </fill>
    <fill>
      <patternFill patternType="solid">
        <fgColor theme="0" tint="-0.14999847407452621"/>
        <bgColor indexed="64"/>
      </patternFill>
    </fill>
    <fill>
      <patternFill patternType="solid">
        <fgColor theme="8" tint="-0.249977111117893"/>
        <bgColor indexed="64"/>
      </patternFill>
    </fill>
    <fill>
      <patternFill patternType="solid">
        <fgColor theme="9" tint="-0.249977111117893"/>
        <bgColor indexed="64"/>
      </patternFill>
    </fill>
  </fills>
  <borders count="84">
    <border>
      <left/>
      <right/>
      <top/>
      <bottom/>
      <diagonal/>
    </border>
    <border>
      <left style="medium">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right style="hair">
        <color auto="1"/>
      </right>
      <top/>
      <bottom style="hair">
        <color auto="1"/>
      </bottom>
      <diagonal/>
    </border>
    <border>
      <left style="hair">
        <color auto="1"/>
      </left>
      <right/>
      <top/>
      <bottom style="hair">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hair">
        <color auto="1"/>
      </bottom>
      <diagonal/>
    </border>
    <border>
      <left style="medium">
        <color auto="1"/>
      </left>
      <right style="hair">
        <color auto="1"/>
      </right>
      <top/>
      <bottom/>
      <diagonal/>
    </border>
    <border>
      <left style="hair">
        <color auto="1"/>
      </left>
      <right style="hair">
        <color auto="1"/>
      </right>
      <top/>
      <bottom/>
      <diagonal/>
    </border>
    <border>
      <left style="hair">
        <color auto="1"/>
      </left>
      <right style="hair">
        <color auto="1"/>
      </right>
      <top style="medium">
        <color auto="1"/>
      </top>
      <bottom/>
      <diagonal/>
    </border>
    <border>
      <left style="medium">
        <color auto="1"/>
      </left>
      <right style="hair">
        <color auto="1"/>
      </right>
      <top style="medium">
        <color auto="1"/>
      </top>
      <bottom/>
      <diagonal/>
    </border>
    <border>
      <left style="hair">
        <color auto="1"/>
      </left>
      <right/>
      <top style="medium">
        <color auto="1"/>
      </top>
      <bottom/>
      <diagonal/>
    </border>
    <border>
      <left/>
      <right style="hair">
        <color auto="1"/>
      </right>
      <top style="medium">
        <color auto="1"/>
      </top>
      <bottom/>
      <diagonal/>
    </border>
    <border>
      <left/>
      <right/>
      <top style="medium">
        <color auto="1"/>
      </top>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right/>
      <top style="thin">
        <color theme="4"/>
      </top>
      <bottom style="thin">
        <color theme="4"/>
      </bottom>
      <diagonal/>
    </border>
    <border>
      <left/>
      <right style="medium">
        <color auto="1"/>
      </right>
      <top style="medium">
        <color auto="1"/>
      </top>
      <bottom style="medium">
        <color auto="1"/>
      </bottom>
      <diagonal/>
    </border>
    <border>
      <left style="hair">
        <color auto="1"/>
      </left>
      <right style="medium">
        <color auto="1"/>
      </right>
      <top style="medium">
        <color auto="1"/>
      </top>
      <bottom/>
      <diagonal/>
    </border>
    <border>
      <left style="hair">
        <color auto="1"/>
      </left>
      <right style="medium">
        <color auto="1"/>
      </right>
      <top/>
      <bottom/>
      <diagonal/>
    </border>
    <border>
      <left/>
      <right style="hair">
        <color auto="1"/>
      </right>
      <top/>
      <bottom style="medium">
        <color auto="1"/>
      </bottom>
      <diagonal/>
    </border>
    <border>
      <left style="hair">
        <color auto="1"/>
      </left>
      <right/>
      <top/>
      <bottom style="medium">
        <color auto="1"/>
      </bottom>
      <diagonal/>
    </border>
    <border>
      <left style="hair">
        <color auto="1"/>
      </left>
      <right/>
      <top style="hair">
        <color auto="1"/>
      </top>
      <bottom/>
      <diagonal/>
    </border>
    <border>
      <left style="thin">
        <color rgb="FFB2B2B2"/>
      </left>
      <right style="thin">
        <color rgb="FFB2B2B2"/>
      </right>
      <top style="thin">
        <color rgb="FFB2B2B2"/>
      </top>
      <bottom style="thin">
        <color rgb="FFB2B2B2"/>
      </bottom>
      <diagonal/>
    </border>
    <border>
      <left style="hair">
        <color auto="1"/>
      </left>
      <right/>
      <top style="medium">
        <color auto="1"/>
      </top>
      <bottom style="medium">
        <color auto="1"/>
      </bottom>
      <diagonal/>
    </border>
    <border>
      <left/>
      <right/>
      <top style="medium">
        <color auto="1"/>
      </top>
      <bottom style="medium">
        <color auto="1"/>
      </bottom>
      <diagonal/>
    </border>
    <border>
      <left style="hair">
        <color auto="1"/>
      </left>
      <right/>
      <top style="medium">
        <color auto="1"/>
      </top>
      <bottom style="hair">
        <color auto="1"/>
      </bottom>
      <diagonal/>
    </border>
    <border>
      <left style="hair">
        <color auto="1"/>
      </left>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hair">
        <color auto="1"/>
      </right>
      <top style="hair">
        <color auto="1"/>
      </top>
      <bottom/>
      <diagonal/>
    </border>
    <border>
      <left style="thin">
        <color rgb="FFB2B2B2"/>
      </left>
      <right style="hair">
        <color auto="1"/>
      </right>
      <top style="thin">
        <color rgb="FFB2B2B2"/>
      </top>
      <bottom style="hair">
        <color auto="1"/>
      </bottom>
      <diagonal/>
    </border>
    <border>
      <left style="hair">
        <color auto="1"/>
      </left>
      <right style="hair">
        <color auto="1"/>
      </right>
      <top style="thin">
        <color rgb="FFB2B2B2"/>
      </top>
      <bottom style="hair">
        <color auto="1"/>
      </bottom>
      <diagonal/>
    </border>
    <border>
      <left style="hair">
        <color auto="1"/>
      </left>
      <right style="thin">
        <color rgb="FFB2B2B2"/>
      </right>
      <top style="thin">
        <color rgb="FFB2B2B2"/>
      </top>
      <bottom style="hair">
        <color auto="1"/>
      </bottom>
      <diagonal/>
    </border>
    <border>
      <left style="thin">
        <color rgb="FFB2B2B2"/>
      </left>
      <right style="hair">
        <color auto="1"/>
      </right>
      <top style="hair">
        <color auto="1"/>
      </top>
      <bottom style="thin">
        <color rgb="FFB2B2B2"/>
      </bottom>
      <diagonal/>
    </border>
    <border>
      <left style="hair">
        <color auto="1"/>
      </left>
      <right style="hair">
        <color auto="1"/>
      </right>
      <top style="hair">
        <color auto="1"/>
      </top>
      <bottom style="thin">
        <color rgb="FFB2B2B2"/>
      </bottom>
      <diagonal/>
    </border>
    <border>
      <left style="hair">
        <color auto="1"/>
      </left>
      <right style="thin">
        <color rgb="FFB2B2B2"/>
      </right>
      <top style="hair">
        <color auto="1"/>
      </top>
      <bottom style="thin">
        <color rgb="FFB2B2B2"/>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auto="1"/>
      </left>
      <right style="hair">
        <color auto="1"/>
      </right>
      <top style="medium">
        <color auto="1"/>
      </top>
      <bottom style="hair">
        <color auto="1"/>
      </bottom>
      <diagonal/>
    </border>
    <border>
      <left style="hair">
        <color auto="1"/>
      </left>
      <right style="thin">
        <color auto="1"/>
      </right>
      <top style="medium">
        <color auto="1"/>
      </top>
      <bottom style="hair">
        <color auto="1"/>
      </bottom>
      <diagonal/>
    </border>
    <border>
      <left style="thin">
        <color auto="1"/>
      </left>
      <right style="hair">
        <color auto="1"/>
      </right>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bottom style="medium">
        <color auto="1"/>
      </bottom>
      <diagonal/>
    </border>
    <border>
      <left style="hair">
        <color auto="1"/>
      </left>
      <right style="thin">
        <color auto="1"/>
      </right>
      <top style="hair">
        <color auto="1"/>
      </top>
      <bottom style="medium">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medium">
        <color auto="1"/>
      </top>
      <bottom style="hair">
        <color auto="1"/>
      </bottom>
      <diagonal/>
    </border>
    <border>
      <left/>
      <right/>
      <top style="medium">
        <color auto="1"/>
      </top>
      <bottom style="hair">
        <color auto="1"/>
      </bottom>
      <diagonal/>
    </border>
    <border>
      <left style="medium">
        <color indexed="64"/>
      </left>
      <right/>
      <top style="medium">
        <color indexed="64"/>
      </top>
      <bottom style="medium">
        <color indexed="64"/>
      </bottom>
      <diagonal/>
    </border>
    <border>
      <left style="medium">
        <color auto="1"/>
      </left>
      <right style="hair">
        <color auto="1"/>
      </right>
      <top style="hair">
        <color auto="1"/>
      </top>
      <bottom/>
      <diagonal/>
    </border>
    <border>
      <left style="hair">
        <color auto="1"/>
      </left>
      <right style="medium">
        <color auto="1"/>
      </right>
      <top style="hair">
        <color auto="1"/>
      </top>
      <bottom/>
      <diagonal/>
    </border>
    <border>
      <left style="hair">
        <color auto="1"/>
      </left>
      <right style="medium">
        <color auto="1"/>
      </right>
      <top/>
      <bottom style="hair">
        <color auto="1"/>
      </bottom>
      <diagonal/>
    </border>
    <border>
      <left/>
      <right style="hair">
        <color auto="1"/>
      </right>
      <top/>
      <bottom style="thick">
        <color auto="1"/>
      </bottom>
      <diagonal/>
    </border>
    <border>
      <left style="hair">
        <color auto="1"/>
      </left>
      <right style="hair">
        <color auto="1"/>
      </right>
      <top/>
      <bottom style="thick">
        <color auto="1"/>
      </bottom>
      <diagonal/>
    </border>
    <border>
      <left style="hair">
        <color auto="1"/>
      </left>
      <right/>
      <top/>
      <bottom style="thick">
        <color auto="1"/>
      </bottom>
      <diagonal/>
    </border>
  </borders>
  <cellStyleXfs count="10">
    <xf numFmtId="0" fontId="0" fillId="0" borderId="0">
      <alignment vertical="top"/>
    </xf>
    <xf numFmtId="0" fontId="25" fillId="0" borderId="0" applyNumberFormat="0" applyFill="0" applyBorder="0" applyAlignment="0" applyProtection="0"/>
    <xf numFmtId="165" fontId="26" fillId="5" borderId="19" applyAlignment="0" applyProtection="0"/>
    <xf numFmtId="0" fontId="31" fillId="6" borderId="20" applyNumberFormat="0" applyAlignment="0" applyProtection="0"/>
    <xf numFmtId="0" fontId="35" fillId="12" borderId="0" applyNumberFormat="0" applyBorder="0" applyAlignment="0" applyProtection="0"/>
    <xf numFmtId="0" fontId="38" fillId="13" borderId="0" applyNumberFormat="0" applyBorder="0" applyAlignment="0" applyProtection="0"/>
    <xf numFmtId="0" fontId="40" fillId="14" borderId="38" applyNumberFormat="0" applyFont="0" applyAlignment="0" applyProtection="0"/>
    <xf numFmtId="0" fontId="4" fillId="15" borderId="0" applyNumberFormat="0" applyBorder="0" applyAlignment="0" applyProtection="0"/>
    <xf numFmtId="9" fontId="40" fillId="0" borderId="0" applyFont="0" applyFill="0" applyBorder="0" applyAlignment="0" applyProtection="0"/>
    <xf numFmtId="0" fontId="2" fillId="15" borderId="0" applyNumberFormat="0" applyBorder="0" applyAlignment="0" applyProtection="0"/>
  </cellStyleXfs>
  <cellXfs count="356">
    <xf numFmtId="0" fontId="0" fillId="0" borderId="0" xfId="0">
      <alignment vertical="top"/>
    </xf>
    <xf numFmtId="0" fontId="8" fillId="0" borderId="0" xfId="0" applyFont="1">
      <alignment vertical="top"/>
    </xf>
    <xf numFmtId="0" fontId="0" fillId="0" borderId="0" xfId="0" applyAlignment="1">
      <alignment vertical="top"/>
    </xf>
    <xf numFmtId="0" fontId="0" fillId="0" borderId="0" xfId="0" applyAlignment="1">
      <alignment vertical="top" wrapText="1"/>
    </xf>
    <xf numFmtId="0" fontId="11" fillId="0" borderId="0" xfId="0" applyFont="1">
      <alignment vertical="top"/>
    </xf>
    <xf numFmtId="0" fontId="22" fillId="0" borderId="0" xfId="0" applyFont="1">
      <alignment vertical="top"/>
    </xf>
    <xf numFmtId="0" fontId="0" fillId="2" borderId="0" xfId="0" applyFill="1">
      <alignment vertical="top"/>
    </xf>
    <xf numFmtId="0" fontId="12" fillId="0" borderId="0" xfId="0" applyFont="1">
      <alignment vertical="top"/>
    </xf>
    <xf numFmtId="0" fontId="0" fillId="0" borderId="0" xfId="0" applyAlignment="1">
      <alignment vertical="center"/>
    </xf>
    <xf numFmtId="0" fontId="24" fillId="0" borderId="0" xfId="0" applyFont="1">
      <alignment vertical="top"/>
    </xf>
    <xf numFmtId="0" fontId="27" fillId="0" borderId="0" xfId="0" applyFont="1" applyAlignment="1">
      <alignment horizontal="left" vertical="center"/>
    </xf>
    <xf numFmtId="0" fontId="30" fillId="0" borderId="0" xfId="0" applyFont="1" applyFill="1">
      <alignment vertical="top"/>
    </xf>
    <xf numFmtId="0" fontId="21" fillId="7" borderId="0" xfId="0" applyFont="1" applyFill="1" applyBorder="1" applyAlignment="1">
      <alignment vertical="top" wrapText="1"/>
    </xf>
    <xf numFmtId="0" fontId="31" fillId="8" borderId="8" xfId="3" applyFill="1" applyBorder="1" applyAlignment="1" applyProtection="1">
      <alignment horizontal="center" vertical="top" wrapText="1"/>
      <protection locked="0"/>
    </xf>
    <xf numFmtId="0" fontId="28" fillId="0" borderId="0" xfId="0" applyFont="1" applyAlignment="1">
      <alignment vertical="top"/>
    </xf>
    <xf numFmtId="0" fontId="14" fillId="0" borderId="0" xfId="0" applyFont="1" applyAlignment="1">
      <alignment vertical="top"/>
    </xf>
    <xf numFmtId="0" fontId="13" fillId="8" borderId="8" xfId="0" applyFont="1" applyFill="1" applyBorder="1" applyAlignment="1" applyProtection="1">
      <alignment horizontal="center" vertical="center" wrapText="1"/>
      <protection locked="0"/>
    </xf>
    <xf numFmtId="0" fontId="0" fillId="0" borderId="0" xfId="0" applyAlignment="1">
      <alignment horizontal="center"/>
    </xf>
    <xf numFmtId="0" fontId="0" fillId="7" borderId="0" xfId="0" applyFill="1">
      <alignment vertical="top"/>
    </xf>
    <xf numFmtId="0" fontId="9" fillId="0" borderId="0" xfId="0" applyFont="1" applyAlignment="1">
      <alignment horizontal="right"/>
    </xf>
    <xf numFmtId="0" fontId="21" fillId="0" borderId="0" xfId="0" applyFont="1" applyAlignment="1">
      <alignment horizontal="right"/>
    </xf>
    <xf numFmtId="0" fontId="12" fillId="7" borderId="0" xfId="0" applyFont="1" applyFill="1">
      <alignment vertical="top"/>
    </xf>
    <xf numFmtId="0" fontId="12" fillId="7" borderId="0" xfId="0" applyFont="1" applyFill="1" applyAlignment="1">
      <alignment horizontal="center"/>
    </xf>
    <xf numFmtId="0" fontId="16" fillId="0" borderId="0" xfId="0" applyFont="1" applyAlignment="1">
      <alignment horizontal="center" wrapText="1"/>
    </xf>
    <xf numFmtId="0" fontId="29" fillId="7" borderId="0" xfId="0" applyFont="1" applyFill="1" applyAlignment="1">
      <alignment horizontal="center"/>
    </xf>
    <xf numFmtId="0" fontId="13" fillId="8" borderId="9" xfId="0" applyFont="1" applyFill="1" applyBorder="1" applyAlignment="1" applyProtection="1">
      <alignment horizontal="center" vertical="center" wrapText="1"/>
      <protection locked="0"/>
    </xf>
    <xf numFmtId="0" fontId="10" fillId="2" borderId="10" xfId="0" applyFont="1" applyFill="1" applyBorder="1" applyAlignment="1">
      <alignment vertical="center" wrapText="1"/>
    </xf>
    <xf numFmtId="0" fontId="10" fillId="2" borderId="11" xfId="0" applyFont="1" applyFill="1" applyBorder="1" applyAlignment="1">
      <alignment vertical="center" wrapText="1"/>
    </xf>
    <xf numFmtId="0" fontId="10" fillId="2" borderId="11" xfId="0" applyFont="1" applyFill="1" applyBorder="1" applyAlignment="1">
      <alignment horizontal="center" vertical="center" wrapText="1"/>
    </xf>
    <xf numFmtId="0" fontId="13" fillId="0" borderId="0" xfId="0" applyFont="1">
      <alignment vertical="top"/>
    </xf>
    <xf numFmtId="0" fontId="17" fillId="0" borderId="0" xfId="0" applyFont="1">
      <alignment vertical="top"/>
    </xf>
    <xf numFmtId="0" fontId="23" fillId="0" borderId="0" xfId="0" applyFont="1" applyAlignment="1">
      <alignment horizontal="center"/>
    </xf>
    <xf numFmtId="0" fontId="21" fillId="3" borderId="8" xfId="0" applyFont="1" applyFill="1" applyBorder="1" applyAlignment="1">
      <alignment vertical="top" wrapText="1"/>
    </xf>
    <xf numFmtId="0" fontId="13" fillId="8" borderId="8" xfId="0" applyFont="1" applyFill="1" applyBorder="1">
      <alignment vertical="top"/>
    </xf>
    <xf numFmtId="0" fontId="21" fillId="7" borderId="8" xfId="0" applyFont="1" applyFill="1" applyBorder="1" applyAlignment="1">
      <alignment vertical="top" wrapText="1"/>
    </xf>
    <xf numFmtId="0" fontId="13" fillId="4" borderId="8" xfId="0" applyFont="1" applyFill="1" applyBorder="1">
      <alignment vertical="top"/>
    </xf>
    <xf numFmtId="0" fontId="17" fillId="0" borderId="17" xfId="0" applyFont="1" applyFill="1" applyBorder="1" applyAlignment="1" applyProtection="1">
      <alignment vertical="top" wrapText="1"/>
      <protection locked="0"/>
    </xf>
    <xf numFmtId="0" fontId="17" fillId="0" borderId="13" xfId="0" applyFont="1" applyFill="1" applyBorder="1" applyAlignment="1" applyProtection="1">
      <alignment vertical="top" wrapText="1"/>
      <protection locked="0"/>
    </xf>
    <xf numFmtId="0" fontId="14" fillId="0" borderId="1" xfId="0" applyFont="1" applyBorder="1" applyAlignment="1" applyProtection="1">
      <alignment vertical="top"/>
      <protection locked="0"/>
    </xf>
    <xf numFmtId="0" fontId="14" fillId="8" borderId="7" xfId="0" applyFont="1" applyFill="1" applyBorder="1" applyAlignment="1" applyProtection="1">
      <alignment vertical="top" wrapText="1"/>
      <protection locked="0"/>
    </xf>
    <xf numFmtId="0" fontId="14" fillId="3" borderId="7" xfId="0" applyFont="1" applyFill="1" applyBorder="1" applyAlignment="1" applyProtection="1">
      <alignment vertical="top" wrapText="1"/>
      <protection locked="0"/>
    </xf>
    <xf numFmtId="0" fontId="14" fillId="8" borderId="7" xfId="0" applyFont="1" applyFill="1" applyBorder="1" applyAlignment="1" applyProtection="1">
      <alignment horizontal="center" vertical="top"/>
      <protection locked="0"/>
    </xf>
    <xf numFmtId="164" fontId="14" fillId="3" borderId="7" xfId="0" applyNumberFormat="1" applyFont="1" applyFill="1" applyBorder="1" applyAlignment="1" applyProtection="1">
      <alignment vertical="top"/>
      <protection locked="0"/>
    </xf>
    <xf numFmtId="0" fontId="14" fillId="0" borderId="3" xfId="0" applyFont="1" applyBorder="1" applyAlignment="1" applyProtection="1">
      <alignment vertical="top"/>
      <protection locked="0"/>
    </xf>
    <xf numFmtId="0" fontId="14" fillId="8" borderId="8" xfId="0" applyFont="1" applyFill="1" applyBorder="1" applyAlignment="1" applyProtection="1">
      <alignment vertical="top" wrapText="1"/>
      <protection locked="0"/>
    </xf>
    <xf numFmtId="0" fontId="14" fillId="3" borderId="8" xfId="0" applyFont="1" applyFill="1" applyBorder="1" applyAlignment="1" applyProtection="1">
      <alignment vertical="top" wrapText="1"/>
      <protection locked="0"/>
    </xf>
    <xf numFmtId="0" fontId="14" fillId="8" borderId="8" xfId="0" applyFont="1" applyFill="1" applyBorder="1" applyAlignment="1" applyProtection="1">
      <alignment horizontal="center" vertical="top"/>
      <protection locked="0"/>
    </xf>
    <xf numFmtId="164" fontId="14" fillId="3" borderId="8" xfId="0" applyNumberFormat="1" applyFont="1" applyFill="1" applyBorder="1" applyAlignment="1" applyProtection="1">
      <alignment vertical="top"/>
      <protection locked="0"/>
    </xf>
    <xf numFmtId="0" fontId="14" fillId="0" borderId="5" xfId="0" applyFont="1" applyBorder="1" applyAlignment="1" applyProtection="1">
      <alignment vertical="top"/>
      <protection locked="0"/>
    </xf>
    <xf numFmtId="0" fontId="14" fillId="8" borderId="9" xfId="0" applyFont="1" applyFill="1" applyBorder="1" applyAlignment="1" applyProtection="1">
      <alignment vertical="top" wrapText="1"/>
      <protection locked="0"/>
    </xf>
    <xf numFmtId="0" fontId="14" fillId="3" borderId="9" xfId="0" applyFont="1" applyFill="1" applyBorder="1" applyAlignment="1" applyProtection="1">
      <alignment vertical="top" wrapText="1"/>
      <protection locked="0"/>
    </xf>
    <xf numFmtId="0" fontId="14" fillId="8" borderId="9" xfId="0" applyFont="1" applyFill="1" applyBorder="1" applyAlignment="1" applyProtection="1">
      <alignment horizontal="center" vertical="top"/>
      <protection locked="0"/>
    </xf>
    <xf numFmtId="164" fontId="14" fillId="3" borderId="9" xfId="0" applyNumberFormat="1" applyFont="1" applyFill="1" applyBorder="1" applyAlignment="1" applyProtection="1">
      <alignment vertical="top"/>
      <protection locked="0"/>
    </xf>
    <xf numFmtId="0" fontId="10" fillId="0" borderId="3" xfId="0" applyFont="1" applyFill="1" applyBorder="1" applyAlignment="1" applyProtection="1">
      <alignment vertical="top" wrapText="1"/>
      <protection locked="0"/>
    </xf>
    <xf numFmtId="0" fontId="10" fillId="0" borderId="5" xfId="0" applyFont="1" applyFill="1" applyBorder="1" applyAlignment="1" applyProtection="1">
      <alignment vertical="top" wrapText="1"/>
      <protection locked="0"/>
    </xf>
    <xf numFmtId="0" fontId="10" fillId="0" borderId="1" xfId="0" applyFont="1" applyFill="1" applyBorder="1" applyAlignment="1" applyProtection="1">
      <alignment vertical="top" wrapText="1"/>
      <protection locked="0"/>
    </xf>
    <xf numFmtId="0" fontId="13" fillId="8" borderId="7" xfId="0" applyFont="1" applyFill="1" applyBorder="1" applyAlignment="1" applyProtection="1">
      <alignment horizontal="center" vertical="center" wrapText="1"/>
      <protection locked="0"/>
    </xf>
    <xf numFmtId="0" fontId="10" fillId="2" borderId="12" xfId="0" applyFont="1" applyFill="1" applyBorder="1" applyAlignment="1">
      <alignment horizontal="center" vertical="center" wrapText="1"/>
    </xf>
    <xf numFmtId="0" fontId="32" fillId="0" borderId="0" xfId="0" applyFont="1" applyAlignment="1">
      <alignment vertical="top"/>
    </xf>
    <xf numFmtId="0" fontId="0" fillId="0" borderId="8" xfId="0" applyFont="1" applyFill="1" applyBorder="1" applyAlignment="1">
      <alignment horizontal="left" vertical="top" wrapText="1"/>
    </xf>
    <xf numFmtId="0" fontId="0" fillId="0" borderId="13" xfId="0" applyBorder="1" applyAlignment="1">
      <alignment vertical="top"/>
    </xf>
    <xf numFmtId="0" fontId="0" fillId="0" borderId="8" xfId="0" applyBorder="1" applyAlignment="1">
      <alignment vertical="top" wrapText="1"/>
    </xf>
    <xf numFmtId="0" fontId="7" fillId="0" borderId="0" xfId="0" applyFont="1" applyAlignment="1">
      <alignment vertical="top"/>
    </xf>
    <xf numFmtId="0" fontId="33" fillId="0" borderId="0" xfId="0" applyFont="1">
      <alignment vertical="top"/>
    </xf>
    <xf numFmtId="0" fontId="12" fillId="0" borderId="11" xfId="0" applyFont="1" applyFill="1" applyBorder="1" applyAlignment="1">
      <alignment vertical="top" wrapText="1"/>
    </xf>
    <xf numFmtId="0" fontId="12" fillId="0" borderId="12" xfId="0" applyFont="1" applyFill="1" applyBorder="1" applyAlignment="1">
      <alignment vertical="top" wrapText="1"/>
    </xf>
    <xf numFmtId="0" fontId="9" fillId="0" borderId="10" xfId="0" applyFont="1" applyBorder="1" applyAlignment="1">
      <alignment vertical="center"/>
    </xf>
    <xf numFmtId="0" fontId="9" fillId="0" borderId="11" xfId="0" applyFont="1" applyBorder="1" applyAlignment="1">
      <alignment vertical="center"/>
    </xf>
    <xf numFmtId="0" fontId="12" fillId="0" borderId="12" xfId="0" applyFont="1" applyFill="1" applyBorder="1" applyAlignment="1">
      <alignment vertical="center" wrapText="1"/>
    </xf>
    <xf numFmtId="0" fontId="34" fillId="8" borderId="15" xfId="3" applyFont="1" applyFill="1" applyBorder="1" applyAlignment="1" applyProtection="1">
      <alignment horizontal="center" vertical="top" wrapText="1"/>
      <protection locked="0"/>
    </xf>
    <xf numFmtId="0" fontId="34" fillId="8" borderId="7" xfId="3" applyFont="1" applyFill="1" applyBorder="1" applyAlignment="1" applyProtection="1">
      <alignment horizontal="center" vertical="top" wrapText="1"/>
      <protection locked="0"/>
    </xf>
    <xf numFmtId="0" fontId="34" fillId="8" borderId="2" xfId="3" applyFont="1" applyFill="1" applyBorder="1" applyAlignment="1" applyProtection="1">
      <alignment horizontal="center" vertical="top" wrapText="1"/>
      <protection locked="0"/>
    </xf>
    <xf numFmtId="0" fontId="34" fillId="8" borderId="29" xfId="3" applyFont="1" applyFill="1" applyBorder="1" applyAlignment="1" applyProtection="1">
      <alignment horizontal="center" vertical="top" wrapText="1"/>
      <protection locked="0"/>
    </xf>
    <xf numFmtId="0" fontId="0" fillId="0" borderId="8" xfId="0" applyFont="1" applyBorder="1" applyAlignment="1">
      <alignment vertical="top" wrapText="1"/>
    </xf>
    <xf numFmtId="0" fontId="24" fillId="0" borderId="8" xfId="0" applyFont="1" applyFill="1" applyBorder="1" applyAlignment="1">
      <alignment horizontal="left" vertical="top" wrapText="1"/>
    </xf>
    <xf numFmtId="0" fontId="12" fillId="0" borderId="0" xfId="0" applyFont="1" applyAlignment="1">
      <alignment horizontal="right"/>
    </xf>
    <xf numFmtId="0" fontId="6" fillId="0" borderId="8" xfId="0" applyFont="1" applyBorder="1" applyAlignment="1">
      <alignment vertical="top" wrapText="1"/>
    </xf>
    <xf numFmtId="0" fontId="36" fillId="0" borderId="31" xfId="0" applyFont="1" applyBorder="1">
      <alignment vertical="top"/>
    </xf>
    <xf numFmtId="0" fontId="0" fillId="0" borderId="8" xfId="0" applyBorder="1" applyAlignment="1">
      <alignment vertical="top"/>
    </xf>
    <xf numFmtId="0" fontId="35" fillId="12" borderId="8" xfId="4" applyBorder="1" applyAlignment="1">
      <alignment vertical="top" wrapText="1"/>
    </xf>
    <xf numFmtId="0" fontId="37" fillId="2" borderId="11" xfId="0" applyFont="1" applyFill="1" applyBorder="1" applyAlignment="1">
      <alignment horizontal="center" vertical="center" wrapText="1"/>
    </xf>
    <xf numFmtId="0" fontId="39" fillId="0" borderId="8" xfId="0" applyFont="1" applyFill="1" applyBorder="1" applyAlignment="1">
      <alignment horizontal="left" vertical="top" wrapText="1"/>
    </xf>
    <xf numFmtId="0" fontId="0" fillId="0" borderId="8" xfId="0" applyNumberFormat="1" applyBorder="1" applyAlignment="1">
      <alignment vertical="top" wrapText="1"/>
    </xf>
    <xf numFmtId="0" fontId="0" fillId="0" borderId="16" xfId="0" applyBorder="1" applyAlignment="1">
      <alignment vertical="top"/>
    </xf>
    <xf numFmtId="0" fontId="0" fillId="0" borderId="0" xfId="0" applyAlignment="1">
      <alignment wrapText="1"/>
    </xf>
    <xf numFmtId="0" fontId="0" fillId="0" borderId="16" xfId="0" applyFont="1" applyFill="1" applyBorder="1" applyAlignment="1">
      <alignment horizontal="left" vertical="top" wrapText="1"/>
    </xf>
    <xf numFmtId="0" fontId="0" fillId="0" borderId="16" xfId="0" applyBorder="1" applyAlignment="1">
      <alignment vertical="top" wrapText="1"/>
    </xf>
    <xf numFmtId="0" fontId="0" fillId="0" borderId="8" xfId="0" applyBorder="1">
      <alignment vertical="top"/>
    </xf>
    <xf numFmtId="0" fontId="0" fillId="0" borderId="0" xfId="0" applyBorder="1" applyAlignment="1">
      <alignment vertical="top"/>
    </xf>
    <xf numFmtId="0" fontId="0" fillId="0" borderId="8" xfId="0" applyBorder="1" applyAlignment="1">
      <alignment wrapText="1"/>
    </xf>
    <xf numFmtId="0" fontId="38" fillId="13" borderId="16" xfId="5" applyBorder="1" applyAlignment="1">
      <alignment vertical="top"/>
    </xf>
    <xf numFmtId="0" fontId="38" fillId="13" borderId="16" xfId="5" applyBorder="1" applyAlignment="1">
      <alignment horizontal="left" vertical="top" wrapText="1"/>
    </xf>
    <xf numFmtId="0" fontId="38" fillId="13" borderId="16" xfId="5" applyBorder="1" applyAlignment="1">
      <alignment vertical="top" wrapText="1"/>
    </xf>
    <xf numFmtId="0" fontId="0" fillId="0" borderId="8" xfId="0" applyBorder="1" applyAlignment="1">
      <alignment horizontal="center" vertical="top"/>
    </xf>
    <xf numFmtId="0" fontId="0" fillId="0" borderId="0" xfId="0" applyAlignment="1">
      <alignment horizontal="center" vertical="top"/>
    </xf>
    <xf numFmtId="0" fontId="0" fillId="0" borderId="8" xfId="0" applyFont="1" applyFill="1" applyBorder="1" applyAlignment="1">
      <alignment horizontal="center" vertical="top" wrapText="1"/>
    </xf>
    <xf numFmtId="0" fontId="0" fillId="0" borderId="0" xfId="0" applyFont="1" applyFill="1" applyBorder="1" applyAlignment="1">
      <alignment horizontal="center" vertical="top" wrapText="1"/>
    </xf>
    <xf numFmtId="0" fontId="38" fillId="13" borderId="8" xfId="5" applyBorder="1" applyAlignment="1">
      <alignment horizontal="center" vertical="top"/>
    </xf>
    <xf numFmtId="0" fontId="31" fillId="8" borderId="8" xfId="3" applyFill="1" applyBorder="1" applyAlignment="1" applyProtection="1">
      <alignment horizontal="center" vertical="top"/>
      <protection locked="0"/>
    </xf>
    <xf numFmtId="0" fontId="0" fillId="0" borderId="0" xfId="0" applyBorder="1">
      <alignment vertical="top"/>
    </xf>
    <xf numFmtId="0" fontId="0" fillId="0" borderId="0" xfId="0" applyBorder="1" applyAlignment="1">
      <alignment horizontal="center" vertical="top"/>
    </xf>
    <xf numFmtId="0" fontId="11" fillId="3" borderId="8" xfId="0" applyFont="1" applyFill="1" applyBorder="1" applyAlignment="1" applyProtection="1">
      <alignment vertical="top" wrapText="1"/>
      <protection locked="0"/>
    </xf>
    <xf numFmtId="0" fontId="21" fillId="3" borderId="8" xfId="0" applyFont="1" applyFill="1" applyBorder="1" applyAlignment="1" applyProtection="1">
      <alignment vertical="top" wrapText="1"/>
      <protection locked="0"/>
    </xf>
    <xf numFmtId="0" fontId="0" fillId="0" borderId="0" xfId="0" applyBorder="1" applyAlignment="1" applyProtection="1">
      <alignment vertical="top"/>
      <protection locked="0"/>
    </xf>
    <xf numFmtId="0" fontId="11" fillId="3" borderId="14" xfId="0" applyFont="1" applyFill="1" applyBorder="1" applyAlignment="1" applyProtection="1">
      <alignment vertical="top"/>
      <protection locked="0"/>
    </xf>
    <xf numFmtId="0" fontId="11" fillId="3" borderId="14" xfId="0" applyFont="1" applyFill="1" applyBorder="1" applyAlignment="1" applyProtection="1">
      <alignment vertical="top" wrapText="1"/>
      <protection locked="0"/>
    </xf>
    <xf numFmtId="0" fontId="9" fillId="0" borderId="35" xfId="0" applyFont="1" applyFill="1" applyBorder="1" applyAlignment="1">
      <alignment vertical="top" wrapText="1"/>
    </xf>
    <xf numFmtId="0" fontId="9" fillId="0" borderId="29" xfId="0" applyFont="1" applyFill="1" applyBorder="1" applyAlignment="1">
      <alignment vertical="top" wrapText="1"/>
    </xf>
    <xf numFmtId="0" fontId="9" fillId="0" borderId="36" xfId="0" applyFont="1" applyFill="1" applyBorder="1" applyAlignment="1">
      <alignment vertical="top" wrapText="1"/>
    </xf>
    <xf numFmtId="0" fontId="11" fillId="3" borderId="16" xfId="0" applyFont="1" applyFill="1" applyBorder="1" applyAlignment="1" applyProtection="1">
      <alignment vertical="top" wrapText="1"/>
      <protection locked="0"/>
    </xf>
    <xf numFmtId="0" fontId="21" fillId="3" borderId="16" xfId="0" applyFont="1" applyFill="1" applyBorder="1" applyAlignment="1" applyProtection="1">
      <alignment vertical="top" wrapText="1"/>
      <protection locked="0"/>
    </xf>
    <xf numFmtId="0" fontId="11" fillId="3" borderId="37" xfId="0" applyFont="1" applyFill="1" applyBorder="1" applyAlignment="1" applyProtection="1">
      <alignment vertical="top" wrapText="1"/>
      <protection locked="0"/>
    </xf>
    <xf numFmtId="0" fontId="10" fillId="2" borderId="39"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3" fillId="8" borderId="41" xfId="0" applyFont="1" applyFill="1" applyBorder="1" applyAlignment="1" applyProtection="1">
      <alignment horizontal="center" vertical="center" wrapText="1"/>
      <protection locked="0"/>
    </xf>
    <xf numFmtId="0" fontId="13" fillId="8" borderId="18" xfId="0" applyFont="1" applyFill="1" applyBorder="1" applyAlignment="1" applyProtection="1">
      <alignment horizontal="center" vertical="center" wrapText="1"/>
      <protection locked="0"/>
    </xf>
    <xf numFmtId="0" fontId="13" fillId="8" borderId="36" xfId="0" applyFont="1" applyFill="1" applyBorder="1" applyAlignment="1" applyProtection="1">
      <alignment horizontal="center" vertical="center" wrapText="1"/>
      <protection locked="0"/>
    </xf>
    <xf numFmtId="0" fontId="13" fillId="8" borderId="14" xfId="0" applyFont="1" applyFill="1" applyBorder="1" applyAlignment="1" applyProtection="1">
      <alignment horizontal="center" vertical="center" wrapText="1"/>
      <protection locked="0"/>
    </xf>
    <xf numFmtId="0" fontId="13" fillId="8" borderId="42" xfId="0" applyFont="1" applyFill="1" applyBorder="1" applyAlignment="1" applyProtection="1">
      <alignment horizontal="center" vertical="center" wrapText="1"/>
      <protection locked="0"/>
    </xf>
    <xf numFmtId="0" fontId="14" fillId="3" borderId="43" xfId="0" applyFont="1" applyFill="1" applyBorder="1" applyAlignment="1" applyProtection="1">
      <alignment vertical="top" wrapText="1"/>
      <protection locked="0"/>
    </xf>
    <xf numFmtId="0" fontId="14" fillId="3" borderId="44" xfId="0" applyFont="1" applyFill="1" applyBorder="1" applyAlignment="1" applyProtection="1">
      <alignment vertical="top" wrapText="1"/>
      <protection locked="0"/>
    </xf>
    <xf numFmtId="0" fontId="14" fillId="3" borderId="45" xfId="0" applyFont="1" applyFill="1" applyBorder="1" applyAlignment="1" applyProtection="1">
      <alignment vertical="top" wrapText="1"/>
      <protection locked="0"/>
    </xf>
    <xf numFmtId="0" fontId="5" fillId="0" borderId="8" xfId="0" applyFont="1" applyFill="1" applyBorder="1" applyAlignment="1">
      <alignment horizontal="left" vertical="top" wrapText="1"/>
    </xf>
    <xf numFmtId="0" fontId="0" fillId="14" borderId="8" xfId="6" applyFont="1" applyBorder="1" applyAlignment="1">
      <alignment vertical="top"/>
    </xf>
    <xf numFmtId="0" fontId="41" fillId="14" borderId="8" xfId="6" applyFont="1" applyBorder="1" applyAlignment="1">
      <alignment horizontal="left" vertical="top" wrapText="1"/>
    </xf>
    <xf numFmtId="0" fontId="41" fillId="14" borderId="8" xfId="6" applyFont="1" applyBorder="1" applyAlignment="1">
      <alignment horizontal="center" vertical="top" wrapText="1"/>
    </xf>
    <xf numFmtId="0" fontId="0" fillId="14" borderId="8" xfId="6" applyNumberFormat="1" applyFont="1" applyBorder="1" applyAlignment="1">
      <alignment vertical="top" wrapText="1"/>
    </xf>
    <xf numFmtId="0" fontId="0" fillId="0" borderId="15" xfId="0" applyBorder="1" applyAlignment="1">
      <alignment horizontal="center" vertical="top"/>
    </xf>
    <xf numFmtId="0" fontId="0" fillId="0" borderId="15" xfId="0" applyFont="1" applyFill="1" applyBorder="1" applyAlignment="1">
      <alignment horizontal="center" vertical="top" wrapText="1"/>
    </xf>
    <xf numFmtId="0" fontId="0" fillId="0" borderId="16" xfId="0" applyFont="1" applyFill="1" applyBorder="1" applyAlignment="1">
      <alignment horizontal="center" vertical="top" wrapText="1"/>
    </xf>
    <xf numFmtId="0" fontId="41" fillId="14" borderId="16" xfId="6" applyFont="1" applyBorder="1" applyAlignment="1">
      <alignment horizontal="center" vertical="top" wrapText="1"/>
    </xf>
    <xf numFmtId="0" fontId="0" fillId="0" borderId="46" xfId="0" applyBorder="1" applyAlignment="1">
      <alignment vertical="top"/>
    </xf>
    <xf numFmtId="0" fontId="0" fillId="0" borderId="16" xfId="0" applyBorder="1" applyAlignment="1">
      <alignment horizontal="center" vertical="top"/>
    </xf>
    <xf numFmtId="0" fontId="0" fillId="0" borderId="47" xfId="0" applyBorder="1" applyAlignment="1">
      <alignment vertical="top"/>
    </xf>
    <xf numFmtId="0" fontId="0" fillId="0" borderId="48" xfId="0" applyBorder="1" applyAlignment="1">
      <alignment vertical="top"/>
    </xf>
    <xf numFmtId="0" fontId="39" fillId="0" borderId="48" xfId="0" applyFont="1" applyFill="1" applyBorder="1" applyAlignment="1">
      <alignment horizontal="left" vertical="top" wrapText="1"/>
    </xf>
    <xf numFmtId="0" fontId="0" fillId="0" borderId="48" xfId="0" applyBorder="1" applyAlignment="1">
      <alignment horizontal="center" vertical="top"/>
    </xf>
    <xf numFmtId="0" fontId="0" fillId="0" borderId="48" xfId="0" applyNumberFormat="1" applyBorder="1" applyAlignment="1">
      <alignment vertical="top" wrapText="1"/>
    </xf>
    <xf numFmtId="0" fontId="0" fillId="0" borderId="50" xfId="0" applyBorder="1" applyAlignment="1">
      <alignment vertical="top"/>
    </xf>
    <xf numFmtId="0" fontId="0" fillId="0" borderId="51" xfId="0" applyBorder="1" applyAlignment="1">
      <alignment vertical="top"/>
    </xf>
    <xf numFmtId="0" fontId="39" fillId="0" borderId="51" xfId="0" applyFont="1" applyFill="1" applyBorder="1" applyAlignment="1">
      <alignment horizontal="left" vertical="top" wrapText="1"/>
    </xf>
    <xf numFmtId="0" fontId="39" fillId="0" borderId="51" xfId="0" applyFont="1" applyFill="1" applyBorder="1" applyAlignment="1">
      <alignment horizontal="center" vertical="top" wrapText="1"/>
    </xf>
    <xf numFmtId="0" fontId="0" fillId="0" borderId="51" xfId="0" applyNumberFormat="1" applyBorder="1" applyAlignment="1">
      <alignment vertical="top" wrapText="1"/>
    </xf>
    <xf numFmtId="0" fontId="42" fillId="0" borderId="0" xfId="0" applyFont="1" applyAlignment="1">
      <alignment horizontal="justify" vertical="center"/>
    </xf>
    <xf numFmtId="0" fontId="43" fillId="0" borderId="0" xfId="0" applyFont="1" applyAlignment="1">
      <alignment vertical="top" wrapText="1"/>
    </xf>
    <xf numFmtId="0" fontId="34" fillId="8" borderId="4" xfId="3" applyFont="1" applyFill="1" applyBorder="1" applyAlignment="1" applyProtection="1">
      <alignment horizontal="center" vertical="top" wrapText="1"/>
      <protection locked="0"/>
    </xf>
    <xf numFmtId="0" fontId="34" fillId="8" borderId="6" xfId="3" applyFont="1" applyFill="1" applyBorder="1" applyAlignment="1" applyProtection="1">
      <alignment horizontal="center" vertical="top" wrapText="1"/>
      <protection locked="0"/>
    </xf>
    <xf numFmtId="0" fontId="10" fillId="2" borderId="55" xfId="0" applyFont="1" applyFill="1" applyBorder="1" applyAlignment="1">
      <alignment horizontal="center" vertical="center" wrapText="1"/>
    </xf>
    <xf numFmtId="0" fontId="10" fillId="2" borderId="56" xfId="0" applyFont="1" applyFill="1" applyBorder="1" applyAlignment="1">
      <alignment horizontal="center" vertical="center" wrapText="1"/>
    </xf>
    <xf numFmtId="0" fontId="13" fillId="8" borderId="57" xfId="0" applyFont="1" applyFill="1" applyBorder="1" applyAlignment="1" applyProtection="1">
      <alignment horizontal="center" vertical="center" wrapText="1"/>
      <protection locked="0"/>
    </xf>
    <xf numFmtId="0" fontId="13" fillId="8" borderId="58" xfId="0" applyFont="1" applyFill="1" applyBorder="1" applyAlignment="1" applyProtection="1">
      <alignment horizontal="center" vertical="center" wrapText="1"/>
      <protection locked="0"/>
    </xf>
    <xf numFmtId="0" fontId="13" fillId="8" borderId="59" xfId="0" applyFont="1" applyFill="1" applyBorder="1" applyAlignment="1" applyProtection="1">
      <alignment horizontal="center" vertical="center" wrapText="1"/>
      <protection locked="0"/>
    </xf>
    <xf numFmtId="0" fontId="13" fillId="8" borderId="60" xfId="0" applyFont="1" applyFill="1" applyBorder="1" applyAlignment="1" applyProtection="1">
      <alignment horizontal="center" vertical="center" wrapText="1"/>
      <protection locked="0"/>
    </xf>
    <xf numFmtId="0" fontId="13" fillId="8" borderId="61" xfId="0" applyFont="1" applyFill="1" applyBorder="1" applyAlignment="1" applyProtection="1">
      <alignment horizontal="center" vertical="center" wrapText="1"/>
      <protection locked="0"/>
    </xf>
    <xf numFmtId="0" fontId="13" fillId="8" borderId="62" xfId="0" applyFont="1" applyFill="1" applyBorder="1" applyAlignment="1" applyProtection="1">
      <alignment horizontal="center" vertical="center" wrapText="1"/>
      <protection locked="0"/>
    </xf>
    <xf numFmtId="0" fontId="10" fillId="2" borderId="54" xfId="0" applyFont="1" applyFill="1" applyBorder="1" applyAlignment="1">
      <alignment horizontal="center" vertical="center" wrapText="1"/>
    </xf>
    <xf numFmtId="0" fontId="13" fillId="8" borderId="63" xfId="0" applyFont="1" applyFill="1" applyBorder="1" applyAlignment="1" applyProtection="1">
      <alignment horizontal="center" vertical="center" wrapText="1"/>
      <protection locked="0"/>
    </xf>
    <xf numFmtId="0" fontId="13" fillId="8" borderId="64" xfId="0" applyFont="1" applyFill="1" applyBorder="1" applyAlignment="1" applyProtection="1">
      <alignment horizontal="center" vertical="center" wrapText="1"/>
      <protection locked="0"/>
    </xf>
    <xf numFmtId="0" fontId="10" fillId="2" borderId="61"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4" fillId="3" borderId="2" xfId="0" applyFont="1" applyFill="1" applyBorder="1" applyAlignment="1" applyProtection="1">
      <alignment vertical="top" wrapText="1"/>
      <protection locked="0"/>
    </xf>
    <xf numFmtId="0" fontId="14" fillId="3" borderId="4" xfId="0" applyFont="1" applyFill="1" applyBorder="1" applyAlignment="1" applyProtection="1">
      <alignment vertical="top" wrapText="1"/>
      <protection locked="0"/>
    </xf>
    <xf numFmtId="0" fontId="14" fillId="3" borderId="6" xfId="0" applyFont="1" applyFill="1" applyBorder="1" applyAlignment="1" applyProtection="1">
      <alignment vertical="top" wrapText="1"/>
      <protection locked="0"/>
    </xf>
    <xf numFmtId="0" fontId="4" fillId="15" borderId="8" xfId="7" applyBorder="1" applyAlignment="1">
      <alignment vertical="top"/>
    </xf>
    <xf numFmtId="0" fontId="4" fillId="15" borderId="8" xfId="7" applyBorder="1" applyAlignment="1">
      <alignment horizontal="left" vertical="top" wrapText="1"/>
    </xf>
    <xf numFmtId="0" fontId="4" fillId="15" borderId="8" xfId="7" applyBorder="1" applyAlignment="1">
      <alignment horizontal="center" vertical="top" wrapText="1"/>
    </xf>
    <xf numFmtId="0" fontId="4" fillId="15" borderId="8" xfId="7" applyBorder="1" applyAlignment="1">
      <alignment vertical="top" wrapText="1"/>
    </xf>
    <xf numFmtId="0" fontId="4" fillId="15" borderId="0" xfId="7" applyAlignment="1">
      <alignment vertical="top"/>
    </xf>
    <xf numFmtId="0" fontId="4" fillId="15" borderId="8" xfId="7" applyBorder="1" applyAlignment="1">
      <alignment horizontal="center" vertical="top"/>
    </xf>
    <xf numFmtId="0" fontId="4" fillId="15" borderId="8" xfId="7" applyNumberFormat="1" applyBorder="1" applyAlignment="1">
      <alignment vertical="top" wrapText="1"/>
    </xf>
    <xf numFmtId="0" fontId="35" fillId="12" borderId="49" xfId="4" applyNumberFormat="1" applyBorder="1" applyAlignment="1">
      <alignment vertical="top" wrapText="1"/>
    </xf>
    <xf numFmtId="0" fontId="35" fillId="12" borderId="52" xfId="4" applyNumberFormat="1" applyBorder="1" applyAlignment="1">
      <alignment vertical="top" wrapText="1"/>
    </xf>
    <xf numFmtId="0" fontId="35" fillId="12" borderId="8" xfId="4" applyNumberFormat="1" applyBorder="1" applyAlignment="1">
      <alignment vertical="top" wrapText="1"/>
    </xf>
    <xf numFmtId="0" fontId="0" fillId="14" borderId="8" xfId="6" applyFont="1" applyBorder="1" applyAlignment="1">
      <alignment vertical="top" wrapText="1"/>
    </xf>
    <xf numFmtId="9" fontId="12" fillId="7" borderId="0" xfId="8" applyFont="1" applyFill="1" applyAlignment="1">
      <alignment horizontal="center"/>
    </xf>
    <xf numFmtId="0" fontId="14" fillId="3" borderId="15" xfId="0" applyFont="1" applyFill="1" applyBorder="1" applyAlignment="1" applyProtection="1">
      <alignment vertical="top" wrapText="1"/>
      <protection locked="0"/>
    </xf>
    <xf numFmtId="0" fontId="47" fillId="0" borderId="8" xfId="0" applyFont="1" applyBorder="1" applyAlignment="1">
      <alignment vertical="top" wrapText="1"/>
    </xf>
    <xf numFmtId="0" fontId="48" fillId="0" borderId="8" xfId="0" applyFont="1" applyBorder="1" applyAlignment="1">
      <alignment vertical="top"/>
    </xf>
    <xf numFmtId="0" fontId="12" fillId="0" borderId="8" xfId="0" applyFont="1" applyFill="1" applyBorder="1" applyAlignment="1">
      <alignment vertical="top"/>
    </xf>
    <xf numFmtId="0" fontId="50" fillId="0" borderId="0" xfId="0" applyFont="1" applyAlignment="1">
      <alignment vertical="top"/>
    </xf>
    <xf numFmtId="0" fontId="31" fillId="8" borderId="8" xfId="3" applyFill="1" applyBorder="1" applyAlignment="1" applyProtection="1">
      <alignment vertical="top"/>
      <protection locked="0"/>
    </xf>
    <xf numFmtId="0" fontId="12" fillId="0" borderId="11" xfId="0" applyFont="1" applyFill="1" applyBorder="1" applyAlignment="1">
      <alignment vertical="center" wrapText="1"/>
    </xf>
    <xf numFmtId="0" fontId="52" fillId="0" borderId="0" xfId="0" applyFont="1">
      <alignment vertical="top"/>
    </xf>
    <xf numFmtId="0" fontId="41" fillId="0" borderId="8" xfId="0" applyFont="1" applyBorder="1" applyAlignment="1">
      <alignment vertical="top" wrapText="1"/>
    </xf>
    <xf numFmtId="0" fontId="9" fillId="0" borderId="3" xfId="0" applyFont="1" applyFill="1" applyBorder="1" applyAlignment="1">
      <alignment vertical="top"/>
    </xf>
    <xf numFmtId="0" fontId="0" fillId="0" borderId="3" xfId="0" applyFont="1" applyFill="1" applyBorder="1" applyAlignment="1">
      <alignment vertical="top"/>
    </xf>
    <xf numFmtId="0" fontId="12" fillId="0" borderId="4" xfId="0" applyFont="1" applyFill="1" applyBorder="1" applyAlignment="1">
      <alignment vertical="top"/>
    </xf>
    <xf numFmtId="0" fontId="31" fillId="3" borderId="4" xfId="3" applyFill="1" applyBorder="1" applyAlignment="1" applyProtection="1">
      <alignment vertical="top"/>
      <protection locked="0"/>
    </xf>
    <xf numFmtId="0" fontId="31" fillId="3" borderId="4" xfId="3" applyFill="1" applyBorder="1" applyAlignment="1" applyProtection="1">
      <alignment horizontal="left" vertical="top" wrapText="1"/>
      <protection locked="0"/>
    </xf>
    <xf numFmtId="0" fontId="3" fillId="0" borderId="8" xfId="0" applyFont="1" applyBorder="1" applyAlignment="1">
      <alignment vertical="top" wrapText="1"/>
    </xf>
    <xf numFmtId="0" fontId="0" fillId="0" borderId="5" xfId="0" applyFont="1" applyFill="1" applyBorder="1" applyAlignment="1">
      <alignment vertical="top"/>
    </xf>
    <xf numFmtId="0" fontId="0" fillId="0" borderId="9" xfId="0" applyFont="1" applyBorder="1" applyAlignment="1">
      <alignment vertical="top" wrapText="1"/>
    </xf>
    <xf numFmtId="0" fontId="31" fillId="8" borderId="9" xfId="3" applyFill="1" applyBorder="1" applyAlignment="1" applyProtection="1">
      <alignment horizontal="center" vertical="top"/>
      <protection locked="0"/>
    </xf>
    <xf numFmtId="0" fontId="31" fillId="3" borderId="6" xfId="3" applyFill="1" applyBorder="1" applyAlignment="1" applyProtection="1">
      <alignment vertical="top"/>
      <protection locked="0"/>
    </xf>
    <xf numFmtId="0" fontId="21" fillId="7" borderId="0" xfId="0" applyFont="1" applyFill="1" applyBorder="1" applyAlignment="1">
      <alignment vertical="top" wrapText="1"/>
    </xf>
    <xf numFmtId="0" fontId="0" fillId="0" borderId="8" xfId="0" applyFont="1" applyBorder="1" applyAlignment="1">
      <alignment vertical="top" wrapText="1"/>
    </xf>
    <xf numFmtId="0" fontId="12" fillId="0" borderId="10" xfId="0" applyFont="1" applyFill="1" applyBorder="1" applyAlignment="1">
      <alignment vertical="top"/>
    </xf>
    <xf numFmtId="0" fontId="12" fillId="0" borderId="11" xfId="0" applyFont="1" applyFill="1" applyBorder="1" applyAlignment="1">
      <alignment vertical="top"/>
    </xf>
    <xf numFmtId="0" fontId="53" fillId="8" borderId="8" xfId="3" applyFont="1" applyFill="1" applyBorder="1" applyAlignment="1" applyProtection="1">
      <alignment horizontal="center" vertical="top" wrapText="1"/>
      <protection locked="0"/>
    </xf>
    <xf numFmtId="0" fontId="1" fillId="0" borderId="3" xfId="0" applyFont="1" applyFill="1" applyBorder="1" applyAlignment="1">
      <alignment horizontal="right" vertical="top"/>
    </xf>
    <xf numFmtId="0" fontId="1" fillId="0" borderId="8" xfId="0" applyFont="1" applyFill="1" applyBorder="1" applyAlignment="1">
      <alignment horizontal="left" vertical="top" wrapText="1"/>
    </xf>
    <xf numFmtId="0" fontId="28" fillId="0" borderId="8" xfId="0" applyFont="1" applyFill="1" applyBorder="1" applyAlignment="1">
      <alignment horizontal="left" vertical="top" wrapText="1"/>
    </xf>
    <xf numFmtId="0" fontId="53" fillId="3" borderId="4" xfId="3" applyFont="1" applyFill="1" applyBorder="1" applyAlignment="1" applyProtection="1">
      <alignment horizontal="left" vertical="top" wrapText="1"/>
      <protection locked="0"/>
    </xf>
    <xf numFmtId="0" fontId="1" fillId="0" borderId="8" xfId="0" applyFont="1" applyFill="1" applyBorder="1" applyAlignment="1">
      <alignment vertical="top" wrapText="1"/>
    </xf>
    <xf numFmtId="0" fontId="53" fillId="8" borderId="8" xfId="3" applyFont="1" applyFill="1" applyBorder="1" applyAlignment="1" applyProtection="1">
      <alignment vertical="top"/>
      <protection locked="0"/>
    </xf>
    <xf numFmtId="0" fontId="53" fillId="3" borderId="4" xfId="3" applyFont="1" applyFill="1" applyBorder="1" applyAlignment="1" applyProtection="1">
      <alignment vertical="top"/>
      <protection locked="0"/>
    </xf>
    <xf numFmtId="0" fontId="10" fillId="0" borderId="11" xfId="0" applyFont="1" applyFill="1" applyBorder="1" applyAlignment="1">
      <alignment vertical="center" wrapText="1"/>
    </xf>
    <xf numFmtId="0" fontId="0" fillId="0" borderId="0" xfId="0" applyFill="1">
      <alignment vertical="top"/>
    </xf>
    <xf numFmtId="0" fontId="15" fillId="0" borderId="16" xfId="0" applyFont="1" applyFill="1" applyBorder="1" applyAlignment="1">
      <alignment horizontal="center" vertical="center" wrapText="1"/>
    </xf>
    <xf numFmtId="0" fontId="15" fillId="0" borderId="9" xfId="0" applyFont="1" applyFill="1" applyBorder="1" applyAlignment="1">
      <alignment vertical="center" wrapText="1"/>
    </xf>
    <xf numFmtId="0" fontId="0" fillId="0" borderId="0" xfId="0" applyFill="1" applyAlignment="1">
      <alignment vertical="center"/>
    </xf>
    <xf numFmtId="0" fontId="45" fillId="0" borderId="0" xfId="0" applyFont="1" applyAlignment="1">
      <alignment horizontal="right"/>
    </xf>
    <xf numFmtId="0" fontId="1" fillId="0" borderId="9" xfId="0" applyFont="1" applyBorder="1" applyAlignment="1">
      <alignment vertical="top" wrapText="1"/>
    </xf>
    <xf numFmtId="0" fontId="1" fillId="0" borderId="3" xfId="0" applyFont="1" applyFill="1" applyBorder="1" applyAlignment="1">
      <alignment vertical="top"/>
    </xf>
    <xf numFmtId="0" fontId="0" fillId="0" borderId="0" xfId="0" applyAlignment="1">
      <alignment vertical="center" wrapText="1"/>
    </xf>
    <xf numFmtId="0" fontId="0" fillId="0" borderId="78" xfId="0" applyFont="1" applyFill="1" applyBorder="1" applyAlignment="1">
      <alignment vertical="top"/>
    </xf>
    <xf numFmtId="0" fontId="0" fillId="0" borderId="16" xfId="0" applyFont="1" applyBorder="1" applyAlignment="1">
      <alignment vertical="top" wrapText="1"/>
    </xf>
    <xf numFmtId="0" fontId="31" fillId="8" borderId="16" xfId="3" applyFill="1" applyBorder="1" applyAlignment="1" applyProtection="1">
      <alignment horizontal="center" vertical="top"/>
      <protection locked="0"/>
    </xf>
    <xf numFmtId="0" fontId="31" fillId="3" borderId="79" xfId="3" applyFill="1" applyBorder="1" applyAlignment="1" applyProtection="1">
      <alignment vertical="top"/>
      <protection locked="0"/>
    </xf>
    <xf numFmtId="0" fontId="1" fillId="0" borderId="16" xfId="0" applyFont="1" applyBorder="1" applyAlignment="1">
      <alignment vertical="top" wrapText="1"/>
    </xf>
    <xf numFmtId="0" fontId="0" fillId="0" borderId="0" xfId="0" applyAlignment="1">
      <alignment horizontal="right" vertical="top"/>
    </xf>
    <xf numFmtId="0" fontId="1" fillId="0" borderId="8" xfId="0" applyFont="1" applyBorder="1" applyAlignment="1">
      <alignment vertical="top" wrapText="1"/>
    </xf>
    <xf numFmtId="0" fontId="1" fillId="2" borderId="3" xfId="0" applyFont="1" applyFill="1" applyBorder="1" applyAlignment="1">
      <alignment horizontal="right" vertical="top"/>
    </xf>
    <xf numFmtId="0" fontId="28" fillId="2" borderId="8" xfId="0" applyFont="1" applyFill="1" applyBorder="1" applyAlignment="1">
      <alignment horizontal="left" vertical="top" wrapText="1"/>
    </xf>
    <xf numFmtId="0" fontId="0" fillId="0" borderId="0" xfId="0" applyFont="1" applyFill="1" applyBorder="1" applyAlignment="1">
      <alignment vertical="top"/>
    </xf>
    <xf numFmtId="0" fontId="24" fillId="0" borderId="0" xfId="0" applyFont="1" applyFill="1" applyBorder="1" applyAlignment="1">
      <alignment horizontal="left" vertical="top" wrapText="1"/>
    </xf>
    <xf numFmtId="0" fontId="0" fillId="0" borderId="0" xfId="0" applyFont="1" applyBorder="1" applyAlignment="1">
      <alignment vertical="top" wrapText="1"/>
    </xf>
    <xf numFmtId="0" fontId="1" fillId="2" borderId="8" xfId="0" applyFont="1" applyFill="1" applyBorder="1" applyAlignment="1">
      <alignment horizontal="left" vertical="top" wrapText="1"/>
    </xf>
    <xf numFmtId="0" fontId="57" fillId="0" borderId="3" xfId="0" applyFont="1" applyFill="1" applyBorder="1" applyAlignment="1">
      <alignment vertical="top"/>
    </xf>
    <xf numFmtId="0" fontId="57" fillId="0" borderId="8" xfId="0" applyFont="1" applyFill="1" applyBorder="1" applyAlignment="1">
      <alignment horizontal="left" vertical="top" wrapText="1"/>
    </xf>
    <xf numFmtId="0" fontId="57" fillId="2" borderId="8" xfId="0" applyFont="1" applyFill="1" applyBorder="1" applyAlignment="1">
      <alignment horizontal="left" vertical="top" wrapText="1"/>
    </xf>
    <xf numFmtId="0" fontId="60" fillId="0" borderId="8" xfId="0" applyFont="1" applyFill="1" applyBorder="1" applyAlignment="1">
      <alignment horizontal="left" vertical="top" wrapText="1"/>
    </xf>
    <xf numFmtId="0" fontId="60" fillId="0" borderId="8" xfId="0" applyFont="1" applyFill="1" applyBorder="1" applyAlignment="1">
      <alignment vertical="top" wrapText="1"/>
    </xf>
    <xf numFmtId="0" fontId="57" fillId="0" borderId="78" xfId="0" applyFont="1" applyFill="1" applyBorder="1" applyAlignment="1">
      <alignment vertical="top"/>
    </xf>
    <xf numFmtId="0" fontId="57" fillId="0" borderId="16" xfId="0" applyFont="1" applyFill="1" applyBorder="1" applyAlignment="1">
      <alignment horizontal="left" vertical="top" wrapText="1"/>
    </xf>
    <xf numFmtId="0" fontId="60" fillId="0" borderId="16" xfId="0" applyFont="1" applyFill="1" applyBorder="1" applyAlignment="1">
      <alignment horizontal="left" vertical="top" wrapText="1"/>
    </xf>
    <xf numFmtId="0" fontId="53" fillId="8" borderId="16" xfId="3" applyFont="1" applyFill="1" applyBorder="1" applyAlignment="1" applyProtection="1">
      <alignment horizontal="center" vertical="top" wrapText="1"/>
      <protection locked="0"/>
    </xf>
    <xf numFmtId="0" fontId="57" fillId="0" borderId="22" xfId="0" applyFont="1" applyFill="1" applyBorder="1" applyAlignment="1">
      <alignment vertical="top"/>
    </xf>
    <xf numFmtId="0" fontId="57" fillId="0" borderId="23" xfId="0" applyFont="1" applyFill="1" applyBorder="1" applyAlignment="1">
      <alignment horizontal="left" vertical="top" wrapText="1"/>
    </xf>
    <xf numFmtId="0" fontId="57" fillId="0" borderId="23" xfId="0" applyFont="1" applyFill="1" applyBorder="1" applyAlignment="1">
      <alignment vertical="top" wrapText="1"/>
    </xf>
    <xf numFmtId="0" fontId="53" fillId="8" borderId="15" xfId="3" applyFont="1" applyFill="1" applyBorder="1" applyAlignment="1" applyProtection="1">
      <alignment horizontal="center" vertical="top" wrapText="1"/>
      <protection locked="0"/>
    </xf>
    <xf numFmtId="0" fontId="53" fillId="3" borderId="80" xfId="3" applyFont="1" applyFill="1" applyBorder="1" applyAlignment="1" applyProtection="1">
      <alignment vertical="top"/>
      <protection locked="0"/>
    </xf>
    <xf numFmtId="0" fontId="57" fillId="0" borderId="82" xfId="0" applyFont="1" applyFill="1" applyBorder="1" applyAlignment="1">
      <alignment horizontal="left" vertical="top" wrapText="1"/>
    </xf>
    <xf numFmtId="0" fontId="60" fillId="0" borderId="82" xfId="0" applyFont="1" applyFill="1" applyBorder="1" applyAlignment="1">
      <alignment vertical="top" wrapText="1"/>
    </xf>
    <xf numFmtId="0" fontId="58" fillId="0" borderId="82" xfId="3" applyFont="1" applyFill="1" applyBorder="1" applyAlignment="1" applyProtection="1">
      <alignment vertical="top"/>
      <protection locked="0"/>
    </xf>
    <xf numFmtId="0" fontId="58" fillId="0" borderId="83" xfId="3" applyFont="1" applyFill="1" applyBorder="1" applyAlignment="1" applyProtection="1">
      <alignment vertical="top"/>
      <protection locked="0"/>
    </xf>
    <xf numFmtId="0" fontId="53" fillId="3" borderId="79" xfId="3" applyFont="1" applyFill="1" applyBorder="1" applyAlignment="1" applyProtection="1">
      <alignment horizontal="left" vertical="top" wrapText="1"/>
      <protection locked="0"/>
    </xf>
    <xf numFmtId="0" fontId="60" fillId="0" borderId="23" xfId="0" applyFont="1" applyFill="1" applyBorder="1" applyAlignment="1">
      <alignment horizontal="left" vertical="top" wrapText="1"/>
    </xf>
    <xf numFmtId="0" fontId="60" fillId="0" borderId="23" xfId="0" applyFont="1" applyFill="1" applyBorder="1" applyAlignment="1">
      <alignment vertical="top" wrapText="1"/>
    </xf>
    <xf numFmtId="0" fontId="53" fillId="8" borderId="23" xfId="3" applyFont="1" applyFill="1" applyBorder="1" applyAlignment="1" applyProtection="1">
      <alignment horizontal="center" vertical="top" wrapText="1"/>
      <protection locked="0"/>
    </xf>
    <xf numFmtId="0" fontId="53" fillId="3" borderId="34" xfId="3" applyFont="1" applyFill="1" applyBorder="1" applyAlignment="1" applyProtection="1">
      <alignment vertical="top"/>
      <protection locked="0"/>
    </xf>
    <xf numFmtId="0" fontId="53" fillId="2" borderId="82" xfId="3" applyFont="1" applyFill="1" applyBorder="1" applyAlignment="1" applyProtection="1">
      <alignment horizontal="center" vertical="top" wrapText="1"/>
      <protection locked="0"/>
    </xf>
    <xf numFmtId="0" fontId="53" fillId="2" borderId="83" xfId="3" applyFont="1" applyFill="1" applyBorder="1" applyAlignment="1" applyProtection="1">
      <alignment vertical="top"/>
      <protection locked="0"/>
    </xf>
    <xf numFmtId="0" fontId="29" fillId="0" borderId="82" xfId="0" applyFont="1" applyFill="1" applyBorder="1" applyAlignment="1">
      <alignment horizontal="left" vertical="top"/>
    </xf>
    <xf numFmtId="0" fontId="12" fillId="0" borderId="81" xfId="0" applyFont="1" applyFill="1" applyBorder="1" applyAlignment="1">
      <alignment vertical="top"/>
    </xf>
    <xf numFmtId="0" fontId="61" fillId="0" borderId="8" xfId="0" applyFont="1" applyFill="1" applyBorder="1" applyAlignment="1">
      <alignment horizontal="left" vertical="top" wrapText="1"/>
    </xf>
    <xf numFmtId="0" fontId="62" fillId="0" borderId="3" xfId="0" applyFont="1" applyFill="1" applyBorder="1" applyAlignment="1">
      <alignment vertical="top"/>
    </xf>
    <xf numFmtId="0" fontId="0" fillId="0" borderId="0" xfId="0" applyAlignment="1" applyProtection="1">
      <alignment vertical="top"/>
      <protection locked="0"/>
    </xf>
    <xf numFmtId="0" fontId="12" fillId="0" borderId="11" xfId="0" applyFont="1" applyFill="1" applyBorder="1" applyAlignment="1" applyProtection="1">
      <alignment vertical="top" wrapText="1"/>
      <protection locked="0"/>
    </xf>
    <xf numFmtId="0" fontId="1" fillId="2" borderId="8" xfId="0" applyFont="1" applyFill="1" applyBorder="1" applyAlignment="1" applyProtection="1">
      <alignment vertical="top"/>
      <protection locked="0"/>
    </xf>
    <xf numFmtId="0" fontId="1" fillId="2" borderId="8" xfId="0" applyFont="1" applyFill="1" applyBorder="1" applyAlignment="1" applyProtection="1">
      <alignment horizontal="left" vertical="top" wrapText="1"/>
      <protection locked="0"/>
    </xf>
    <xf numFmtId="0" fontId="1" fillId="0" borderId="8" xfId="0" applyFont="1" applyBorder="1" applyAlignment="1" applyProtection="1">
      <alignment vertical="top"/>
      <protection locked="0"/>
    </xf>
    <xf numFmtId="0" fontId="1" fillId="0" borderId="8" xfId="0" applyFont="1" applyFill="1" applyBorder="1" applyAlignment="1" applyProtection="1">
      <alignment horizontal="left" vertical="top" wrapText="1"/>
      <protection locked="0"/>
    </xf>
    <xf numFmtId="0" fontId="57" fillId="0" borderId="8" xfId="0" applyFont="1" applyFill="1" applyBorder="1" applyAlignment="1" applyProtection="1">
      <alignment horizontal="left" vertical="top" wrapText="1"/>
      <protection locked="0"/>
    </xf>
    <xf numFmtId="0" fontId="57" fillId="0" borderId="16" xfId="0" applyFont="1" applyFill="1" applyBorder="1" applyAlignment="1" applyProtection="1">
      <alignment horizontal="left" vertical="top" wrapText="1"/>
      <protection locked="0"/>
    </xf>
    <xf numFmtId="0" fontId="57" fillId="0" borderId="23" xfId="0" applyFont="1" applyFill="1" applyBorder="1" applyAlignment="1" applyProtection="1">
      <alignment horizontal="left" vertical="top" wrapText="1"/>
      <protection locked="0"/>
    </xf>
    <xf numFmtId="0" fontId="57" fillId="0" borderId="82" xfId="0" applyFont="1" applyFill="1" applyBorder="1" applyAlignment="1" applyProtection="1">
      <alignment horizontal="left" vertical="top" wrapText="1"/>
      <protection locked="0"/>
    </xf>
    <xf numFmtId="0" fontId="28" fillId="0" borderId="8" xfId="0" applyFont="1" applyFill="1" applyBorder="1" applyAlignment="1">
      <alignment vertical="top" wrapText="1"/>
    </xf>
    <xf numFmtId="0" fontId="23" fillId="3" borderId="8" xfId="0" applyFont="1" applyFill="1" applyBorder="1" applyAlignment="1" applyProtection="1">
      <alignment vertical="top" wrapText="1"/>
      <protection locked="0"/>
    </xf>
    <xf numFmtId="0" fontId="23" fillId="3" borderId="7" xfId="0" applyFont="1" applyFill="1" applyBorder="1" applyAlignment="1" applyProtection="1">
      <alignment vertical="top" wrapText="1"/>
      <protection locked="0"/>
    </xf>
    <xf numFmtId="0" fontId="57" fillId="2" borderId="8" xfId="0" applyFont="1" applyFill="1" applyBorder="1" applyAlignment="1">
      <alignment vertical="top" wrapText="1"/>
    </xf>
    <xf numFmtId="0" fontId="57" fillId="2" borderId="3" xfId="0" applyFont="1" applyFill="1" applyBorder="1" applyAlignment="1">
      <alignment vertical="top"/>
    </xf>
    <xf numFmtId="0" fontId="57" fillId="2" borderId="8" xfId="0" applyFont="1" applyFill="1" applyBorder="1" applyAlignment="1" applyProtection="1">
      <alignment horizontal="left" vertical="top" wrapText="1"/>
      <protection locked="0"/>
    </xf>
    <xf numFmtId="0" fontId="1" fillId="2" borderId="8" xfId="0" applyFont="1" applyFill="1" applyBorder="1" applyAlignment="1">
      <alignment vertical="top" wrapText="1"/>
    </xf>
    <xf numFmtId="0" fontId="1" fillId="2" borderId="3" xfId="0" applyFont="1" applyFill="1" applyBorder="1" applyAlignment="1">
      <alignment vertical="top"/>
    </xf>
    <xf numFmtId="0" fontId="0" fillId="0" borderId="8" xfId="0" applyFont="1" applyFill="1" applyBorder="1" applyAlignment="1">
      <alignment vertical="top" wrapText="1"/>
    </xf>
    <xf numFmtId="0" fontId="31" fillId="0" borderId="8" xfId="3" applyFill="1" applyBorder="1" applyAlignment="1" applyProtection="1">
      <alignment horizontal="center" vertical="top"/>
      <protection locked="0"/>
    </xf>
    <xf numFmtId="0" fontId="31" fillId="0" borderId="4" xfId="3" applyFill="1" applyBorder="1" applyAlignment="1" applyProtection="1">
      <alignment vertical="top"/>
      <protection locked="0"/>
    </xf>
    <xf numFmtId="0" fontId="1" fillId="0" borderId="81" xfId="0" applyFont="1" applyFill="1" applyBorder="1" applyAlignment="1">
      <alignment vertical="top"/>
    </xf>
    <xf numFmtId="0" fontId="17" fillId="0" borderId="73" xfId="0" applyFont="1" applyBorder="1" applyAlignment="1">
      <alignment horizontal="left" vertical="top" wrapText="1"/>
    </xf>
    <xf numFmtId="0" fontId="17" fillId="0" borderId="19" xfId="0" applyFont="1" applyBorder="1" applyAlignment="1">
      <alignment horizontal="left" vertical="top" wrapText="1"/>
    </xf>
    <xf numFmtId="0" fontId="17" fillId="0" borderId="74" xfId="0" applyFont="1" applyBorder="1" applyAlignment="1">
      <alignment horizontal="left" vertical="top" wrapText="1"/>
    </xf>
    <xf numFmtId="0" fontId="27" fillId="0" borderId="0" xfId="0" applyFont="1" applyAlignment="1">
      <alignment horizontal="center"/>
    </xf>
    <xf numFmtId="0" fontId="17" fillId="0" borderId="0" xfId="0" applyFont="1" applyAlignment="1">
      <alignment horizontal="left" vertical="top" wrapText="1"/>
    </xf>
    <xf numFmtId="0" fontId="29" fillId="17" borderId="0" xfId="0" applyFont="1" applyFill="1" applyAlignment="1">
      <alignment horizontal="center"/>
    </xf>
    <xf numFmtId="0" fontId="18" fillId="9" borderId="0" xfId="0" applyFont="1" applyFill="1" applyAlignment="1">
      <alignment horizontal="center"/>
    </xf>
    <xf numFmtId="0" fontId="18" fillId="10" borderId="0" xfId="0" applyFont="1" applyFill="1" applyAlignment="1">
      <alignment horizontal="center"/>
    </xf>
    <xf numFmtId="0" fontId="59" fillId="0" borderId="8" xfId="0" applyFont="1" applyBorder="1" applyAlignment="1">
      <alignment horizontal="left" vertical="top" wrapText="1"/>
    </xf>
    <xf numFmtId="0" fontId="13" fillId="0" borderId="8" xfId="0" applyFont="1" applyBorder="1" applyAlignment="1">
      <alignment horizontal="left" vertical="top" wrapText="1"/>
    </xf>
    <xf numFmtId="0" fontId="17" fillId="0" borderId="68" xfId="0" applyFont="1" applyBorder="1" applyAlignment="1">
      <alignment horizontal="left" vertical="top" wrapText="1"/>
    </xf>
    <xf numFmtId="0" fontId="17" fillId="0" borderId="69" xfId="0" applyFont="1" applyBorder="1" applyAlignment="1">
      <alignment horizontal="left" vertical="top" wrapText="1"/>
    </xf>
    <xf numFmtId="0" fontId="17" fillId="0" borderId="70" xfId="0" applyFont="1" applyBorder="1" applyAlignment="1">
      <alignment horizontal="left" vertical="top" wrapText="1"/>
    </xf>
    <xf numFmtId="0" fontId="45" fillId="16" borderId="65" xfId="0" applyFont="1" applyFill="1" applyBorder="1" applyAlignment="1">
      <alignment horizontal="left" vertical="top" wrapText="1"/>
    </xf>
    <xf numFmtId="0" fontId="45" fillId="16" borderId="66" xfId="0" applyFont="1" applyFill="1" applyBorder="1" applyAlignment="1">
      <alignment horizontal="left" vertical="top" wrapText="1"/>
    </xf>
    <xf numFmtId="0" fontId="45" fillId="16" borderId="67" xfId="0" applyFont="1" applyFill="1" applyBorder="1" applyAlignment="1">
      <alignment horizontal="left" vertical="top" wrapText="1"/>
    </xf>
    <xf numFmtId="0" fontId="18" fillId="11" borderId="0" xfId="0" applyFont="1" applyFill="1" applyAlignment="1">
      <alignment horizontal="center"/>
    </xf>
    <xf numFmtId="0" fontId="29" fillId="18" borderId="0" xfId="0" applyFont="1" applyFill="1" applyAlignment="1">
      <alignment horizontal="center"/>
    </xf>
    <xf numFmtId="0" fontId="17" fillId="0" borderId="65" xfId="0" applyFont="1" applyBorder="1" applyAlignment="1">
      <alignment horizontal="left" vertical="top" wrapText="1"/>
    </xf>
    <xf numFmtId="0" fontId="17" fillId="0" borderId="66" xfId="0" applyFont="1" applyBorder="1" applyAlignment="1">
      <alignment horizontal="left" vertical="top" wrapText="1"/>
    </xf>
    <xf numFmtId="0" fontId="17" fillId="0" borderId="67" xfId="0" applyFont="1" applyBorder="1" applyAlignment="1">
      <alignment horizontal="left" vertical="top" wrapText="1"/>
    </xf>
    <xf numFmtId="0" fontId="17" fillId="0" borderId="71" xfId="0" applyFont="1" applyBorder="1" applyAlignment="1">
      <alignment horizontal="left" vertical="top" wrapText="1"/>
    </xf>
    <xf numFmtId="0" fontId="17" fillId="0" borderId="0" xfId="0" applyFont="1" applyBorder="1" applyAlignment="1">
      <alignment horizontal="left" vertical="top" wrapText="1"/>
    </xf>
    <xf numFmtId="0" fontId="17" fillId="0" borderId="72" xfId="0" applyFont="1" applyBorder="1" applyAlignment="1">
      <alignment horizontal="left" vertical="top" wrapText="1"/>
    </xf>
    <xf numFmtId="0" fontId="17" fillId="0" borderId="71" xfId="0" applyFont="1" applyBorder="1" applyAlignment="1">
      <alignment horizontal="left" vertical="top" wrapText="1" indent="1"/>
    </xf>
    <xf numFmtId="0" fontId="17" fillId="0" borderId="0" xfId="0" applyFont="1" applyBorder="1" applyAlignment="1">
      <alignment horizontal="left" vertical="top" wrapText="1" indent="1"/>
    </xf>
    <xf numFmtId="0" fontId="17" fillId="0" borderId="72" xfId="0" applyFont="1" applyBorder="1" applyAlignment="1">
      <alignment horizontal="left" vertical="top" wrapText="1" indent="1"/>
    </xf>
    <xf numFmtId="0" fontId="17" fillId="0" borderId="68" xfId="0" applyFont="1" applyBorder="1" applyAlignment="1">
      <alignment horizontal="left" vertical="top" wrapText="1" indent="1"/>
    </xf>
    <xf numFmtId="0" fontId="17" fillId="0" borderId="69" xfId="0" applyFont="1" applyBorder="1" applyAlignment="1">
      <alignment horizontal="left" vertical="top" wrapText="1" indent="1"/>
    </xf>
    <xf numFmtId="0" fontId="17" fillId="0" borderId="70" xfId="0" applyFont="1" applyBorder="1" applyAlignment="1">
      <alignment horizontal="left" vertical="top" wrapText="1" indent="1"/>
    </xf>
    <xf numFmtId="0" fontId="11" fillId="0" borderId="71" xfId="0" applyFont="1" applyBorder="1" applyAlignment="1">
      <alignment horizontal="left" vertical="top" wrapText="1"/>
    </xf>
    <xf numFmtId="0" fontId="11" fillId="0" borderId="0" xfId="0" applyFont="1" applyBorder="1" applyAlignment="1">
      <alignment horizontal="left" vertical="top" wrapText="1"/>
    </xf>
    <xf numFmtId="0" fontId="11" fillId="0" borderId="72" xfId="0" applyFont="1" applyBorder="1" applyAlignment="1">
      <alignment horizontal="left" vertical="top" wrapText="1"/>
    </xf>
    <xf numFmtId="0" fontId="9" fillId="0" borderId="75" xfId="0" applyFont="1" applyFill="1" applyBorder="1" applyAlignment="1">
      <alignment horizontal="left" vertical="top"/>
    </xf>
    <xf numFmtId="0" fontId="9" fillId="0" borderId="76" xfId="0" applyFont="1" applyFill="1" applyBorder="1" applyAlignment="1">
      <alignment horizontal="left" vertical="top"/>
    </xf>
    <xf numFmtId="0" fontId="9" fillId="0" borderId="43" xfId="0" applyFont="1" applyFill="1" applyBorder="1" applyAlignment="1">
      <alignment horizontal="left" vertical="top"/>
    </xf>
    <xf numFmtId="0" fontId="37" fillId="2" borderId="77" xfId="0" applyFont="1" applyFill="1" applyBorder="1" applyAlignment="1">
      <alignment horizontal="center" vertical="center" wrapText="1"/>
    </xf>
    <xf numFmtId="0" fontId="37" fillId="2" borderId="40" xfId="0" applyFont="1" applyFill="1" applyBorder="1" applyAlignment="1">
      <alignment horizontal="center" vertical="center" wrapText="1"/>
    </xf>
    <xf numFmtId="0" fontId="37" fillId="2" borderId="32"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30"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23" xfId="0" applyFont="1" applyFill="1" applyBorder="1" applyAlignment="1">
      <alignment horizontal="center" vertical="center" wrapText="1"/>
    </xf>
    <xf numFmtId="0" fontId="21" fillId="0" borderId="29"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37" fillId="0" borderId="26" xfId="0"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7"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54" xfId="0" applyFont="1" applyFill="1" applyBorder="1" applyAlignment="1">
      <alignment horizontal="center" vertical="center" wrapText="1"/>
    </xf>
    <xf numFmtId="0" fontId="10" fillId="2" borderId="55"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2" fillId="0" borderId="53" xfId="0" applyFont="1" applyBorder="1" applyAlignment="1">
      <alignment horizontal="center" vertical="top"/>
    </xf>
    <xf numFmtId="0" fontId="12" fillId="0" borderId="40" xfId="0" applyFont="1" applyBorder="1" applyAlignment="1">
      <alignment horizontal="center" vertical="top"/>
    </xf>
    <xf numFmtId="0" fontId="12" fillId="0" borderId="54" xfId="0" applyFont="1" applyBorder="1" applyAlignment="1">
      <alignment horizontal="center" vertical="top"/>
    </xf>
  </cellXfs>
  <cellStyles count="10">
    <cellStyle name="20% - Accent5" xfId="7" builtinId="46"/>
    <cellStyle name="20% - Accent5 2" xfId="9"/>
    <cellStyle name="Bad" xfId="4" builtinId="27"/>
    <cellStyle name="Header1" xfId="2"/>
    <cellStyle name="Input" xfId="3" builtinId="20"/>
    <cellStyle name="Neutral" xfId="5" builtinId="28"/>
    <cellStyle name="Normal" xfId="0" builtinId="0" customBuiltin="1"/>
    <cellStyle name="Normal 2" xfId="1"/>
    <cellStyle name="Note" xfId="6" builtinId="10"/>
    <cellStyle name="Percent" xfId="8" builtinId="5"/>
  </cellStyles>
  <dxfs count="57">
    <dxf>
      <numFmt numFmtId="0" formatCode="General"/>
      <alignment vertical="top" textRotation="0" indent="0" justifyLastLine="0" shrinkToFit="0" readingOrder="0"/>
    </dxf>
    <dxf>
      <numFmt numFmtId="0" formatCode="Genera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dxf>
    <dxf>
      <numFmt numFmtId="0" formatCode="General"/>
      <alignment horizontal="general" vertical="top" textRotation="0" wrapText="1"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top" textRotation="0" wrapText="1" indent="0" justifyLastLine="0" shrinkToFit="0" readingOrder="0"/>
      <border diagonalUp="0" diagonalDown="0" outline="0">
        <left style="hair">
          <color auto="1"/>
        </left>
        <right style="hair">
          <color auto="1"/>
        </right>
        <top style="hair">
          <color auto="1"/>
        </top>
        <bottom style="hair">
          <color auto="1"/>
        </bottom>
      </border>
    </dxf>
    <dxf>
      <alignment vertical="top" textRotation="0"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hair">
          <color auto="1"/>
        </left>
        <right style="hair">
          <color auto="1"/>
        </right>
        <top style="hair">
          <color auto="1"/>
        </top>
        <bottom style="hair">
          <color auto="1"/>
        </bottom>
      </border>
    </dxf>
    <dxf>
      <alignment vertical="top" textRotation="0" indent="0" justifyLastLine="0" shrinkToFit="0" readingOrder="0"/>
      <border diagonalUp="0" diagonalDown="0" outline="0">
        <left style="hair">
          <color auto="1"/>
        </left>
        <right style="hair">
          <color auto="1"/>
        </right>
        <top style="hair">
          <color auto="1"/>
        </top>
        <bottom style="hair">
          <color auto="1"/>
        </bottom>
      </border>
    </dxf>
    <dxf>
      <alignment vertical="top" textRotation="0" indent="0" justifyLastLine="0" shrinkToFit="0" readingOrder="0"/>
      <border diagonalUp="0" diagonalDown="0" outline="0">
        <left style="hair">
          <color auto="1"/>
        </left>
        <right style="hair">
          <color auto="1"/>
        </right>
        <top style="hair">
          <color auto="1"/>
        </top>
        <bottom style="hair">
          <color auto="1"/>
        </bottom>
      </border>
    </dxf>
    <dxf>
      <alignment vertical="top" textRotation="0" indent="0" justifyLastLine="0" shrinkToFit="0" readingOrder="0"/>
    </dxf>
    <dxf>
      <font>
        <color rgb="FF006100"/>
      </font>
      <fill>
        <patternFill>
          <bgColor rgb="FFC6EFCE"/>
        </patternFill>
      </fill>
    </dxf>
    <dxf>
      <font>
        <b val="0"/>
        <i val="0"/>
        <strike val="0"/>
        <condense val="0"/>
        <extend val="0"/>
        <outline val="0"/>
        <shadow val="0"/>
        <u val="none"/>
        <vertAlign val="baseline"/>
        <sz val="10"/>
        <color theme="1"/>
        <name val="Calibri"/>
        <scheme val="minor"/>
      </font>
      <fill>
        <patternFill patternType="solid">
          <fgColor indexed="64"/>
          <bgColor theme="5" tint="0.59999389629810485"/>
        </patternFill>
      </fill>
      <alignment horizontal="general" vertical="top" textRotation="0" wrapText="1" indent="0" justifyLastLine="0" shrinkToFit="0" readingOrder="0"/>
      <border diagonalUp="0" diagonalDown="0">
        <left style="hair">
          <color indexed="64"/>
        </left>
        <right/>
        <top style="hair">
          <color indexed="64"/>
        </top>
        <bottom style="hair">
          <color indexed="64"/>
        </bottom>
        <vertical/>
        <horizontal/>
      </border>
      <protection locked="0" hidden="0"/>
    </dxf>
    <dxf>
      <font>
        <b/>
        <i val="0"/>
        <strike val="0"/>
        <condense val="0"/>
        <extend val="0"/>
        <outline val="0"/>
        <shadow val="0"/>
        <u val="none"/>
        <vertAlign val="baseline"/>
        <sz val="10"/>
        <color theme="1"/>
        <name val="Calibri"/>
        <scheme val="minor"/>
      </font>
      <fill>
        <patternFill patternType="solid">
          <fgColor indexed="64"/>
          <bgColor theme="5" tint="0.5999938962981048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solid">
          <fgColor indexed="64"/>
          <bgColor theme="5" tint="0.5999938962981048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solid">
          <fgColor indexed="64"/>
          <bgColor theme="5" tint="0.59999389629810485"/>
        </patternFill>
      </fill>
      <alignment horizontal="general" vertical="top" textRotation="0" wrapText="1" indent="0" justifyLastLine="0" shrinkToFit="0" readingOrder="0"/>
      <border diagonalUp="0" diagonalDown="0">
        <left style="hair">
          <color auto="1"/>
        </left>
        <right style="hair">
          <color auto="1"/>
        </right>
        <top style="hair">
          <color auto="1"/>
        </top>
        <bottom style="hair">
          <color auto="1"/>
        </bottom>
        <vertical/>
        <horizontal/>
      </border>
      <protection locked="0" hidden="0"/>
    </dxf>
    <dxf>
      <font>
        <b val="0"/>
        <i val="0"/>
        <strike val="0"/>
        <condense val="0"/>
        <extend val="0"/>
        <outline val="0"/>
        <shadow val="0"/>
        <u val="none"/>
        <vertAlign val="baseline"/>
        <sz val="10"/>
        <color theme="1"/>
        <name val="Calibri"/>
        <scheme val="minor"/>
      </font>
      <fill>
        <patternFill patternType="solid">
          <fgColor indexed="64"/>
          <bgColor theme="8" tint="0.5999938962981048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alignment horizontal="general" vertical="top" textRotation="0" wrapText="0" indent="0" justifyLastLine="0" shrinkToFit="0" readingOrder="0"/>
      <protection locked="0" hidden="0"/>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hair">
          <color indexed="64"/>
        </left>
        <right style="hair">
          <color indexed="64"/>
        </right>
        <top/>
        <bottom/>
      </border>
    </dxf>
    <dxf>
      <font>
        <strike val="0"/>
        <outline val="0"/>
        <shadow val="0"/>
        <u val="none"/>
        <vertAlign val="baseline"/>
        <sz val="11"/>
        <name val="Calibri"/>
        <scheme val="minor"/>
      </font>
      <fill>
        <patternFill patternType="none">
          <fgColor indexed="64"/>
          <bgColor auto="1"/>
        </patternFill>
      </fill>
      <alignment horizontal="general" vertical="top" textRotation="0" wrapText="0" indent="0" justifyLastLine="0" shrinkToFit="0" readingOrder="0"/>
      <border diagonalUp="0" diagonalDown="0" outline="0">
        <left style="hair">
          <color auto="1"/>
        </left>
        <right style="medium">
          <color auto="1"/>
        </right>
        <top style="hair">
          <color auto="1"/>
        </top>
        <bottom style="hair">
          <color auto="1"/>
        </bottom>
      </border>
    </dxf>
    <dxf>
      <font>
        <strike val="0"/>
        <outline val="0"/>
        <shadow val="0"/>
        <u val="none"/>
        <vertAlign val="baseline"/>
        <sz val="11"/>
        <name val="Calibri"/>
        <scheme val="minor"/>
      </font>
      <fill>
        <patternFill patternType="none">
          <fgColor indexed="64"/>
          <bgColor auto="1"/>
        </patternFill>
      </fill>
      <alignment horizontal="general" vertical="top" textRotation="0" wrapText="0" indent="0" justifyLastLine="0" shrinkToFit="0" readingOrder="0"/>
      <border diagonalUp="0" diagonalDown="0" outline="0">
        <left style="hair">
          <color auto="1"/>
        </left>
        <right style="hair">
          <color auto="1"/>
        </right>
        <top style="hair">
          <color auto="1"/>
        </top>
        <bottom style="hair">
          <color auto="1"/>
        </bottom>
      </border>
    </dxf>
    <dxf>
      <font>
        <strike val="0"/>
        <outline val="0"/>
        <shadow val="0"/>
        <u val="none"/>
        <vertAlign val="baseline"/>
        <sz val="1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hair">
          <color auto="1"/>
        </left>
        <right style="hair">
          <color auto="1"/>
        </right>
        <top style="hair">
          <color auto="1"/>
        </top>
        <bottom style="hair">
          <color auto="1"/>
        </bottom>
      </border>
    </dxf>
    <dxf>
      <font>
        <strike val="0"/>
        <outline val="0"/>
        <shadow val="0"/>
        <u val="none"/>
        <vertAlign val="baseline"/>
        <sz val="11"/>
        <name val="Calibri"/>
        <scheme val="minor"/>
      </font>
      <fill>
        <patternFill patternType="none">
          <fgColor indexed="64"/>
          <bgColor indexed="65"/>
        </patternFill>
      </fill>
      <alignment horizontal="left" vertical="top" textRotation="0" wrapText="1" indent="0" justifyLastLine="0" shrinkToFit="0" readingOrder="0"/>
      <border diagonalUp="0" diagonalDown="0">
        <left style="hair">
          <color auto="1"/>
        </left>
        <right style="hair">
          <color auto="1"/>
        </right>
        <top style="hair">
          <color auto="1"/>
        </top>
        <bottom style="hair">
          <color auto="1"/>
        </bottom>
      </border>
      <protection locked="0" hidden="0"/>
    </dxf>
    <dxf>
      <font>
        <strike val="0"/>
        <outline val="0"/>
        <shadow val="0"/>
        <u val="none"/>
        <vertAlign val="baseline"/>
        <sz val="1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hair">
          <color auto="1"/>
        </left>
        <right style="hair">
          <color auto="1"/>
        </right>
        <top style="hair">
          <color auto="1"/>
        </top>
        <bottom style="hair">
          <color auto="1"/>
        </bottom>
      </border>
    </dxf>
    <dxf>
      <font>
        <strike val="0"/>
        <outline val="0"/>
        <shadow val="0"/>
        <u val="none"/>
        <vertAlign val="baseline"/>
        <sz val="11"/>
        <name val="Calibri"/>
        <scheme val="minor"/>
      </font>
      <fill>
        <patternFill patternType="none">
          <fgColor indexed="64"/>
          <bgColor auto="1"/>
        </patternFill>
      </fill>
      <alignment horizontal="general" vertical="top" textRotation="0" wrapText="0" indent="0" justifyLastLine="0" shrinkToFit="0" readingOrder="0"/>
      <border diagonalUp="0" diagonalDown="0" outline="0">
        <left style="medium">
          <color auto="1"/>
        </left>
        <right style="hair">
          <color auto="1"/>
        </right>
        <top style="hair">
          <color auto="1"/>
        </top>
        <bottom style="hair">
          <color auto="1"/>
        </bottom>
      </border>
    </dxf>
    <dxf>
      <border>
        <top style="hair">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scheme val="minor"/>
      </font>
      <fill>
        <patternFill patternType="none">
          <fgColor indexed="64"/>
          <bgColor auto="1"/>
        </patternFill>
      </fill>
      <alignment horizontal="general" vertical="top" textRotation="0" wrapText="0" indent="0" justifyLastLine="0" shrinkToFit="0" readingOrder="0"/>
    </dxf>
    <dxf>
      <border>
        <bottom style="medium">
          <color indexed="64"/>
        </bottom>
      </border>
    </dxf>
    <dxf>
      <font>
        <strike val="0"/>
        <outline val="0"/>
        <shadow val="0"/>
        <u val="none"/>
        <vertAlign val="baseline"/>
        <sz val="1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hair">
          <color indexed="64"/>
        </left>
        <right style="hair">
          <color indexed="64"/>
        </right>
        <top/>
        <bottom/>
      </border>
    </dxf>
    <dxf>
      <font>
        <b val="0"/>
        <i val="0"/>
        <strike val="0"/>
        <condense val="0"/>
        <extend val="0"/>
        <outline val="0"/>
        <shadow val="0"/>
        <u val="none"/>
        <vertAlign val="baseline"/>
        <sz val="10"/>
        <color auto="1"/>
        <name val="Calibri"/>
        <scheme val="minor"/>
      </font>
      <fill>
        <patternFill patternType="solid">
          <fgColor indexed="64"/>
          <bgColor theme="5" tint="0.59999389629810485"/>
        </patternFill>
      </fill>
      <alignment horizontal="general" vertical="top" textRotation="0" wrapText="1" indent="0" justifyLastLine="0" shrinkToFit="0" readingOrder="0"/>
      <border diagonalUp="0" diagonalDown="0">
        <left style="hair">
          <color auto="1"/>
        </left>
        <right style="hair">
          <color auto="1"/>
        </right>
        <top style="hair">
          <color auto="1"/>
        </top>
        <bottom style="hair">
          <color auto="1"/>
        </bottom>
        <vertical/>
        <horizontal/>
      </border>
      <protection locked="0" hidden="0"/>
    </dxf>
    <dxf>
      <font>
        <b/>
        <i val="0"/>
        <strike val="0"/>
        <condense val="0"/>
        <extend val="0"/>
        <outline val="0"/>
        <shadow val="0"/>
        <u val="none"/>
        <vertAlign val="baseline"/>
        <sz val="10"/>
        <color auto="1"/>
        <name val="Calibri"/>
        <scheme val="minor"/>
      </font>
      <numFmt numFmtId="0" formatCode="General"/>
      <fill>
        <patternFill patternType="solid">
          <fgColor indexed="64"/>
          <bgColor theme="4" tint="0.79998168889431442"/>
        </patternFill>
      </fill>
      <alignment horizontal="general" vertical="top"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solid">
          <fgColor indexed="64"/>
          <bgColor theme="5" tint="0.59999389629810485"/>
        </patternFill>
      </fill>
      <alignment horizontal="center" vertical="top" textRotation="0" wrapText="1" indent="0" justifyLastLine="0" shrinkToFit="0" readingOrder="0"/>
      <border diagonalUp="0" diagonalDown="0">
        <left style="hair">
          <color indexed="64"/>
        </left>
        <right style="hair">
          <color indexed="64"/>
        </right>
        <top/>
        <bottom style="hair">
          <color indexed="64"/>
        </bottom>
        <vertical/>
        <horizontal/>
      </border>
      <protection locked="0" hidden="0"/>
    </dxf>
    <dxf>
      <font>
        <b val="0"/>
        <i val="0"/>
        <strike val="0"/>
        <condense val="0"/>
        <extend val="0"/>
        <outline val="0"/>
        <shadow val="0"/>
        <u val="none"/>
        <vertAlign val="baseline"/>
        <sz val="10"/>
        <color rgb="FF3F3F76"/>
        <name val="Calibri"/>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style="hair">
          <color auto="1"/>
        </left>
        <right style="hair">
          <color auto="1"/>
        </right>
        <top/>
        <bottom style="hair">
          <color auto="1"/>
        </bottom>
        <vertical/>
        <horizontal/>
      </border>
      <protection locked="0" hidden="0"/>
    </dxf>
    <dxf>
      <font>
        <b val="0"/>
        <i val="0"/>
        <strike val="0"/>
        <condense val="0"/>
        <extend val="0"/>
        <outline val="0"/>
        <shadow val="0"/>
        <u val="none"/>
        <vertAlign val="baseline"/>
        <sz val="10"/>
        <color rgb="FF3F3F76"/>
        <name val="Calibri"/>
        <scheme val="minor"/>
      </font>
      <fill>
        <patternFill patternType="solid">
          <fgColor indexed="64"/>
          <bgColor theme="8" tint="0.59999389629810485"/>
        </patternFill>
      </fill>
      <alignment horizontal="center" vertical="top" textRotation="0" wrapText="1" indent="0" justifyLastLine="0" shrinkToFit="0" readingOrder="0"/>
      <border diagonalUp="0" diagonalDown="0">
        <left style="hair">
          <color auto="1"/>
        </left>
        <right style="hair">
          <color auto="1"/>
        </right>
        <top/>
        <bottom style="hair">
          <color auto="1"/>
        </bottom>
        <vertical/>
        <horizontal/>
      </border>
      <protection locked="0" hidden="0"/>
    </dxf>
    <dxf>
      <font>
        <b val="0"/>
        <i val="0"/>
        <strike val="0"/>
        <condense val="0"/>
        <extend val="0"/>
        <outline val="0"/>
        <shadow val="0"/>
        <u val="none"/>
        <vertAlign val="baseline"/>
        <sz val="10"/>
        <color auto="1"/>
        <name val="Calibri"/>
        <scheme val="minor"/>
      </font>
      <fill>
        <patternFill patternType="solid">
          <fgColor indexed="64"/>
          <bgColor theme="5" tint="0.59999389629810485"/>
        </patternFill>
      </fill>
      <alignment horizontal="center" vertical="top" textRotation="0" wrapText="1" indent="0" justifyLastLine="0" shrinkToFit="0" readingOrder="0"/>
      <border diagonalUp="0" diagonalDown="0">
        <left style="hair">
          <color indexed="64"/>
        </left>
        <right style="hair">
          <color indexed="64"/>
        </right>
        <top/>
        <bottom style="hair">
          <color indexed="64"/>
        </bottom>
        <vertical/>
        <horizontal/>
      </border>
      <protection locked="0" hidden="0"/>
    </dxf>
    <dxf>
      <font>
        <b val="0"/>
        <i val="0"/>
        <strike val="0"/>
        <condense val="0"/>
        <extend val="0"/>
        <outline val="0"/>
        <shadow val="0"/>
        <u val="none"/>
        <vertAlign val="baseline"/>
        <sz val="10"/>
        <color auto="1"/>
        <name val="Calibri"/>
        <scheme val="minor"/>
      </font>
      <fill>
        <patternFill patternType="solid">
          <fgColor indexed="64"/>
          <bgColor theme="5" tint="0.59999389629810485"/>
        </patternFill>
      </fill>
      <alignment horizontal="center" vertical="top" textRotation="0" wrapText="1" indent="0" justifyLastLine="0" shrinkToFit="0" readingOrder="0"/>
      <border diagonalUp="0" diagonalDown="0">
        <left style="hair">
          <color indexed="64"/>
        </left>
        <right style="hair">
          <color indexed="64"/>
        </right>
        <top style="hair">
          <color indexed="64"/>
        </top>
        <bottom style="hair">
          <color indexed="64"/>
        </bottom>
      </border>
      <protection locked="0" hidden="0"/>
    </dxf>
    <dxf>
      <font>
        <b val="0"/>
        <i val="0"/>
        <strike val="0"/>
        <outline val="0"/>
        <shadow val="0"/>
        <u val="none"/>
        <vertAlign val="baseline"/>
        <color auto="1"/>
        <name val="Calibri"/>
        <scheme val="minor"/>
      </font>
      <fill>
        <patternFill patternType="solid">
          <fgColor indexed="64"/>
          <bgColor theme="5" tint="0.59999389629810485"/>
        </patternFill>
      </fill>
      <alignment horizontal="center" textRotation="0" indent="0" justifyLastLine="0" shrinkToFit="0" readingOrder="0"/>
      <border diagonalUp="0" diagonalDown="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Calibri"/>
        <scheme val="minor"/>
      </font>
      <numFmt numFmtId="164" formatCode="_-* #,##0_-;\-* #,##0_-;_-* &quot;-&quot;_-;_-@_-"/>
      <fill>
        <patternFill patternType="solid">
          <fgColor indexed="64"/>
          <bgColor theme="8" tint="0.5999938962981048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Calibri"/>
        <scheme val="minor"/>
      </font>
      <fill>
        <patternFill patternType="solid">
          <fgColor indexed="64"/>
          <bgColor theme="8" tint="0.5999938962981048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Calibri"/>
        <scheme val="minor"/>
      </font>
      <fill>
        <patternFill patternType="solid">
          <fgColor indexed="64"/>
          <bgColor theme="5" tint="0.59999389629810485"/>
        </patternFill>
      </fill>
      <alignment horizontal="center" vertical="top" textRotation="0" wrapText="1" indent="0" justifyLastLine="0" shrinkToFit="0" readingOrder="0"/>
      <border diagonalUp="0" diagonalDown="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Calibri"/>
        <scheme val="minor"/>
      </font>
      <fill>
        <patternFill patternType="solid">
          <fgColor indexed="64"/>
          <bgColor theme="5" tint="0.59999389629810485"/>
        </patternFill>
      </fill>
      <alignment horizontal="center" vertical="top" textRotation="0" wrapText="1" indent="0" justifyLastLine="0" shrinkToFit="0" readingOrder="0"/>
      <border diagonalUp="0" diagonalDown="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Calibri"/>
        <scheme val="minor"/>
      </font>
      <fill>
        <patternFill patternType="solid">
          <fgColor indexed="64"/>
          <bgColor theme="5" tint="0.59999389629810485"/>
        </patternFill>
      </fill>
      <alignment horizontal="center" vertical="top" textRotation="0" wrapText="1" indent="0" justifyLastLine="0" shrinkToFit="0" readingOrder="0"/>
      <border diagonalUp="0" diagonalDown="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Calibri"/>
        <scheme val="minor"/>
      </font>
      <fill>
        <patternFill patternType="solid">
          <fgColor indexed="64"/>
          <bgColor theme="5" tint="0.59999389629810485"/>
        </patternFill>
      </fill>
      <alignment horizontal="center" vertical="top" textRotation="0" wrapText="1" indent="0" justifyLastLine="0" shrinkToFit="0" readingOrder="0"/>
      <border diagonalUp="0" diagonalDown="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Calibri"/>
        <scheme val="minor"/>
      </font>
      <fill>
        <patternFill patternType="solid">
          <fgColor indexed="64"/>
          <bgColor theme="5" tint="0.59999389629810485"/>
        </patternFill>
      </fill>
      <alignment horizontal="general" vertical="top" textRotation="0" wrapText="1" indent="0" justifyLastLine="0" shrinkToFit="0" readingOrder="0"/>
      <border diagonalUp="0" diagonalDown="0">
        <left style="hair">
          <color auto="1"/>
        </left>
        <right style="hair">
          <color auto="1"/>
        </right>
        <top/>
        <bottom style="hair">
          <color auto="1"/>
        </bottom>
        <vertical/>
        <horizontal/>
      </border>
      <protection locked="0" hidden="0"/>
    </dxf>
    <dxf>
      <font>
        <b val="0"/>
        <i val="0"/>
        <strike val="0"/>
        <condense val="0"/>
        <extend val="0"/>
        <outline val="0"/>
        <shadow val="0"/>
        <u val="none"/>
        <vertAlign val="baseline"/>
        <sz val="10"/>
        <color auto="1"/>
        <name val="Calibri"/>
        <scheme val="minor"/>
      </font>
      <fill>
        <patternFill patternType="solid">
          <fgColor indexed="64"/>
          <bgColor theme="8" tint="0.5999938962981048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Calibri"/>
        <scheme val="minor"/>
      </font>
      <fill>
        <patternFill patternType="solid">
          <fgColor indexed="64"/>
          <bgColor theme="8" tint="0.59999389629810485"/>
        </patternFill>
      </fill>
      <alignment horizontal="general" vertical="top" textRotation="0" wrapText="1" indent="0" justifyLastLine="0" shrinkToFit="0" readingOrder="0"/>
      <border diagonalUp="0" diagonalDown="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left/>
        <right style="hair">
          <color indexed="64"/>
        </right>
        <top style="hair">
          <color indexed="64"/>
        </top>
        <bottom style="hair">
          <color indexed="64"/>
        </bottom>
      </border>
      <protection locked="0" hidden="0"/>
    </dxf>
    <dxf>
      <border>
        <top style="hair">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1" indent="0" justifyLastLine="0" shrinkToFit="0" readingOrder="0"/>
      <protection locked="0" hidden="0"/>
    </dxf>
    <dxf>
      <border>
        <bottom style="medium">
          <color indexed="64"/>
        </bottom>
      </border>
    </dxf>
    <dxf>
      <font>
        <b/>
        <i val="0"/>
        <strike val="0"/>
        <condense val="0"/>
        <extend val="0"/>
        <outline val="0"/>
        <shadow val="0"/>
        <u val="none"/>
        <vertAlign val="baseline"/>
        <sz val="10"/>
        <color theme="1"/>
        <name val="Calibri"/>
        <scheme val="minor"/>
      </font>
      <fill>
        <patternFill patternType="none">
          <fgColor indexed="64"/>
          <bgColor theme="0"/>
        </patternFill>
      </fill>
      <alignment horizontal="general" vertical="center" textRotation="0" wrapText="1" indent="0" justifyLastLine="0" shrinkToFit="0" readingOrder="0"/>
      <border diagonalUp="0" diagonalDown="0">
        <left style="hair">
          <color indexed="64"/>
        </left>
        <right style="hair">
          <color indexed="64"/>
        </right>
        <top/>
        <bottom/>
        <vertical style="hair">
          <color indexed="64"/>
        </vertical>
        <horizontal/>
      </border>
    </dxf>
    <dxf>
      <fill>
        <patternFill>
          <bgColor theme="6" tint="0.79998168889431442"/>
        </patternFill>
      </fill>
    </dxf>
    <dxf>
      <fill>
        <patternFill>
          <bgColor theme="6" tint="0.79998168889431442"/>
        </patternFill>
      </fill>
      <border>
        <left style="medium">
          <color auto="1"/>
        </left>
        <right style="medium">
          <color auto="1"/>
        </right>
        <top style="medium">
          <color auto="1"/>
        </top>
        <bottom style="medium">
          <color auto="1"/>
        </bottom>
        <vertical style="hair">
          <color auto="1"/>
        </vertical>
      </border>
    </dxf>
    <dxf>
      <font>
        <b val="0"/>
        <i val="0"/>
      </font>
      <border>
        <left style="hair">
          <color auto="1"/>
        </left>
        <right style="hair">
          <color auto="1"/>
        </right>
        <top style="hair">
          <color auto="1"/>
        </top>
        <bottom style="hair">
          <color auto="1"/>
        </bottom>
        <vertical style="hair">
          <color auto="1"/>
        </vertical>
        <horizontal style="hair">
          <color auto="1"/>
        </horizontal>
      </border>
    </dxf>
  </dxfs>
  <tableStyles count="2" defaultTableStyle="TableStyleMedium2" defaultPivotStyle="PivotStyleLight16">
    <tableStyle name="Table Style 1" pivot="0" count="0"/>
    <tableStyle name="VARAM_pasvertejums" pivot="0" count="3">
      <tableStyleElement type="wholeTable" dxfId="56"/>
      <tableStyleElement type="headerRow" dxfId="55"/>
      <tableStyleElement type="firstColumn" dxfId="54"/>
    </tableStyle>
  </tableStyles>
  <colors>
    <mruColors>
      <color rgb="FFC6DFA5"/>
      <color rgb="FFDEE6FE"/>
      <color rgb="FFCAE5EE"/>
      <color rgb="FFA19FC1"/>
      <color rgb="FFB2DE82"/>
      <color rgb="FFCAE2D2"/>
      <color rgb="FFE8E7C3"/>
      <color rgb="FFDAE0CA"/>
      <color rgb="FFC4D9E6"/>
      <color rgb="FFADD6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dropbox.com/var/mobile/Containers/Bundle/Application/7EEA958B-2A7C-4D5A-977C-FDE9F1476D47/Excel.app/I:/Spread%20Eagle/Insurance/Policies/1-10015-00%20203062/Arrears%20Qtr2-02/MORTINT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dropbox.com/var/mobile/Containers/Bundle/Application/7EEA958B-2A7C-4D5A-977C-FDE9F1476D47/Excel.app/Lvrigameyfp02/data/Clients/_TS/Almira/3.DD%20working%20papers/BL%20-%20Bilyky/Beliki_Databook_07.03.07_v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dropbox.com/var/mobile/Containers/Bundle/Application/7EEA958B-2A7C-4D5A-977C-FDE9F1476D47/Excel.app/Sthnt01/9150/C1.%20Kunder/N&#228;ringsdepartementet/2.%20P&#229;g&#229;ende/ALT/4.%20Modeller/V&#228;rdering%20av%20ALT/DCF-ALT%2005-12-04-%20EFTER%20BUDGET%20UPPDATER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dropbox.com/var/mobile/Containers/Bundle/Application/7EEA958B-2A7C-4D5A-977C-FDE9F1476D47/Excel.app/Lvrigameyfp02/data/Program%20Files/EY%20TAS%20Databook/Lib/Databook%20library%20RoW.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www.dropbox.com/var/mobile/Containers/Bundle/Application/7EEA958B-2A7C-4D5A-977C-FDE9F1476D47/Excel.app/Sthnt01/9150/B3.%20Valuation/4.%20V&#228;rderingsmodeller/1.%20E&amp;Ys%20v&#228;rderingsmodell/PPA%20o%20immateriella%20tillg&#229;ngar/EY%20Sweden%20PPA%20model%20templa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www.dropbox.com/var/mobile/Containers/Bundle/Application/7EEA958B-2A7C-4D5A-977C-FDE9F1476D47/Excel.app/Sthnt01/9150/WINDOWS/TEMP/notesE1EF34/Valuation%20Model_2006-10-30v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www.dropbox.com/var/mobile/Containers/Bundle/Application/7EEA958B-2A7C-4D5A-977C-FDE9F1476D47/Excel.app/Z:/Documents%20and%20Settings/prilutskaya/Local%20Settings/Temporary%20Internet%20Files/OLKB3/&#1088;&#1077;&#1077;&#1089;&#1090;&#1088;%20&#1072;&#1082;&#1090;&#1086;&#1074;%20&#1087;&#1088;&#1086;&#1074;&#1077;&#1088;&#1086;&#108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www.dropbox.com/var/mobile/Containers/Bundle/Application/7EEA958B-2A7C-4D5A-977C-FDE9F1476D47/Excel.app/Z:/Documents%20and%20Settings/kozlova/Local%20Settings/Temporary%20Internet%20Files/OLK86/&#1056;&#1077;&#1077;&#1089;&#1090;&#1088;%20&#1072;&#1082;&#1090;&#1086;&#1074;%20&#1087;&#1088;&#1086;&#1074;&#1077;&#1088;&#1086;&#108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3"/>
      <sheetName val="Triangulations"/>
      <sheetName val="1989"/>
      <sheetName val="1990"/>
      <sheetName val="1991"/>
      <sheetName val="1992"/>
      <sheetName val="1994"/>
      <sheetName val="1995"/>
      <sheetName val="1996"/>
      <sheetName val="1997"/>
      <sheetName val="1998"/>
      <sheetName val="1999"/>
      <sheetName val="2000"/>
      <sheetName val="2001"/>
      <sheetName val="2002"/>
      <sheetName val="Premium summary"/>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5"/>
      <sheetName val="Cover"/>
      <sheetName val="Trans_Letter"/>
      <sheetName val="Index"/>
      <sheetName val="Abbreviations"/>
      <sheetName val="Lead_Index"/>
      <sheetName val="Lead PL"/>
      <sheetName val="Lead BS"/>
      <sheetName val="Recon_Index"/>
      <sheetName val="R1"/>
      <sheetName val="R2"/>
      <sheetName val="R3"/>
      <sheetName val="R4"/>
      <sheetName val="PL_Index"/>
      <sheetName val="PL1"/>
      <sheetName val="PL2"/>
      <sheetName val="PL3"/>
      <sheetName val="PL4"/>
      <sheetName val="PL5"/>
      <sheetName val="PL6"/>
      <sheetName val="PL7"/>
      <sheetName val="PL8"/>
      <sheetName val="PL9"/>
      <sheetName val="PL10"/>
      <sheetName val="PL11-a"/>
      <sheetName val="PL12"/>
      <sheetName val="PL13"/>
      <sheetName val="PL14"/>
      <sheetName val="PL15"/>
      <sheetName val="BS_Index"/>
      <sheetName val="BS1"/>
      <sheetName val="BS2"/>
      <sheetName val="BS3"/>
      <sheetName val="BS4"/>
      <sheetName val="BS5"/>
      <sheetName val="BS6"/>
      <sheetName val="BS7"/>
      <sheetName val="BS8"/>
      <sheetName val="BS9"/>
      <sheetName val="BS10"/>
      <sheetName val="BS11"/>
      <sheetName val="BS12"/>
      <sheetName val="BS13"/>
      <sheetName val="BS14"/>
      <sheetName val="BS15"/>
      <sheetName val="BS16"/>
      <sheetName val="BS17"/>
      <sheetName val="BS18"/>
      <sheetName val="WC_Index"/>
      <sheetName val="WC1"/>
      <sheetName val="WC2"/>
      <sheetName val="Sheet8S"/>
      <sheetName val="Sheet4S"/>
      <sheetName val="Sheet01S"/>
      <sheetName val="Sheet12S"/>
    </sheetNames>
    <sheetDataSet>
      <sheetData sheetId="0" refreshError="1">
        <row r="7">
          <cell r="E7">
            <v>5.05</v>
          </cell>
        </row>
      </sheetData>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PE"/>
      <sheetName val="Assumptions"/>
      <sheetName val="H-IS"/>
      <sheetName val="Spec"/>
      <sheetName val="H-BS"/>
      <sheetName val="Bloomberg"/>
      <sheetName val="Tabeller och diagram"/>
      <sheetName val="CF-base"/>
      <sheetName val="Rev's &amp; Costs"/>
      <sheetName val="WC"/>
      <sheetName val="FF"/>
      <sheetName val="Taxes"/>
      <sheetName val="IS"/>
      <sheetName val="BS"/>
      <sheetName val="IS-base"/>
      <sheetName val="BS-base"/>
      <sheetName val="CF"/>
      <sheetName val="Valuation"/>
      <sheetName val="Skattesköld-kontroll"/>
      <sheetName val="Summary"/>
      <sheetName val="Blad1"/>
      <sheetName val="Diagram"/>
    </sheetNames>
    <sheetDataSet>
      <sheetData sheetId="0" refreshError="1"/>
      <sheetData sheetId="1" refreshError="1"/>
      <sheetData sheetId="2" refreshError="1">
        <row r="4">
          <cell r="D4">
            <v>2001</v>
          </cell>
          <cell r="E4">
            <v>2002</v>
          </cell>
          <cell r="F4">
            <v>2003</v>
          </cell>
          <cell r="G4">
            <v>2004</v>
          </cell>
          <cell r="H4">
            <v>2005</v>
          </cell>
        </row>
        <row r="6">
          <cell r="F6">
            <v>202.155</v>
          </cell>
          <cell r="G6">
            <v>201.56399999999999</v>
          </cell>
          <cell r="H6">
            <v>192.68299999999999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BITDA Bridge"/>
      <sheetName val="Cover - do not import"/>
      <sheetName val="Q of E cover - do not import"/>
      <sheetName val="Earnings summary"/>
      <sheetName val="KPIs"/>
      <sheetName val="Adjusted EBITDA"/>
      <sheetName val="Pro forma EBITDA"/>
      <sheetName val="Quarterly P&amp;L"/>
      <sheetName val="Monthly P&amp;L - continuous"/>
      <sheetName val="Monthly P&amp;L - seasonality"/>
      <sheetName val="Revenue by product &amp; customer"/>
      <sheetName val="Annual growth by segment"/>
      <sheetName val="Growth drivers"/>
      <sheetName val="Gross to net sales"/>
      <sheetName val="Analysis of CoS"/>
      <sheetName val="Operating expenses"/>
      <sheetName val="Employee benefits"/>
      <sheetName val="EBITDA % improv. vs prior year "/>
      <sheetName val="Current trading"/>
      <sheetName val="LTM"/>
      <sheetName val="Full year outturn"/>
      <sheetName val="Standalone costs"/>
      <sheetName val="FX exposure"/>
      <sheetName val="Sensitivity analysis"/>
      <sheetName val="Key customers"/>
      <sheetName val="Key suppliers"/>
      <sheetName val="Booked and pipeline analysis"/>
      <sheetName val="Q of CF cover - do not import"/>
      <sheetName val="Lead cash flow"/>
      <sheetName val="EBITDA to CF conversion"/>
      <sheetName val="Capex breakdown"/>
      <sheetName val="Q of NA cover - do not import"/>
      <sheetName val="Lead BS - IAS"/>
      <sheetName val="Lead BS - NA"/>
      <sheetName val="Pro forma BS"/>
      <sheetName val="Inventory breakdown"/>
      <sheetName val="Inventory reserve"/>
      <sheetName val="Accounts receivable ageing"/>
      <sheetName val="Rollforward of AR"/>
      <sheetName val="Accounts payable"/>
      <sheetName val="Accounts payable ageing"/>
      <sheetName val="PPE"/>
      <sheetName val="Fixed assets"/>
      <sheetName val="Prepaid &amp; other current assets"/>
      <sheetName val="Intangible assets"/>
      <sheetName val="Other assets"/>
      <sheetName val="Accrued expenses"/>
      <sheetName val="Other current liabilities"/>
      <sheetName val="Debt"/>
      <sheetName val="Equity rollforward"/>
      <sheetName val="Unfunded obligations"/>
      <sheetName val="Cash waterfall analysis"/>
      <sheetName val="Adjustments to enterprise value"/>
      <sheetName val="WC cover - do not import"/>
      <sheetName val="WC - monthly - year on year"/>
      <sheetName val="WC - monthly -continuous"/>
      <sheetName val="Adjusted working capital"/>
      <sheetName val="Net WC (+ data pages)"/>
      <sheetName val="WC (high-low) (+data pages)"/>
      <sheetName val="WC analytics (+data pages)"/>
      <sheetName val="WC indicators (+data pages)"/>
      <sheetName val="WC sales seas.(+further pages)"/>
      <sheetName val="WC sales seas.2(+data pages)"/>
      <sheetName val="FY04 WC detail (data page)"/>
      <sheetName val="FY05 WC detail (data page)"/>
      <sheetName val="FY06 WC detail (data page)"/>
      <sheetName val="TF subsect cover-do not import"/>
      <sheetName val="Mngt to stat rec"/>
      <sheetName val="Hist accuracy of budget"/>
      <sheetName val="Price vol cover - do not import"/>
      <sheetName val="Price volume profit variance"/>
      <sheetName val="Price volume sales variance"/>
      <sheetName val="Price-vol summary (+data pages)"/>
      <sheetName val="Price-vol (data page 1)"/>
      <sheetName val="Price-vol (data page 2)"/>
      <sheetName val="Price-vol (data page 3)"/>
      <sheetName val="Price-vol (data page 4)"/>
      <sheetName val="Price-vol (data page 5)"/>
      <sheetName val="Chart pages cover-do not import"/>
      <sheetName val="Line chart"/>
      <sheetName val="Stacked column chart"/>
      <sheetName val="Bar chart"/>
      <sheetName val="Clustered column"/>
      <sheetName val="Column-line on 2 axis chart"/>
      <sheetName val="Bubble chart"/>
      <sheetName val="Blocked area chart"/>
      <sheetName val="Sheet8S"/>
      <sheetName val="Sheet4S"/>
      <sheetName val="Sheet01S"/>
      <sheetName val="Sheet12S"/>
      <sheetName val="FY0 WC detail (data page)"/>
    </sheetNames>
    <sheetDataSet>
      <sheetData sheetId="0" refreshError="1">
        <row r="6">
          <cell r="A6" t="str">
            <v>Currency:</v>
          </cell>
          <cell r="F6" t="str">
            <v>end points</v>
          </cell>
          <cell r="G6" t="str">
            <v>blank neg</v>
          </cell>
          <cell r="H6" t="str">
            <v>red neg</v>
          </cell>
          <cell r="I6" t="str">
            <v>grn neg</v>
          </cell>
          <cell r="J6" t="str">
            <v>blank pos</v>
          </cell>
          <cell r="K6" t="str">
            <v>red pos</v>
          </cell>
          <cell r="L6" t="str">
            <v>grn pos</v>
          </cell>
        </row>
        <row r="7">
          <cell r="A7" t="str">
            <v>FY[xx] EBITDA</v>
          </cell>
          <cell r="F7">
            <v>0</v>
          </cell>
        </row>
        <row r="8">
          <cell r="A8" t="str">
            <v xml:space="preserve"> FYxxA A</v>
          </cell>
          <cell r="G8">
            <v>0</v>
          </cell>
          <cell r="H8">
            <v>0</v>
          </cell>
          <cell r="I8">
            <v>0</v>
          </cell>
          <cell r="J8">
            <v>0</v>
          </cell>
          <cell r="K8">
            <v>0</v>
          </cell>
          <cell r="L8">
            <v>0</v>
          </cell>
        </row>
        <row r="9">
          <cell r="A9" t="str">
            <v>FYxxA B</v>
          </cell>
          <cell r="G9">
            <v>0</v>
          </cell>
          <cell r="H9">
            <v>0</v>
          </cell>
          <cell r="I9">
            <v>0</v>
          </cell>
          <cell r="J9">
            <v>0</v>
          </cell>
          <cell r="K9">
            <v>0</v>
          </cell>
          <cell r="L9">
            <v>0</v>
          </cell>
        </row>
        <row r="10">
          <cell r="A10" t="str">
            <v>FYxxA C</v>
          </cell>
          <cell r="G10">
            <v>0</v>
          </cell>
          <cell r="H10">
            <v>0</v>
          </cell>
          <cell r="I10">
            <v>0</v>
          </cell>
          <cell r="J10">
            <v>0</v>
          </cell>
          <cell r="K10">
            <v>0</v>
          </cell>
          <cell r="L10">
            <v>0</v>
          </cell>
        </row>
        <row r="11">
          <cell r="A11" t="str">
            <v>FYxxA D</v>
          </cell>
          <cell r="G11">
            <v>0</v>
          </cell>
          <cell r="H11">
            <v>0</v>
          </cell>
          <cell r="I11">
            <v>0</v>
          </cell>
          <cell r="J11">
            <v>0</v>
          </cell>
          <cell r="K11">
            <v>0</v>
          </cell>
          <cell r="L11">
            <v>0</v>
          </cell>
        </row>
        <row r="12">
          <cell r="A12" t="str">
            <v>FYxxA E</v>
          </cell>
          <cell r="G12">
            <v>0</v>
          </cell>
          <cell r="H12">
            <v>0</v>
          </cell>
          <cell r="I12">
            <v>0</v>
          </cell>
          <cell r="J12">
            <v>0</v>
          </cell>
          <cell r="K12">
            <v>0</v>
          </cell>
          <cell r="L12">
            <v>0</v>
          </cell>
        </row>
        <row r="13">
          <cell r="A13" t="str">
            <v>FYxxA F</v>
          </cell>
          <cell r="G13">
            <v>0</v>
          </cell>
          <cell r="H13">
            <v>0</v>
          </cell>
          <cell r="I13">
            <v>0</v>
          </cell>
          <cell r="J13">
            <v>0</v>
          </cell>
          <cell r="K13">
            <v>0</v>
          </cell>
          <cell r="L13">
            <v>0</v>
          </cell>
        </row>
        <row r="14">
          <cell r="A14" t="str">
            <v>FYxxA G</v>
          </cell>
          <cell r="G14">
            <v>0</v>
          </cell>
          <cell r="H14">
            <v>0</v>
          </cell>
          <cell r="I14">
            <v>0</v>
          </cell>
          <cell r="J14">
            <v>0</v>
          </cell>
          <cell r="K14">
            <v>0</v>
          </cell>
          <cell r="L14">
            <v>0</v>
          </cell>
        </row>
        <row r="15">
          <cell r="A15" t="str">
            <v>FYxxA H</v>
          </cell>
          <cell r="G15">
            <v>0</v>
          </cell>
          <cell r="H15">
            <v>0</v>
          </cell>
          <cell r="I15">
            <v>0</v>
          </cell>
          <cell r="J15">
            <v>0</v>
          </cell>
          <cell r="K15">
            <v>0</v>
          </cell>
          <cell r="L15">
            <v>0</v>
          </cell>
        </row>
        <row r="16">
          <cell r="A16" t="str">
            <v>FYxxA I</v>
          </cell>
          <cell r="G16">
            <v>0</v>
          </cell>
          <cell r="H16">
            <v>0</v>
          </cell>
          <cell r="I16">
            <v>0</v>
          </cell>
          <cell r="J16">
            <v>0</v>
          </cell>
          <cell r="K16">
            <v>0</v>
          </cell>
          <cell r="L16">
            <v>0</v>
          </cell>
        </row>
        <row r="17">
          <cell r="A17" t="str">
            <v>FYxxA J</v>
          </cell>
          <cell r="G17">
            <v>0</v>
          </cell>
          <cell r="H17">
            <v>0</v>
          </cell>
          <cell r="I17">
            <v>0</v>
          </cell>
          <cell r="J17">
            <v>0</v>
          </cell>
          <cell r="K17">
            <v>0</v>
          </cell>
          <cell r="L17">
            <v>0</v>
          </cell>
        </row>
        <row r="18">
          <cell r="A18" t="str">
            <v>FYxxA K</v>
          </cell>
          <cell r="G18">
            <v>0</v>
          </cell>
          <cell r="H18">
            <v>0</v>
          </cell>
          <cell r="I18">
            <v>0</v>
          </cell>
          <cell r="J18">
            <v>0</v>
          </cell>
          <cell r="K18">
            <v>0</v>
          </cell>
          <cell r="L18">
            <v>0</v>
          </cell>
        </row>
        <row r="19">
          <cell r="A19" t="str">
            <v>FYxxA L</v>
          </cell>
          <cell r="G19">
            <v>0</v>
          </cell>
          <cell r="H19">
            <v>0</v>
          </cell>
          <cell r="I19">
            <v>0</v>
          </cell>
          <cell r="J19">
            <v>0</v>
          </cell>
          <cell r="K19">
            <v>0</v>
          </cell>
          <cell r="L19">
            <v>0</v>
          </cell>
        </row>
        <row r="20">
          <cell r="A20" t="str">
            <v>FYxxA M</v>
          </cell>
          <cell r="G20">
            <v>0</v>
          </cell>
          <cell r="H20">
            <v>0</v>
          </cell>
          <cell r="I20">
            <v>0</v>
          </cell>
          <cell r="J20">
            <v>0</v>
          </cell>
          <cell r="K20">
            <v>0</v>
          </cell>
          <cell r="L20">
            <v>0</v>
          </cell>
        </row>
        <row r="21">
          <cell r="A21" t="str">
            <v>FYxxA N</v>
          </cell>
          <cell r="G21">
            <v>0</v>
          </cell>
          <cell r="H21">
            <v>0</v>
          </cell>
          <cell r="I21">
            <v>0</v>
          </cell>
          <cell r="J21">
            <v>0</v>
          </cell>
          <cell r="K21">
            <v>0</v>
          </cell>
          <cell r="L21">
            <v>0</v>
          </cell>
        </row>
        <row r="22">
          <cell r="A22" t="str">
            <v>FYxxA O</v>
          </cell>
          <cell r="G22">
            <v>0</v>
          </cell>
          <cell r="H22">
            <v>0</v>
          </cell>
          <cell r="I22">
            <v>0</v>
          </cell>
          <cell r="J22">
            <v>0</v>
          </cell>
          <cell r="K22">
            <v>0</v>
          </cell>
          <cell r="L22">
            <v>0</v>
          </cell>
        </row>
        <row r="23">
          <cell r="A23" t="str">
            <v>FY[xx] EBITDA</v>
          </cell>
          <cell r="F23">
            <v>0</v>
          </cell>
          <cell r="G23">
            <v>0</v>
          </cell>
          <cell r="H23">
            <v>0</v>
          </cell>
          <cell r="I23">
            <v>0</v>
          </cell>
          <cell r="J23">
            <v>0</v>
          </cell>
          <cell r="K23">
            <v>0</v>
          </cell>
          <cell r="L23">
            <v>0</v>
          </cell>
        </row>
        <row r="24">
          <cell r="A24" t="str">
            <v>FYxxA A</v>
          </cell>
          <cell r="G24">
            <v>0</v>
          </cell>
          <cell r="H24">
            <v>0</v>
          </cell>
          <cell r="I24">
            <v>0</v>
          </cell>
          <cell r="J24">
            <v>0</v>
          </cell>
          <cell r="K24">
            <v>0</v>
          </cell>
          <cell r="L24">
            <v>0</v>
          </cell>
        </row>
        <row r="25">
          <cell r="A25" t="str">
            <v>FYxxA B</v>
          </cell>
          <cell r="G25">
            <v>0</v>
          </cell>
          <cell r="H25">
            <v>0</v>
          </cell>
          <cell r="I25">
            <v>0</v>
          </cell>
          <cell r="J25">
            <v>0</v>
          </cell>
          <cell r="K25">
            <v>0</v>
          </cell>
          <cell r="L25">
            <v>0</v>
          </cell>
        </row>
        <row r="26">
          <cell r="A26" t="str">
            <v>FYxxA C</v>
          </cell>
          <cell r="G26">
            <v>0</v>
          </cell>
          <cell r="H26">
            <v>0</v>
          </cell>
          <cell r="I26">
            <v>0</v>
          </cell>
          <cell r="J26">
            <v>0</v>
          </cell>
          <cell r="K26">
            <v>0</v>
          </cell>
          <cell r="L26">
            <v>0</v>
          </cell>
        </row>
        <row r="27">
          <cell r="A27" t="str">
            <v>FYxxA D</v>
          </cell>
          <cell r="G27">
            <v>0</v>
          </cell>
          <cell r="H27">
            <v>0</v>
          </cell>
          <cell r="I27">
            <v>0</v>
          </cell>
          <cell r="J27">
            <v>0</v>
          </cell>
          <cell r="K27">
            <v>0</v>
          </cell>
          <cell r="L27">
            <v>0</v>
          </cell>
        </row>
        <row r="28">
          <cell r="A28" t="str">
            <v>FYxxA E</v>
          </cell>
          <cell r="G28">
            <v>0</v>
          </cell>
          <cell r="H28">
            <v>0</v>
          </cell>
          <cell r="I28">
            <v>0</v>
          </cell>
          <cell r="J28">
            <v>0</v>
          </cell>
          <cell r="K28">
            <v>0</v>
          </cell>
          <cell r="L28">
            <v>0</v>
          </cell>
        </row>
        <row r="29">
          <cell r="A29" t="str">
            <v>FYxxA F</v>
          </cell>
          <cell r="G29">
            <v>0</v>
          </cell>
          <cell r="H29">
            <v>0</v>
          </cell>
          <cell r="I29">
            <v>0</v>
          </cell>
          <cell r="J29">
            <v>0</v>
          </cell>
          <cell r="K29">
            <v>0</v>
          </cell>
          <cell r="L29">
            <v>0</v>
          </cell>
        </row>
        <row r="30">
          <cell r="A30" t="str">
            <v>FYxxA G</v>
          </cell>
          <cell r="G30">
            <v>0</v>
          </cell>
          <cell r="H30">
            <v>0</v>
          </cell>
          <cell r="I30">
            <v>0</v>
          </cell>
          <cell r="J30">
            <v>0</v>
          </cell>
          <cell r="K30">
            <v>0</v>
          </cell>
          <cell r="L30">
            <v>0</v>
          </cell>
        </row>
        <row r="31">
          <cell r="A31" t="str">
            <v>FYxxA H</v>
          </cell>
          <cell r="G31">
            <v>0</v>
          </cell>
          <cell r="H31">
            <v>0</v>
          </cell>
          <cell r="I31">
            <v>0</v>
          </cell>
          <cell r="J31">
            <v>0</v>
          </cell>
          <cell r="K31">
            <v>0</v>
          </cell>
          <cell r="L31">
            <v>0</v>
          </cell>
        </row>
        <row r="32">
          <cell r="A32" t="str">
            <v>FYxxA I</v>
          </cell>
          <cell r="G32">
            <v>0</v>
          </cell>
          <cell r="H32">
            <v>0</v>
          </cell>
          <cell r="I32">
            <v>0</v>
          </cell>
          <cell r="J32">
            <v>0</v>
          </cell>
          <cell r="K32">
            <v>0</v>
          </cell>
          <cell r="L32">
            <v>0</v>
          </cell>
        </row>
        <row r="33">
          <cell r="A33" t="str">
            <v>FYxxA J</v>
          </cell>
          <cell r="G33">
            <v>0</v>
          </cell>
          <cell r="H33">
            <v>0</v>
          </cell>
          <cell r="I33">
            <v>0</v>
          </cell>
          <cell r="J33">
            <v>0</v>
          </cell>
          <cell r="K33">
            <v>0</v>
          </cell>
          <cell r="L33">
            <v>0</v>
          </cell>
        </row>
        <row r="34">
          <cell r="A34" t="str">
            <v>FYxxA K</v>
          </cell>
          <cell r="G34">
            <v>0</v>
          </cell>
          <cell r="H34">
            <v>0</v>
          </cell>
          <cell r="I34">
            <v>0</v>
          </cell>
          <cell r="J34">
            <v>0</v>
          </cell>
          <cell r="K34">
            <v>0</v>
          </cell>
          <cell r="L34">
            <v>0</v>
          </cell>
        </row>
        <row r="35">
          <cell r="A35" t="str">
            <v>FYxxA L</v>
          </cell>
          <cell r="G35">
            <v>0</v>
          </cell>
          <cell r="H35">
            <v>0</v>
          </cell>
          <cell r="I35">
            <v>0</v>
          </cell>
          <cell r="J35">
            <v>0</v>
          </cell>
          <cell r="K35">
            <v>0</v>
          </cell>
          <cell r="L35">
            <v>0</v>
          </cell>
        </row>
        <row r="36">
          <cell r="A36" t="str">
            <v>FYxxA M</v>
          </cell>
          <cell r="G36">
            <v>0</v>
          </cell>
          <cell r="H36">
            <v>0</v>
          </cell>
          <cell r="I36">
            <v>0</v>
          </cell>
          <cell r="J36">
            <v>0</v>
          </cell>
          <cell r="K36">
            <v>0</v>
          </cell>
          <cell r="L36">
            <v>0</v>
          </cell>
        </row>
        <row r="37">
          <cell r="A37" t="str">
            <v>FYxxA N</v>
          </cell>
          <cell r="G37">
            <v>0</v>
          </cell>
          <cell r="H37">
            <v>0</v>
          </cell>
          <cell r="I37">
            <v>0</v>
          </cell>
          <cell r="J37">
            <v>0</v>
          </cell>
          <cell r="K37">
            <v>0</v>
          </cell>
          <cell r="L37">
            <v>0</v>
          </cell>
        </row>
        <row r="38">
          <cell r="A38" t="str">
            <v>FYxxA O</v>
          </cell>
          <cell r="G38">
            <v>0</v>
          </cell>
          <cell r="H38">
            <v>0</v>
          </cell>
          <cell r="I38">
            <v>0</v>
          </cell>
          <cell r="J38">
            <v>0</v>
          </cell>
          <cell r="K38">
            <v>0</v>
          </cell>
          <cell r="L38">
            <v>0</v>
          </cell>
        </row>
        <row r="39">
          <cell r="A39" t="str">
            <v>FY[xx] EBITDA</v>
          </cell>
          <cell r="F39">
            <v>0</v>
          </cell>
          <cell r="G39">
            <v>0</v>
          </cell>
          <cell r="H39">
            <v>0</v>
          </cell>
          <cell r="I39">
            <v>0</v>
          </cell>
          <cell r="J39">
            <v>0</v>
          </cell>
          <cell r="K39">
            <v>0</v>
          </cell>
          <cell r="L39">
            <v>0</v>
          </cell>
        </row>
        <row r="40">
          <cell r="A40" t="str">
            <v xml:space="preserve">FYxxB A </v>
          </cell>
          <cell r="G40">
            <v>0</v>
          </cell>
          <cell r="H40">
            <v>0</v>
          </cell>
          <cell r="I40">
            <v>0</v>
          </cell>
          <cell r="J40">
            <v>0</v>
          </cell>
          <cell r="K40">
            <v>0</v>
          </cell>
          <cell r="L40">
            <v>0</v>
          </cell>
        </row>
        <row r="41">
          <cell r="A41" t="str">
            <v>FYxxB B</v>
          </cell>
          <cell r="G41">
            <v>0</v>
          </cell>
          <cell r="H41">
            <v>0</v>
          </cell>
          <cell r="I41">
            <v>0</v>
          </cell>
          <cell r="J41">
            <v>0</v>
          </cell>
          <cell r="K41">
            <v>0</v>
          </cell>
          <cell r="L41">
            <v>0</v>
          </cell>
        </row>
        <row r="42">
          <cell r="A42" t="str">
            <v>FYxxB C</v>
          </cell>
          <cell r="G42">
            <v>0</v>
          </cell>
          <cell r="H42">
            <v>0</v>
          </cell>
          <cell r="I42">
            <v>0</v>
          </cell>
          <cell r="J42">
            <v>0</v>
          </cell>
          <cell r="K42">
            <v>0</v>
          </cell>
          <cell r="L42">
            <v>0</v>
          </cell>
        </row>
        <row r="43">
          <cell r="A43" t="str">
            <v>FYxxB D</v>
          </cell>
          <cell r="G43">
            <v>0</v>
          </cell>
          <cell r="H43">
            <v>0</v>
          </cell>
          <cell r="I43">
            <v>0</v>
          </cell>
          <cell r="J43">
            <v>0</v>
          </cell>
          <cell r="K43">
            <v>0</v>
          </cell>
          <cell r="L43">
            <v>0</v>
          </cell>
        </row>
        <row r="44">
          <cell r="A44" t="str">
            <v>FYxxB E</v>
          </cell>
          <cell r="G44">
            <v>0</v>
          </cell>
          <cell r="H44">
            <v>0</v>
          </cell>
          <cell r="I44">
            <v>0</v>
          </cell>
          <cell r="J44">
            <v>0</v>
          </cell>
          <cell r="K44">
            <v>0</v>
          </cell>
          <cell r="L44">
            <v>0</v>
          </cell>
        </row>
        <row r="45">
          <cell r="A45" t="str">
            <v>FYxxB F</v>
          </cell>
          <cell r="G45">
            <v>0</v>
          </cell>
          <cell r="H45">
            <v>0</v>
          </cell>
          <cell r="I45">
            <v>0</v>
          </cell>
          <cell r="J45">
            <v>0</v>
          </cell>
          <cell r="K45">
            <v>0</v>
          </cell>
          <cell r="L45">
            <v>0</v>
          </cell>
        </row>
        <row r="46">
          <cell r="A46" t="str">
            <v>FYxxB G</v>
          </cell>
          <cell r="G46">
            <v>0</v>
          </cell>
          <cell r="H46">
            <v>0</v>
          </cell>
          <cell r="I46">
            <v>0</v>
          </cell>
          <cell r="J46">
            <v>0</v>
          </cell>
          <cell r="K46">
            <v>0</v>
          </cell>
          <cell r="L46">
            <v>0</v>
          </cell>
        </row>
        <row r="47">
          <cell r="A47" t="str">
            <v>FYxxB H</v>
          </cell>
          <cell r="G47">
            <v>0</v>
          </cell>
          <cell r="H47">
            <v>0</v>
          </cell>
          <cell r="I47">
            <v>0</v>
          </cell>
          <cell r="J47">
            <v>0</v>
          </cell>
          <cell r="K47">
            <v>0</v>
          </cell>
          <cell r="L47">
            <v>0</v>
          </cell>
        </row>
        <row r="48">
          <cell r="A48" t="str">
            <v>FYxxB I</v>
          </cell>
          <cell r="G48">
            <v>0</v>
          </cell>
          <cell r="H48">
            <v>0</v>
          </cell>
          <cell r="I48">
            <v>0</v>
          </cell>
          <cell r="J48">
            <v>0</v>
          </cell>
          <cell r="K48">
            <v>0</v>
          </cell>
          <cell r="L48">
            <v>0</v>
          </cell>
        </row>
        <row r="49">
          <cell r="A49" t="str">
            <v>FYxxB J</v>
          </cell>
          <cell r="G49">
            <v>0</v>
          </cell>
          <cell r="H49">
            <v>0</v>
          </cell>
          <cell r="I49">
            <v>0</v>
          </cell>
          <cell r="J49">
            <v>0</v>
          </cell>
          <cell r="K49">
            <v>0</v>
          </cell>
          <cell r="L49">
            <v>0</v>
          </cell>
        </row>
        <row r="50">
          <cell r="A50" t="str">
            <v>FYxxB K</v>
          </cell>
          <cell r="G50">
            <v>0</v>
          </cell>
          <cell r="H50">
            <v>0</v>
          </cell>
          <cell r="I50">
            <v>0</v>
          </cell>
          <cell r="J50">
            <v>0</v>
          </cell>
          <cell r="K50">
            <v>0</v>
          </cell>
          <cell r="L50">
            <v>0</v>
          </cell>
        </row>
        <row r="51">
          <cell r="A51" t="str">
            <v>FYxxB L</v>
          </cell>
          <cell r="G51">
            <v>0</v>
          </cell>
          <cell r="H51">
            <v>0</v>
          </cell>
          <cell r="I51">
            <v>0</v>
          </cell>
          <cell r="J51">
            <v>0</v>
          </cell>
          <cell r="K51">
            <v>0</v>
          </cell>
          <cell r="L51">
            <v>0</v>
          </cell>
        </row>
        <row r="52">
          <cell r="A52" t="str">
            <v>FYxxB M</v>
          </cell>
          <cell r="G52">
            <v>0</v>
          </cell>
          <cell r="H52">
            <v>0</v>
          </cell>
          <cell r="I52">
            <v>0</v>
          </cell>
          <cell r="J52">
            <v>0</v>
          </cell>
          <cell r="K52">
            <v>0</v>
          </cell>
          <cell r="L52">
            <v>0</v>
          </cell>
        </row>
        <row r="53">
          <cell r="A53" t="str">
            <v>FYxxB N</v>
          </cell>
          <cell r="G53">
            <v>0</v>
          </cell>
          <cell r="H53">
            <v>0</v>
          </cell>
          <cell r="I53">
            <v>0</v>
          </cell>
          <cell r="J53">
            <v>0</v>
          </cell>
          <cell r="K53">
            <v>0</v>
          </cell>
          <cell r="L53">
            <v>0</v>
          </cell>
        </row>
        <row r="54">
          <cell r="A54" t="str">
            <v>FYxxB O</v>
          </cell>
          <cell r="G54">
            <v>0</v>
          </cell>
          <cell r="H54">
            <v>0</v>
          </cell>
          <cell r="I54">
            <v>0</v>
          </cell>
          <cell r="J54">
            <v>0</v>
          </cell>
          <cell r="K54">
            <v>0</v>
          </cell>
          <cell r="L54">
            <v>0</v>
          </cell>
        </row>
        <row r="55">
          <cell r="A55" t="str">
            <v>FY[xx] EBITDA</v>
          </cell>
          <cell r="F55">
            <v>0</v>
          </cell>
          <cell r="G55">
            <v>0</v>
          </cell>
          <cell r="H55">
            <v>0</v>
          </cell>
          <cell r="I55">
            <v>0</v>
          </cell>
          <cell r="J55">
            <v>0</v>
          </cell>
          <cell r="K55">
            <v>0</v>
          </cell>
          <cell r="L55">
            <v>0</v>
          </cell>
        </row>
        <row r="56">
          <cell r="A56" t="str">
            <v xml:space="preserve">FYxxB A </v>
          </cell>
          <cell r="G56">
            <v>0</v>
          </cell>
          <cell r="H56">
            <v>0</v>
          </cell>
          <cell r="I56">
            <v>0</v>
          </cell>
          <cell r="J56">
            <v>0</v>
          </cell>
          <cell r="K56">
            <v>0</v>
          </cell>
          <cell r="L56">
            <v>0</v>
          </cell>
        </row>
        <row r="57">
          <cell r="A57" t="str">
            <v>FYxxB B</v>
          </cell>
          <cell r="G57">
            <v>0</v>
          </cell>
          <cell r="H57">
            <v>0</v>
          </cell>
          <cell r="I57">
            <v>0</v>
          </cell>
          <cell r="J57">
            <v>0</v>
          </cell>
          <cell r="K57">
            <v>0</v>
          </cell>
          <cell r="L57">
            <v>0</v>
          </cell>
        </row>
        <row r="58">
          <cell r="A58" t="str">
            <v>FYxxB C</v>
          </cell>
          <cell r="G58">
            <v>0</v>
          </cell>
          <cell r="H58">
            <v>0</v>
          </cell>
          <cell r="I58">
            <v>0</v>
          </cell>
          <cell r="J58">
            <v>0</v>
          </cell>
          <cell r="K58">
            <v>0</v>
          </cell>
          <cell r="L58">
            <v>0</v>
          </cell>
        </row>
        <row r="59">
          <cell r="A59" t="str">
            <v>FYxxB D</v>
          </cell>
          <cell r="G59">
            <v>0</v>
          </cell>
          <cell r="H59">
            <v>0</v>
          </cell>
          <cell r="I59">
            <v>0</v>
          </cell>
          <cell r="J59">
            <v>0</v>
          </cell>
          <cell r="K59">
            <v>0</v>
          </cell>
          <cell r="L59">
            <v>0</v>
          </cell>
        </row>
        <row r="60">
          <cell r="A60" t="str">
            <v>FYxxB E</v>
          </cell>
          <cell r="G60">
            <v>0</v>
          </cell>
          <cell r="H60">
            <v>0</v>
          </cell>
          <cell r="I60">
            <v>0</v>
          </cell>
          <cell r="J60">
            <v>0</v>
          </cell>
          <cell r="K60">
            <v>0</v>
          </cell>
          <cell r="L60">
            <v>0</v>
          </cell>
        </row>
        <row r="61">
          <cell r="A61" t="str">
            <v>FYxxB F</v>
          </cell>
          <cell r="G61">
            <v>0</v>
          </cell>
          <cell r="H61">
            <v>0</v>
          </cell>
          <cell r="I61">
            <v>0</v>
          </cell>
          <cell r="J61">
            <v>0</v>
          </cell>
          <cell r="K61">
            <v>0</v>
          </cell>
          <cell r="L61">
            <v>0</v>
          </cell>
        </row>
        <row r="62">
          <cell r="A62" t="str">
            <v>FYxxB G</v>
          </cell>
          <cell r="G62">
            <v>0</v>
          </cell>
          <cell r="H62">
            <v>0</v>
          </cell>
          <cell r="I62">
            <v>0</v>
          </cell>
          <cell r="J62">
            <v>0</v>
          </cell>
          <cell r="K62">
            <v>0</v>
          </cell>
          <cell r="L62">
            <v>0</v>
          </cell>
        </row>
        <row r="63">
          <cell r="A63" t="str">
            <v>FYxxB H</v>
          </cell>
          <cell r="G63">
            <v>0</v>
          </cell>
          <cell r="H63">
            <v>0</v>
          </cell>
          <cell r="I63">
            <v>0</v>
          </cell>
          <cell r="J63">
            <v>0</v>
          </cell>
          <cell r="K63">
            <v>0</v>
          </cell>
          <cell r="L63">
            <v>0</v>
          </cell>
        </row>
        <row r="64">
          <cell r="A64" t="str">
            <v>FYxxB I</v>
          </cell>
          <cell r="G64">
            <v>0</v>
          </cell>
          <cell r="H64">
            <v>0</v>
          </cell>
          <cell r="I64">
            <v>0</v>
          </cell>
          <cell r="J64">
            <v>0</v>
          </cell>
          <cell r="K64">
            <v>0</v>
          </cell>
          <cell r="L64">
            <v>0</v>
          </cell>
        </row>
        <row r="65">
          <cell r="A65" t="str">
            <v>FYxxB J</v>
          </cell>
          <cell r="G65">
            <v>0</v>
          </cell>
          <cell r="H65">
            <v>0</v>
          </cell>
          <cell r="I65">
            <v>0</v>
          </cell>
          <cell r="J65">
            <v>0</v>
          </cell>
          <cell r="K65">
            <v>0</v>
          </cell>
          <cell r="L65">
            <v>0</v>
          </cell>
        </row>
        <row r="66">
          <cell r="A66" t="str">
            <v>FYxxB K</v>
          </cell>
          <cell r="G66">
            <v>0</v>
          </cell>
          <cell r="H66">
            <v>0</v>
          </cell>
          <cell r="I66">
            <v>0</v>
          </cell>
          <cell r="J66">
            <v>0</v>
          </cell>
          <cell r="K66">
            <v>0</v>
          </cell>
          <cell r="L66">
            <v>0</v>
          </cell>
        </row>
        <row r="67">
          <cell r="A67" t="str">
            <v>FYxxB L</v>
          </cell>
          <cell r="G67">
            <v>0</v>
          </cell>
          <cell r="H67">
            <v>0</v>
          </cell>
          <cell r="I67">
            <v>0</v>
          </cell>
          <cell r="J67">
            <v>0</v>
          </cell>
          <cell r="K67">
            <v>0</v>
          </cell>
          <cell r="L67">
            <v>0</v>
          </cell>
        </row>
        <row r="68">
          <cell r="A68" t="str">
            <v>FYxxB M</v>
          </cell>
          <cell r="G68">
            <v>0</v>
          </cell>
          <cell r="H68">
            <v>0</v>
          </cell>
          <cell r="I68">
            <v>0</v>
          </cell>
          <cell r="J68">
            <v>0</v>
          </cell>
          <cell r="K68">
            <v>0</v>
          </cell>
          <cell r="L68">
            <v>0</v>
          </cell>
        </row>
        <row r="69">
          <cell r="A69" t="str">
            <v>FYxxB N</v>
          </cell>
          <cell r="G69">
            <v>0</v>
          </cell>
          <cell r="H69">
            <v>0</v>
          </cell>
          <cell r="I69">
            <v>0</v>
          </cell>
          <cell r="J69">
            <v>0</v>
          </cell>
          <cell r="K69">
            <v>0</v>
          </cell>
          <cell r="L69">
            <v>0</v>
          </cell>
        </row>
        <row r="70">
          <cell r="A70" t="str">
            <v>FYxxB O</v>
          </cell>
          <cell r="G70">
            <v>0</v>
          </cell>
          <cell r="H70">
            <v>0</v>
          </cell>
          <cell r="I70">
            <v>0</v>
          </cell>
          <cell r="J70">
            <v>0</v>
          </cell>
          <cell r="K70">
            <v>0</v>
          </cell>
          <cell r="L70">
            <v>0</v>
          </cell>
        </row>
        <row r="71">
          <cell r="A71" t="str">
            <v>FY[xx] EBITDA</v>
          </cell>
          <cell r="F71">
            <v>0</v>
          </cell>
          <cell r="G71">
            <v>0</v>
          </cell>
          <cell r="H71">
            <v>0</v>
          </cell>
          <cell r="I71">
            <v>0</v>
          </cell>
          <cell r="J71">
            <v>0</v>
          </cell>
          <cell r="K71">
            <v>0</v>
          </cell>
          <cell r="L71">
            <v>0</v>
          </cell>
        </row>
        <row r="72">
          <cell r="A72" t="str">
            <v xml:space="preserve">FYxxB A </v>
          </cell>
          <cell r="G72">
            <v>0</v>
          </cell>
          <cell r="H72">
            <v>0</v>
          </cell>
          <cell r="I72">
            <v>0</v>
          </cell>
          <cell r="J72">
            <v>0</v>
          </cell>
          <cell r="K72">
            <v>0</v>
          </cell>
          <cell r="L72">
            <v>0</v>
          </cell>
        </row>
        <row r="73">
          <cell r="A73" t="str">
            <v>FYxxB B</v>
          </cell>
          <cell r="G73">
            <v>0</v>
          </cell>
          <cell r="H73">
            <v>0</v>
          </cell>
          <cell r="I73">
            <v>0</v>
          </cell>
          <cell r="J73">
            <v>0</v>
          </cell>
          <cell r="K73">
            <v>0</v>
          </cell>
          <cell r="L73">
            <v>0</v>
          </cell>
        </row>
        <row r="74">
          <cell r="A74" t="str">
            <v>FYxxB C</v>
          </cell>
          <cell r="G74">
            <v>0</v>
          </cell>
          <cell r="H74">
            <v>0</v>
          </cell>
          <cell r="I74">
            <v>0</v>
          </cell>
          <cell r="J74">
            <v>0</v>
          </cell>
          <cell r="K74">
            <v>0</v>
          </cell>
          <cell r="L74">
            <v>0</v>
          </cell>
        </row>
        <row r="75">
          <cell r="A75" t="str">
            <v>FYxxB D</v>
          </cell>
          <cell r="G75">
            <v>0</v>
          </cell>
          <cell r="H75">
            <v>0</v>
          </cell>
          <cell r="I75">
            <v>0</v>
          </cell>
          <cell r="J75">
            <v>0</v>
          </cell>
          <cell r="K75">
            <v>0</v>
          </cell>
          <cell r="L75">
            <v>0</v>
          </cell>
        </row>
        <row r="76">
          <cell r="A76" t="str">
            <v>FYxxB E</v>
          </cell>
          <cell r="G76">
            <v>0</v>
          </cell>
          <cell r="H76">
            <v>0</v>
          </cell>
          <cell r="I76">
            <v>0</v>
          </cell>
          <cell r="J76">
            <v>0</v>
          </cell>
          <cell r="K76">
            <v>0</v>
          </cell>
          <cell r="L76">
            <v>0</v>
          </cell>
        </row>
        <row r="77">
          <cell r="A77" t="str">
            <v>FYxxB F</v>
          </cell>
          <cell r="G77">
            <v>0</v>
          </cell>
          <cell r="H77">
            <v>0</v>
          </cell>
          <cell r="I77">
            <v>0</v>
          </cell>
          <cell r="J77">
            <v>0</v>
          </cell>
          <cell r="K77">
            <v>0</v>
          </cell>
          <cell r="L77">
            <v>0</v>
          </cell>
        </row>
        <row r="78">
          <cell r="A78" t="str">
            <v>FYxxB G</v>
          </cell>
          <cell r="G78">
            <v>0</v>
          </cell>
          <cell r="H78">
            <v>0</v>
          </cell>
          <cell r="I78">
            <v>0</v>
          </cell>
          <cell r="J78">
            <v>0</v>
          </cell>
          <cell r="K78">
            <v>0</v>
          </cell>
          <cell r="L78">
            <v>0</v>
          </cell>
        </row>
        <row r="79">
          <cell r="A79" t="str">
            <v>FYxxB H</v>
          </cell>
          <cell r="G79">
            <v>0</v>
          </cell>
          <cell r="H79">
            <v>0</v>
          </cell>
          <cell r="I79">
            <v>0</v>
          </cell>
          <cell r="J79">
            <v>0</v>
          </cell>
          <cell r="K79">
            <v>0</v>
          </cell>
          <cell r="L79">
            <v>0</v>
          </cell>
        </row>
        <row r="80">
          <cell r="A80" t="str">
            <v>FYxxB I</v>
          </cell>
          <cell r="G80">
            <v>0</v>
          </cell>
          <cell r="H80">
            <v>0</v>
          </cell>
          <cell r="I80">
            <v>0</v>
          </cell>
          <cell r="J80">
            <v>0</v>
          </cell>
          <cell r="K80">
            <v>0</v>
          </cell>
          <cell r="L80">
            <v>0</v>
          </cell>
        </row>
        <row r="81">
          <cell r="A81" t="str">
            <v>FYxxB J</v>
          </cell>
          <cell r="G81">
            <v>0</v>
          </cell>
          <cell r="H81">
            <v>0</v>
          </cell>
          <cell r="I81">
            <v>0</v>
          </cell>
          <cell r="J81">
            <v>0</v>
          </cell>
          <cell r="K81">
            <v>0</v>
          </cell>
          <cell r="L81">
            <v>0</v>
          </cell>
        </row>
        <row r="82">
          <cell r="A82" t="str">
            <v>FYxxB K</v>
          </cell>
          <cell r="G82">
            <v>0</v>
          </cell>
          <cell r="H82">
            <v>0</v>
          </cell>
          <cell r="I82">
            <v>0</v>
          </cell>
          <cell r="J82">
            <v>0</v>
          </cell>
          <cell r="K82">
            <v>0</v>
          </cell>
          <cell r="L82">
            <v>0</v>
          </cell>
        </row>
        <row r="83">
          <cell r="A83" t="str">
            <v>FYxxB L</v>
          </cell>
          <cell r="G83">
            <v>0</v>
          </cell>
          <cell r="H83">
            <v>0</v>
          </cell>
          <cell r="I83">
            <v>0</v>
          </cell>
          <cell r="J83">
            <v>0</v>
          </cell>
          <cell r="K83">
            <v>0</v>
          </cell>
          <cell r="L83">
            <v>0</v>
          </cell>
        </row>
        <row r="84">
          <cell r="A84" t="str">
            <v>FYxxB M</v>
          </cell>
          <cell r="G84">
            <v>0</v>
          </cell>
          <cell r="H84">
            <v>0</v>
          </cell>
          <cell r="I84">
            <v>0</v>
          </cell>
          <cell r="J84">
            <v>0</v>
          </cell>
          <cell r="K84">
            <v>0</v>
          </cell>
          <cell r="L84">
            <v>0</v>
          </cell>
        </row>
        <row r="85">
          <cell r="A85" t="str">
            <v>FYxxB N</v>
          </cell>
          <cell r="G85">
            <v>0</v>
          </cell>
          <cell r="H85">
            <v>0</v>
          </cell>
          <cell r="I85">
            <v>0</v>
          </cell>
          <cell r="J85">
            <v>0</v>
          </cell>
          <cell r="K85">
            <v>0</v>
          </cell>
          <cell r="L85">
            <v>0</v>
          </cell>
        </row>
        <row r="86">
          <cell r="A86" t="str">
            <v>FYxxB O</v>
          </cell>
          <cell r="G86">
            <v>0</v>
          </cell>
          <cell r="H86">
            <v>0</v>
          </cell>
          <cell r="I86">
            <v>0</v>
          </cell>
          <cell r="J86">
            <v>0</v>
          </cell>
          <cell r="K86">
            <v>0</v>
          </cell>
          <cell r="L86">
            <v>0</v>
          </cell>
        </row>
        <row r="87">
          <cell r="A87" t="str">
            <v>FY[xx] EBITDA</v>
          </cell>
          <cell r="F87">
            <v>0</v>
          </cell>
          <cell r="G87">
            <v>0</v>
          </cell>
          <cell r="H87">
            <v>0</v>
          </cell>
          <cell r="I87">
            <v>0</v>
          </cell>
          <cell r="J87">
            <v>0</v>
          </cell>
          <cell r="K87">
            <v>0</v>
          </cell>
          <cell r="L87">
            <v>0</v>
          </cell>
        </row>
        <row r="88">
          <cell r="A88" t="str">
            <v xml:space="preserve">FYxxB A </v>
          </cell>
          <cell r="G88">
            <v>0</v>
          </cell>
          <cell r="H88">
            <v>0</v>
          </cell>
          <cell r="I88">
            <v>0</v>
          </cell>
          <cell r="J88">
            <v>0</v>
          </cell>
          <cell r="K88">
            <v>0</v>
          </cell>
          <cell r="L88">
            <v>0</v>
          </cell>
        </row>
        <row r="89">
          <cell r="A89" t="str">
            <v>FYxxB B</v>
          </cell>
          <cell r="G89">
            <v>0</v>
          </cell>
          <cell r="H89">
            <v>0</v>
          </cell>
          <cell r="I89">
            <v>0</v>
          </cell>
          <cell r="J89">
            <v>0</v>
          </cell>
          <cell r="K89">
            <v>0</v>
          </cell>
          <cell r="L89">
            <v>0</v>
          </cell>
        </row>
        <row r="90">
          <cell r="A90" t="str">
            <v>FYxxB C</v>
          </cell>
          <cell r="G90">
            <v>0</v>
          </cell>
          <cell r="H90">
            <v>0</v>
          </cell>
          <cell r="I90">
            <v>0</v>
          </cell>
          <cell r="J90">
            <v>0</v>
          </cell>
          <cell r="K90">
            <v>0</v>
          </cell>
          <cell r="L90">
            <v>0</v>
          </cell>
        </row>
        <row r="91">
          <cell r="A91" t="str">
            <v>FYxxB D</v>
          </cell>
          <cell r="G91">
            <v>0</v>
          </cell>
          <cell r="H91">
            <v>0</v>
          </cell>
          <cell r="I91">
            <v>0</v>
          </cell>
          <cell r="J91">
            <v>0</v>
          </cell>
          <cell r="K91">
            <v>0</v>
          </cell>
          <cell r="L91">
            <v>0</v>
          </cell>
        </row>
        <row r="92">
          <cell r="A92" t="str">
            <v>FYxxB E</v>
          </cell>
          <cell r="G92">
            <v>0</v>
          </cell>
          <cell r="H92">
            <v>0</v>
          </cell>
          <cell r="I92">
            <v>0</v>
          </cell>
          <cell r="J92">
            <v>0</v>
          </cell>
          <cell r="K92">
            <v>0</v>
          </cell>
          <cell r="L92">
            <v>0</v>
          </cell>
        </row>
        <row r="93">
          <cell r="A93" t="str">
            <v>FYxxB F</v>
          </cell>
          <cell r="G93">
            <v>0</v>
          </cell>
          <cell r="H93">
            <v>0</v>
          </cell>
          <cell r="I93">
            <v>0</v>
          </cell>
          <cell r="J93">
            <v>0</v>
          </cell>
          <cell r="K93">
            <v>0</v>
          </cell>
          <cell r="L93">
            <v>0</v>
          </cell>
        </row>
        <row r="94">
          <cell r="A94" t="str">
            <v>FYxxB G</v>
          </cell>
          <cell r="G94">
            <v>0</v>
          </cell>
          <cell r="H94">
            <v>0</v>
          </cell>
          <cell r="I94">
            <v>0</v>
          </cell>
          <cell r="J94">
            <v>0</v>
          </cell>
          <cell r="K94">
            <v>0</v>
          </cell>
          <cell r="L94">
            <v>0</v>
          </cell>
        </row>
        <row r="95">
          <cell r="A95" t="str">
            <v>FYxxB H</v>
          </cell>
          <cell r="G95">
            <v>0</v>
          </cell>
          <cell r="H95">
            <v>0</v>
          </cell>
          <cell r="I95">
            <v>0</v>
          </cell>
          <cell r="J95">
            <v>0</v>
          </cell>
          <cell r="K95">
            <v>0</v>
          </cell>
          <cell r="L95">
            <v>0</v>
          </cell>
        </row>
        <row r="96">
          <cell r="A96" t="str">
            <v>FYxxB I</v>
          </cell>
          <cell r="G96">
            <v>0</v>
          </cell>
          <cell r="H96">
            <v>0</v>
          </cell>
          <cell r="I96">
            <v>0</v>
          </cell>
          <cell r="J96">
            <v>0</v>
          </cell>
          <cell r="K96">
            <v>0</v>
          </cell>
          <cell r="L96">
            <v>0</v>
          </cell>
        </row>
        <row r="97">
          <cell r="A97" t="str">
            <v>FYxxB J</v>
          </cell>
          <cell r="G97">
            <v>0</v>
          </cell>
          <cell r="H97">
            <v>0</v>
          </cell>
          <cell r="I97">
            <v>0</v>
          </cell>
          <cell r="J97">
            <v>0</v>
          </cell>
          <cell r="K97">
            <v>0</v>
          </cell>
          <cell r="L97">
            <v>0</v>
          </cell>
        </row>
        <row r="98">
          <cell r="A98" t="str">
            <v>FYxxB K</v>
          </cell>
          <cell r="G98">
            <v>0</v>
          </cell>
          <cell r="H98">
            <v>0</v>
          </cell>
          <cell r="I98">
            <v>0</v>
          </cell>
          <cell r="J98">
            <v>0</v>
          </cell>
          <cell r="K98">
            <v>0</v>
          </cell>
          <cell r="L98">
            <v>0</v>
          </cell>
        </row>
        <row r="99">
          <cell r="A99" t="str">
            <v>FYxxB L</v>
          </cell>
          <cell r="G99">
            <v>0</v>
          </cell>
          <cell r="H99">
            <v>0</v>
          </cell>
          <cell r="I99">
            <v>0</v>
          </cell>
          <cell r="J99">
            <v>0</v>
          </cell>
          <cell r="K99">
            <v>0</v>
          </cell>
          <cell r="L99">
            <v>0</v>
          </cell>
        </row>
        <row r="100">
          <cell r="A100" t="str">
            <v>FYxxB M</v>
          </cell>
          <cell r="G100">
            <v>0</v>
          </cell>
          <cell r="H100">
            <v>0</v>
          </cell>
          <cell r="I100">
            <v>0</v>
          </cell>
          <cell r="J100">
            <v>0</v>
          </cell>
          <cell r="K100">
            <v>0</v>
          </cell>
          <cell r="L100">
            <v>0</v>
          </cell>
        </row>
        <row r="101">
          <cell r="A101" t="str">
            <v>FYxxB N</v>
          </cell>
          <cell r="G101">
            <v>0</v>
          </cell>
          <cell r="H101">
            <v>0</v>
          </cell>
          <cell r="I101">
            <v>0</v>
          </cell>
          <cell r="J101">
            <v>0</v>
          </cell>
          <cell r="K101">
            <v>0</v>
          </cell>
          <cell r="L101">
            <v>0</v>
          </cell>
        </row>
        <row r="102">
          <cell r="A102" t="str">
            <v>FYxxB O</v>
          </cell>
          <cell r="G102">
            <v>0</v>
          </cell>
          <cell r="H102">
            <v>0</v>
          </cell>
          <cell r="I102">
            <v>0</v>
          </cell>
          <cell r="J102">
            <v>0</v>
          </cell>
          <cell r="K102">
            <v>0</v>
          </cell>
          <cell r="L102">
            <v>0</v>
          </cell>
        </row>
        <row r="103">
          <cell r="A103" t="str">
            <v>FY[xx] EBITDA</v>
          </cell>
          <cell r="F103">
            <v>0</v>
          </cell>
          <cell r="G103">
            <v>0</v>
          </cell>
          <cell r="H103">
            <v>0</v>
          </cell>
          <cell r="I103">
            <v>0</v>
          </cell>
          <cell r="J103">
            <v>0</v>
          </cell>
          <cell r="K103">
            <v>0</v>
          </cell>
          <cell r="L103">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Att göra"/>
      <sheetName val="Balance sheet"/>
      <sheetName val="Sum of Val"/>
      <sheetName val="WARA"/>
      <sheetName val="BEV"/>
      <sheetName val="BEV to pres."/>
      <sheetName val="Cover"/>
      <sheetName val="Revenue detail"/>
      <sheetName val="Technology RFR"/>
      <sheetName val="Brand RFR"/>
      <sheetName val="Customers MEEM"/>
      <sheetName val="CAC"/>
      <sheetName val="Workforce"/>
      <sheetName val="Template"/>
    </sheetNames>
    <sheetDataSet>
      <sheetData sheetId="0" refreshError="1">
        <row r="20">
          <cell r="B20">
            <v>0.02</v>
          </cell>
        </row>
        <row r="22">
          <cell r="B22">
            <v>12</v>
          </cell>
        </row>
      </sheetData>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 val="__FDSCACHE__"/>
      <sheetName val="Blad1 (2)"/>
      <sheetName val="Blad2"/>
      <sheetName val="Blad3"/>
    </sheetNames>
    <sheetDataSet>
      <sheetData sheetId="0" refreshError="1">
        <row r="5">
          <cell r="C5" t="str">
            <v>10/30/2006</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иски"/>
      <sheetName val="проверки"/>
    </sheetNames>
    <sheetDataSet>
      <sheetData sheetId="0" refreshError="1">
        <row r="1">
          <cell r="C1" t="str">
            <v>"Николаевстандартметрология", инженеры Щербинин В.В, Цегельник Т.Г.</v>
          </cell>
          <cell r="G1" t="str">
            <v xml:space="preserve">Акт обследования от </v>
          </cell>
          <cell r="I1" t="str">
            <v>Завод № 1</v>
          </cell>
        </row>
        <row r="2">
          <cell r="C2" t="str">
            <v>Гл. метролог ООО "Сандора" Мазуров Д.П.</v>
          </cell>
          <cell r="G2" t="str">
            <v>Акт от</v>
          </cell>
          <cell r="I2" t="str">
            <v>Лаборатория, Завод № 1</v>
          </cell>
        </row>
        <row r="3">
          <cell r="C3" t="str">
            <v>Жовтневая СЭС, зав. Баклабораторией Односумова Т.Д.</v>
          </cell>
        </row>
        <row r="4">
          <cell r="C4" t="str">
            <v>Жовтневая СЭС, санитарный врач по гигиене питания Солощенко  И.А.</v>
          </cell>
        </row>
      </sheetData>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иски"/>
      <sheetName val="проверки"/>
    </sheetNames>
    <sheetDataSet>
      <sheetData sheetId="0" refreshError="1">
        <row r="1">
          <cell r="C1" t="str">
            <v>"Николаевстандартметрология", инженеры Щербинин В.В, Цегельник Т.Г.</v>
          </cell>
          <cell r="E1" t="str">
            <v>Контроль соблюдения условий проведение измерений производственной измерительной лабораторией ООО "Сандора"</v>
          </cell>
          <cell r="G1" t="str">
            <v xml:space="preserve">Акт обследования от </v>
          </cell>
          <cell r="I1" t="str">
            <v>Завод № 1</v>
          </cell>
        </row>
        <row r="2">
          <cell r="C2" t="str">
            <v>Гл. метролог ООО "Сандора" Мазуров Д.П.</v>
          </cell>
          <cell r="E2" t="str">
            <v>Обследование микробиологической лаборатории ООО "Сандора"</v>
          </cell>
          <cell r="G2" t="str">
            <v>Акт от</v>
          </cell>
          <cell r="I2" t="str">
            <v>Лаборатория, Завод № 1</v>
          </cell>
        </row>
        <row r="3">
          <cell r="C3" t="str">
            <v>Жовтневая СЭС, зав. Баклабораторией Односумова Т.Д.</v>
          </cell>
          <cell r="E3" t="str">
            <v>Плановая проверка завода</v>
          </cell>
        </row>
        <row r="4">
          <cell r="C4" t="str">
            <v>Жовтневая СЭС, санитарный врач по гигиене питания Солощенко  И.А.</v>
          </cell>
          <cell r="E4" t="str">
            <v>Прверка перечня СИТ в производственной лаборатории ПК №1</v>
          </cell>
        </row>
      </sheetData>
      <sheetData sheetId="1"/>
    </sheetDataSet>
  </externalBook>
</externalLink>
</file>

<file path=xl/tables/table1.xml><?xml version="1.0" encoding="utf-8"?>
<table xmlns="http://schemas.openxmlformats.org/spreadsheetml/2006/main" id="1" name="Table2" displayName="Table2" ref="A3:R19" totalsRowShown="0" headerRowDxfId="53" dataDxfId="51" headerRowBorderDxfId="52" tableBorderDxfId="50" totalsRowBorderDxfId="49">
  <autoFilter ref="A3:R19"/>
  <tableColumns count="18">
    <tableColumn id="1" name="Nr." dataDxfId="48"/>
    <tableColumn id="2" name="Procesa nosaukums" dataDxfId="47"/>
    <tableColumn id="3" name="Pilnveidojamā darbības  procesa apraksts (nākotnes procesam) vai atsauce uz projekta apraksta nodaļu" dataDxfId="46"/>
    <tableColumn id="16" name="Projektu iesniegumu vērtēšanas kritēriji, pēc kuriem process kvalificējas" dataDxfId="45"/>
    <tableColumn id="4" name="Vai process tiks pilnveidots vai izveidots no jauna?" dataDxfId="44"/>
    <tableColumn id="6" name="Vai process ir pārnozaru?" dataDxfId="43"/>
    <tableColumn id="7" name="Vai procesā iesaistītas vairākas iestādes  no vienas nozares?" dataDxfId="42"/>
    <tableColumn id="8" name="Vai process ir pārrobežu?" dataDxfId="41"/>
    <tableColumn id="9" name="Ietekmēto personu loka raksturojums" dataDxfId="40"/>
    <tableColumn id="5" name="Ietekmēto personu skaits" dataDxfId="39"/>
    <tableColumn id="11" name="Vai procesā veidojas pašvaldībām nepieciešamie dati?" dataDxfId="38"/>
    <tableColumn id="10" name="Vai  procesā tiek nodrošināta sadarbspēja ar pašvaldību IS?" dataDxfId="37"/>
    <tableColumn id="12" name="Vai līdz 31.12.2018. tiks noslēgts līgums par IS izstrādi?" dataDxfId="36"/>
    <tableColumn id="18" name="Iedzīvotājiem" dataDxfId="35"/>
    <tableColumn id="17" name="Saimn. darbības veicējiem" dataDxfId="34"/>
    <tableColumn id="13" name="Publiskās pārvaldes iestādēm un pašvaldībām" dataDxfId="33"/>
    <tableColumn id="14" name="Pakalpojumu skaits" dataDxfId="32">
      <calculatedColumnFormula>IF(COUNTIF('2.2.Pakalpojumi'!$B$5:$B$14,Table2[[#This Row],[Procesa nosaukums]])&gt;0,COUNTIF('2.2.Pakalpojumi'!$B$5:$B$14,Table2[[#This Row],[Procesa nosaukums]]),"")</calculatedColumnFormula>
    </tableColumn>
    <tableColumn id="15" name="Pamatojums, ja pakalpojumi procesam netiek attīstīti" dataDxfId="31"/>
  </tableColumns>
  <tableStyleInfo name="VARAM_pasvertejums" showFirstColumn="0" showLastColumn="0" showRowStripes="1" showColumnStripes="0"/>
</table>
</file>

<file path=xl/tables/table2.xml><?xml version="1.0" encoding="utf-8"?>
<table xmlns="http://schemas.openxmlformats.org/spreadsheetml/2006/main" id="2" name="Table14" displayName="Table14" ref="A2:G31" totalsRowShown="0" headerRowDxfId="30" dataDxfId="28" headerRowBorderDxfId="29" tableBorderDxfId="27" totalsRowBorderDxfId="26">
  <autoFilter ref="A2:G31"/>
  <sortState ref="A3:I27">
    <sortCondition ref="A2:A27"/>
  </sortState>
  <tableColumns count="7">
    <tableColumn id="1" name="Nr." dataDxfId="25"/>
    <tableColumn id="10" name="Būtiskais arhitektūras elements " dataDxfId="24"/>
    <tableColumn id="11" name="Būtiskā arhitektūras elementa ID " dataDxfId="23"/>
    <tableColumn id="3" name="Koplietošanas prasība" dataDxfId="22"/>
    <tableColumn id="5" name="Jautājumi" dataDxfId="21"/>
    <tableColumn id="2" name="Atbilstība" dataDxfId="20"/>
    <tableColumn id="8" name="Atsauce uz projekta apraksta nodaļu" dataDxfId="19"/>
  </tableColumns>
  <tableStyleInfo showFirstColumn="0" showLastColumn="0" showRowStripes="1" showColumnStripes="0"/>
</table>
</file>

<file path=xl/tables/table3.xml><?xml version="1.0" encoding="utf-8"?>
<table xmlns="http://schemas.openxmlformats.org/spreadsheetml/2006/main" id="7" name="Table7" displayName="Table7" ref="A2:F22" totalsRowShown="0" headerRowDxfId="18" headerRowBorderDxfId="17" tableBorderDxfId="16">
  <autoFilter ref="A2:F22"/>
  <sortState ref="A3:G22">
    <sortCondition descending="1" ref="D2:D22"/>
  </sortState>
  <tableColumns count="6">
    <tableColumn id="1" name="Nr." dataDxfId="15"/>
    <tableColumn id="2" name="Būtiskais arhitektūras elements (BAE) (nosaukums)" dataDxfId="14"/>
    <tableColumn id="8" name="BAE specifikāciju/projektējuma (t.sk. saskarņu aprakstu) termiņš" dataDxfId="13"/>
    <tableColumn id="3" name="BAE sadarbspējas testa vides pieejamības termiņš" dataDxfId="12"/>
    <tableColumn id="5" name="BAE pieejamības ekspluatācijas režīmā termiņš " dataDxfId="11"/>
    <tableColumn id="6" name="Piezīmes" dataDxfId="10"/>
  </tableColumns>
  <tableStyleInfo name="Table Style 1" showFirstColumn="0" showLastColumn="0" showRowStripes="1" showColumnStripes="0"/>
</table>
</file>

<file path=xl/tables/table4.xml><?xml version="1.0" encoding="utf-8"?>
<table xmlns="http://schemas.openxmlformats.org/spreadsheetml/2006/main" id="6" name="Table37" displayName="Table37" ref="A3:H84" totalsRowShown="0" dataDxfId="8">
  <autoFilter ref="A3:H84"/>
  <tableColumns count="8">
    <tableColumn id="1" name="Projekts" dataDxfId="7"/>
    <tableColumn id="2" name="Platforma" dataDxfId="6"/>
    <tableColumn id="3" name="BAE saīsinājums" dataDxfId="5"/>
    <tableColumn id="4" name="BAE nosaukums" dataDxfId="4"/>
    <tableColumn id="5" name="Kārta" dataDxfId="3"/>
    <tableColumn id="6" name="Pilns nosaukums" dataDxfId="2">
      <calculatedColumnFormula>CONCATENATE(C4,": ",D4," (",E4,")")</calculatedColumnFormula>
    </tableColumn>
    <tableColumn id="7" name="Piezīmes" dataDxfId="1"/>
    <tableColumn id="8" name="Atsauču skaits" dataDxfId="0">
      <calculatedColumnFormula>COUNTIF(Table14[[Būtiskā arhitektūras elementa ID ]],Table37[[#This Row],[BAE saīsinājums]])</calculatedColumnFormula>
    </tableColumn>
  </tableColumns>
  <tableStyleInfo name="TableStyleLight2" showFirstColumn="0" showLastColumn="0" showRowStripes="1" showColumnStripes="0"/>
</table>
</file>

<file path=xl/tables/table5.xml><?xml version="1.0" encoding="utf-8"?>
<table xmlns="http://schemas.openxmlformats.org/spreadsheetml/2006/main" id="5" name="Table5" displayName="Table5" ref="C2:E7" totalsRowShown="0">
  <autoFilter ref="C2:E7"/>
  <tableColumns count="3">
    <tableColumn id="1" name="Robežšķirtnes ID"/>
    <tableColumn id="2" name="Robežšķirtnes nosaukums"/>
    <tableColumn id="3" name="Pilns nosaukums">
      <calculatedColumnFormula>CONCATENATE(C3,"-",D3)</calculatedColumnFormula>
    </tableColumn>
  </tableColumns>
  <tableStyleInfo name="TableStyleLight3" showFirstColumn="0" showLastColumn="0" showRowStripes="1" showColumnStripes="0"/>
</table>
</file>

<file path=xl/theme/theme1.xml><?xml version="1.0" encoding="utf-8"?>
<a:theme xmlns:a="http://schemas.openxmlformats.org/drawingml/2006/main" name="Feathered">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Feathered">
      <a:majorFont>
        <a:latin typeface="Century Schoolbook" panose="02040604050505020304"/>
        <a:ea typeface=""/>
        <a:cs typeface=""/>
        <a:font script="Jpan" typeface="メイリオ"/>
        <a:font script="Hang" typeface="휴먼매직체"/>
        <a:font script="Hans" typeface="华文楷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メイリオ"/>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Feathered">
      <a:fillStyleLst>
        <a:solidFill>
          <a:schemeClr val="phClr"/>
        </a:solidFill>
        <a:solidFill>
          <a:schemeClr val="phClr">
            <a:tint val="67000"/>
            <a:satMod val="105000"/>
          </a:schemeClr>
        </a:solidFill>
        <a:gradFill rotWithShape="1">
          <a:gsLst>
            <a:gs pos="0">
              <a:schemeClr val="phClr">
                <a:tint val="94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tint val="50000"/>
              <a:shade val="83000"/>
            </a:schemeClr>
          </a:solidFill>
          <a:prstDash val="solid"/>
        </a:ln>
      </a:lnStyleLst>
      <a:effectStyleLst>
        <a:effectStyle>
          <a:effectLst/>
        </a:effectStyle>
        <a:effectStyle>
          <a:effectLst/>
        </a:effectStyle>
        <a:effectStyle>
          <a:effectLst>
            <a:outerShdw blurRad="57150" dist="25400" dir="5400000" algn="ctr" rotWithShape="0">
              <a:srgbClr val="000000">
                <a:alpha val="2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Feathered" id="{EEC9B30E-2747-4D42-BCBE-A02BDEEEA114}" vid="{AACE42CE-5C67-4514-8A89-3472F564E146}"/>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7.v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tint="-0.34998626667073579"/>
    <pageSetUpPr fitToPage="1"/>
  </sheetPr>
  <dimension ref="A1:F42"/>
  <sheetViews>
    <sheetView showGridLines="0" tabSelected="1" zoomScale="110" zoomScaleNormal="110" zoomScaleSheetLayoutView="90" workbookViewId="0">
      <selection activeCell="A24" sqref="A24:C24"/>
    </sheetView>
  </sheetViews>
  <sheetFormatPr defaultColWidth="8.85546875" defaultRowHeight="15" x14ac:dyDescent="0.25"/>
  <cols>
    <col min="1" max="1" width="13.7109375" customWidth="1"/>
    <col min="3" max="3" width="86.5703125" customWidth="1"/>
  </cols>
  <sheetData>
    <row r="1" spans="1:3" x14ac:dyDescent="0.25">
      <c r="C1" s="75" t="s">
        <v>65</v>
      </c>
    </row>
    <row r="2" spans="1:3" ht="4.5" customHeight="1" x14ac:dyDescent="0.25"/>
    <row r="3" spans="1:3" ht="18" x14ac:dyDescent="0.25">
      <c r="A3" s="282" t="s">
        <v>15</v>
      </c>
      <c r="B3" s="282"/>
      <c r="C3" s="282"/>
    </row>
    <row r="4" spans="1:3" ht="4.5" customHeight="1" x14ac:dyDescent="0.25">
      <c r="A4" s="1"/>
    </row>
    <row r="5" spans="1:3" x14ac:dyDescent="0.25">
      <c r="A5" s="286" t="s">
        <v>53</v>
      </c>
      <c r="B5" s="286"/>
      <c r="C5" s="286"/>
    </row>
    <row r="6" spans="1:3" ht="5.25" customHeight="1" x14ac:dyDescent="0.25">
      <c r="A6" s="1"/>
    </row>
    <row r="7" spans="1:3" ht="16.5" customHeight="1" x14ac:dyDescent="0.25">
      <c r="A7" s="32"/>
      <c r="B7" s="287" t="s">
        <v>392</v>
      </c>
      <c r="C7" s="288"/>
    </row>
    <row r="8" spans="1:3" ht="15.75" customHeight="1" x14ac:dyDescent="0.25">
      <c r="A8" s="33"/>
      <c r="B8" s="287" t="s">
        <v>28</v>
      </c>
      <c r="C8" s="288"/>
    </row>
    <row r="9" spans="1:3" x14ac:dyDescent="0.25">
      <c r="A9" s="34"/>
      <c r="B9" s="287" t="s">
        <v>18</v>
      </c>
      <c r="C9" s="288"/>
    </row>
    <row r="10" spans="1:3" ht="13.5" customHeight="1" x14ac:dyDescent="0.25">
      <c r="A10" s="35"/>
      <c r="B10" s="287" t="s">
        <v>27</v>
      </c>
      <c r="C10" s="288"/>
    </row>
    <row r="11" spans="1:3" s="9" customFormat="1" x14ac:dyDescent="0.25">
      <c r="A11" s="30"/>
      <c r="B11" s="30"/>
      <c r="C11" s="30"/>
    </row>
    <row r="12" spans="1:3" s="9" customFormat="1" x14ac:dyDescent="0.25">
      <c r="A12" s="182" t="s">
        <v>322</v>
      </c>
      <c r="B12" s="30"/>
      <c r="C12" s="30"/>
    </row>
    <row r="13" spans="1:3" s="9" customFormat="1" x14ac:dyDescent="0.25">
      <c r="A13" s="295" t="str">
        <f>'1.Prasības'!A1</f>
        <v>1. sadaļa: Prasības projektam</v>
      </c>
      <c r="B13" s="295"/>
      <c r="C13" s="295"/>
    </row>
    <row r="14" spans="1:3" s="9" customFormat="1" ht="6" customHeight="1" x14ac:dyDescent="0.25">
      <c r="A14" s="30"/>
      <c r="B14" s="30"/>
      <c r="C14" s="30"/>
    </row>
    <row r="15" spans="1:3" s="9" customFormat="1" ht="54" customHeight="1" x14ac:dyDescent="0.25">
      <c r="A15" s="279" t="s">
        <v>388</v>
      </c>
      <c r="B15" s="280"/>
      <c r="C15" s="281"/>
    </row>
    <row r="16" spans="1:3" s="9" customFormat="1" x14ac:dyDescent="0.25">
      <c r="A16" s="285" t="s">
        <v>334</v>
      </c>
      <c r="B16" s="285"/>
      <c r="C16" s="285"/>
    </row>
    <row r="17" spans="1:6" ht="6" customHeight="1" x14ac:dyDescent="0.25">
      <c r="A17" s="29"/>
      <c r="B17" s="29"/>
      <c r="C17" s="29"/>
    </row>
    <row r="18" spans="1:6" ht="15.75" customHeight="1" x14ac:dyDescent="0.25">
      <c r="A18" s="283" t="s">
        <v>318</v>
      </c>
      <c r="B18" s="283"/>
      <c r="C18" s="283"/>
    </row>
    <row r="19" spans="1:6" ht="16.5" customHeight="1" x14ac:dyDescent="0.25">
      <c r="A19" s="292" t="str">
        <f>'2.1.Procesi'!A1</f>
        <v>2.1.sadaļa: Nākotnes procesi (jauni vai pilnveidoti projekta ietvaros)</v>
      </c>
      <c r="B19" s="293"/>
      <c r="C19" s="294"/>
    </row>
    <row r="20" spans="1:6" ht="39" customHeight="1" x14ac:dyDescent="0.25">
      <c r="A20" s="289" t="s">
        <v>387</v>
      </c>
      <c r="B20" s="290"/>
      <c r="C20" s="291"/>
    </row>
    <row r="21" spans="1:6" ht="15.75" customHeight="1" x14ac:dyDescent="0.25">
      <c r="A21" s="292" t="str">
        <f>'2.2.Pakalpojumi'!A1</f>
        <v>2.2.sadaļa: Attīstāmie pakalpojumi un koplietošanas funkcionalitāte</v>
      </c>
      <c r="B21" s="293"/>
      <c r="C21" s="294"/>
    </row>
    <row r="22" spans="1:6" ht="42.75" customHeight="1" x14ac:dyDescent="0.25">
      <c r="A22" s="289" t="s">
        <v>319</v>
      </c>
      <c r="B22" s="290"/>
      <c r="C22" s="291"/>
    </row>
    <row r="23" spans="1:6" ht="15.75" customHeight="1" x14ac:dyDescent="0.25">
      <c r="A23" s="292" t="str">
        <f>'2.3.Pakalpojumu ieviešana'!A1</f>
        <v>2.3.sadaļa: Procesu un pakalpojumu ieviešana</v>
      </c>
      <c r="B23" s="293"/>
      <c r="C23" s="294"/>
    </row>
    <row r="24" spans="1:6" ht="45" customHeight="1" x14ac:dyDescent="0.25">
      <c r="A24" s="289" t="s">
        <v>371</v>
      </c>
      <c r="B24" s="290"/>
      <c r="C24" s="291"/>
    </row>
    <row r="25" spans="1:6" ht="18" customHeight="1" x14ac:dyDescent="0.25">
      <c r="A25" s="292" t="str">
        <f>'3.1.Datu kopas'!A1</f>
        <v>3.1.sadaļa: Publicētās datu kopas (atvērtas, atkalizmantojamas vai pieejamas koplietošanai)</v>
      </c>
      <c r="B25" s="293"/>
      <c r="C25" s="294"/>
    </row>
    <row r="26" spans="1:6" ht="47.25" customHeight="1" x14ac:dyDescent="0.25">
      <c r="A26" s="289" t="s">
        <v>386</v>
      </c>
      <c r="B26" s="290"/>
      <c r="C26" s="291"/>
    </row>
    <row r="27" spans="1:6" ht="15.75" customHeight="1" x14ac:dyDescent="0.25">
      <c r="A27" s="292" t="str">
        <f>'3.2.Datu pakalpes'!A1</f>
        <v>3.2.sadaļa: Pakalpes datu apmaiņai</v>
      </c>
      <c r="B27" s="293"/>
      <c r="C27" s="294"/>
    </row>
    <row r="28" spans="1:6" ht="33.75" customHeight="1" x14ac:dyDescent="0.25">
      <c r="A28" s="289" t="s">
        <v>321</v>
      </c>
      <c r="B28" s="290"/>
      <c r="C28" s="291"/>
    </row>
    <row r="29" spans="1:6" s="9" customFormat="1" x14ac:dyDescent="0.25">
      <c r="A29" s="284" t="str">
        <f>'4. BAE izmantošana'!A1</f>
        <v>4.sadaļa: Būtisko arhitektūras elementu izmantošana</v>
      </c>
      <c r="B29" s="284"/>
      <c r="C29" s="284"/>
      <c r="F29" s="11"/>
    </row>
    <row r="30" spans="1:6" s="9" customFormat="1" ht="26.25" customHeight="1" x14ac:dyDescent="0.25">
      <c r="A30" s="297" t="s">
        <v>326</v>
      </c>
      <c r="B30" s="298"/>
      <c r="C30" s="299"/>
    </row>
    <row r="31" spans="1:6" s="9" customFormat="1" ht="65.25" customHeight="1" x14ac:dyDescent="0.25">
      <c r="A31" s="300" t="s">
        <v>372</v>
      </c>
      <c r="B31" s="301"/>
      <c r="C31" s="302"/>
    </row>
    <row r="32" spans="1:6" s="9" customFormat="1" x14ac:dyDescent="0.25">
      <c r="A32" s="300" t="s">
        <v>323</v>
      </c>
      <c r="B32" s="301"/>
      <c r="C32" s="302"/>
    </row>
    <row r="33" spans="1:3" s="9" customFormat="1" ht="29.25" customHeight="1" x14ac:dyDescent="0.25">
      <c r="A33" s="303" t="s">
        <v>390</v>
      </c>
      <c r="B33" s="304"/>
      <c r="C33" s="305"/>
    </row>
    <row r="34" spans="1:3" s="9" customFormat="1" ht="57.75" customHeight="1" x14ac:dyDescent="0.25">
      <c r="A34" s="303" t="s">
        <v>389</v>
      </c>
      <c r="B34" s="304"/>
      <c r="C34" s="305"/>
    </row>
    <row r="35" spans="1:3" s="9" customFormat="1" ht="83.25" customHeight="1" x14ac:dyDescent="0.25">
      <c r="A35" s="289" t="s">
        <v>391</v>
      </c>
      <c r="B35" s="290"/>
      <c r="C35" s="291"/>
    </row>
    <row r="36" spans="1:3" x14ac:dyDescent="0.25">
      <c r="A36" s="296" t="str">
        <f>'5.BAE robežšķirtnes'!A1</f>
        <v xml:space="preserve">5. sadaļa. Projekta radīto būtisko arhitektūras elementu attīstības robežšķirtnes </v>
      </c>
      <c r="B36" s="296"/>
      <c r="C36" s="296"/>
    </row>
    <row r="37" spans="1:3" ht="29.25" customHeight="1" x14ac:dyDescent="0.25">
      <c r="A37" s="309" t="s">
        <v>325</v>
      </c>
      <c r="B37" s="310"/>
      <c r="C37" s="311"/>
    </row>
    <row r="38" spans="1:3" ht="28.5" customHeight="1" x14ac:dyDescent="0.25">
      <c r="A38" s="303" t="s">
        <v>328</v>
      </c>
      <c r="B38" s="304"/>
      <c r="C38" s="305"/>
    </row>
    <row r="39" spans="1:3" ht="28.5" customHeight="1" x14ac:dyDescent="0.25">
      <c r="A39" s="303" t="s">
        <v>329</v>
      </c>
      <c r="B39" s="304"/>
      <c r="C39" s="305"/>
    </row>
    <row r="40" spans="1:3" ht="28.5" customHeight="1" x14ac:dyDescent="0.25">
      <c r="A40" s="303" t="s">
        <v>330</v>
      </c>
      <c r="B40" s="304"/>
      <c r="C40" s="305"/>
    </row>
    <row r="41" spans="1:3" ht="28.5" customHeight="1" x14ac:dyDescent="0.25">
      <c r="A41" s="303" t="s">
        <v>331</v>
      </c>
      <c r="B41" s="304"/>
      <c r="C41" s="305"/>
    </row>
    <row r="42" spans="1:3" ht="28.5" customHeight="1" x14ac:dyDescent="0.25">
      <c r="A42" s="306" t="s">
        <v>333</v>
      </c>
      <c r="B42" s="307"/>
      <c r="C42" s="308"/>
    </row>
  </sheetData>
  <sheetProtection formatCells="0"/>
  <mergeCells count="34">
    <mergeCell ref="A39:C39"/>
    <mergeCell ref="A40:C40"/>
    <mergeCell ref="A41:C41"/>
    <mergeCell ref="A42:C42"/>
    <mergeCell ref="A37:C37"/>
    <mergeCell ref="A38:C38"/>
    <mergeCell ref="A36:C36"/>
    <mergeCell ref="A30:C30"/>
    <mergeCell ref="A32:C32"/>
    <mergeCell ref="A33:C33"/>
    <mergeCell ref="A34:C34"/>
    <mergeCell ref="A31:C31"/>
    <mergeCell ref="A35:C35"/>
    <mergeCell ref="A24:C24"/>
    <mergeCell ref="A27:C27"/>
    <mergeCell ref="A28:C28"/>
    <mergeCell ref="A25:C25"/>
    <mergeCell ref="A26:C26"/>
    <mergeCell ref="A15:C15"/>
    <mergeCell ref="A3:C3"/>
    <mergeCell ref="A18:C18"/>
    <mergeCell ref="A29:C29"/>
    <mergeCell ref="A16:C16"/>
    <mergeCell ref="A5:C5"/>
    <mergeCell ref="B7:C7"/>
    <mergeCell ref="B8:C8"/>
    <mergeCell ref="B9:C9"/>
    <mergeCell ref="B10:C10"/>
    <mergeCell ref="A20:C20"/>
    <mergeCell ref="A19:C19"/>
    <mergeCell ref="A21:C21"/>
    <mergeCell ref="A22:C22"/>
    <mergeCell ref="A13:C13"/>
    <mergeCell ref="A23:C23"/>
  </mergeCells>
  <printOptions horizontalCentered="1" verticalCentered="1"/>
  <pageMargins left="0.70866141732283472" right="0.70866141732283472" top="0.74803149606299213" bottom="0.74803149606299213" header="0.31496062992125984" footer="0.31496062992125984"/>
  <pageSetup paperSize="9" scale="72"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3:H84"/>
  <sheetViews>
    <sheetView topLeftCell="A40" workbookViewId="0">
      <selection activeCell="D46" sqref="D46"/>
    </sheetView>
  </sheetViews>
  <sheetFormatPr defaultColWidth="8.85546875" defaultRowHeight="15" x14ac:dyDescent="0.25"/>
  <cols>
    <col min="1" max="1" width="17.28515625" customWidth="1"/>
    <col min="2" max="2" width="27" customWidth="1"/>
    <col min="3" max="3" width="17.85546875" customWidth="1"/>
    <col min="4" max="4" width="61.42578125" customWidth="1"/>
    <col min="5" max="5" width="17.85546875" customWidth="1"/>
    <col min="6" max="6" width="64.7109375" customWidth="1"/>
    <col min="7" max="7" width="33.85546875" style="84" customWidth="1"/>
  </cols>
  <sheetData>
    <row r="3" spans="1:8" ht="30" x14ac:dyDescent="0.25">
      <c r="A3" t="s">
        <v>116</v>
      </c>
      <c r="B3" t="s">
        <v>117</v>
      </c>
      <c r="C3" t="s">
        <v>122</v>
      </c>
      <c r="D3" t="s">
        <v>118</v>
      </c>
      <c r="E3" t="s">
        <v>233</v>
      </c>
      <c r="F3" t="s">
        <v>119</v>
      </c>
      <c r="G3" s="84" t="s">
        <v>63</v>
      </c>
      <c r="H3" s="3" t="s">
        <v>291</v>
      </c>
    </row>
    <row r="4" spans="1:8" ht="30" x14ac:dyDescent="0.25">
      <c r="A4" s="78" t="s">
        <v>68</v>
      </c>
      <c r="B4" s="78" t="s">
        <v>194</v>
      </c>
      <c r="C4" s="59" t="s">
        <v>41</v>
      </c>
      <c r="D4" s="59" t="s">
        <v>79</v>
      </c>
      <c r="E4" s="95" t="s">
        <v>235</v>
      </c>
      <c r="F4" s="61" t="str">
        <f t="shared" ref="F4:F35" si="0">CONCATENATE(C4,": ",D4," (",E4,")")</f>
        <v>S_CACH: Pieprasītāko datu izplatīšanas no datu replikas (kešošanas) risinājums izmantošanai datu izplatīšanai (a) vai saņemšanai (b) (K1)</v>
      </c>
      <c r="G4" s="61"/>
      <c r="H4" s="2">
        <f>COUNTIF(Table14[[Būtiskā arhitektūras elementa ID ]],Table37[[#This Row],[BAE saīsinājums]])</f>
        <v>1</v>
      </c>
    </row>
    <row r="5" spans="1:8" ht="60" x14ac:dyDescent="0.25">
      <c r="A5" s="78" t="s">
        <v>78</v>
      </c>
      <c r="B5" s="78" t="s">
        <v>194</v>
      </c>
      <c r="C5" s="122" t="s">
        <v>268</v>
      </c>
      <c r="D5" s="78" t="s">
        <v>276</v>
      </c>
      <c r="E5" s="93" t="s">
        <v>234</v>
      </c>
      <c r="F5" s="82" t="str">
        <f t="shared" si="0"/>
        <v>S_CLS: Klasifikatoru katalogs  (K0)</v>
      </c>
      <c r="G5" s="82" t="s">
        <v>277</v>
      </c>
      <c r="H5" s="2">
        <f>COUNTIF(Table14[[Būtiskā arhitektūras elementa ID ]],Table37[[#This Row],[BAE saīsinājums]])</f>
        <v>1</v>
      </c>
    </row>
    <row r="6" spans="1:8" ht="30" x14ac:dyDescent="0.25">
      <c r="A6" s="78" t="s">
        <v>183</v>
      </c>
      <c r="B6" s="78" t="s">
        <v>194</v>
      </c>
      <c r="C6" s="122" t="s">
        <v>268</v>
      </c>
      <c r="D6" s="78" t="s">
        <v>207</v>
      </c>
      <c r="E6" s="95" t="s">
        <v>278</v>
      </c>
      <c r="F6" s="82" t="str">
        <f t="shared" si="0"/>
        <v>S_CLS: Klasifikatoru katalogs un izplatīšanas risinājums (K2)</v>
      </c>
      <c r="G6" s="82" t="s">
        <v>279</v>
      </c>
      <c r="H6" s="2">
        <f>COUNTIF(Table14[[Būtiskā arhitektūras elementa ID ]],Table37[[#This Row],[BAE saīsinājums]])</f>
        <v>1</v>
      </c>
    </row>
    <row r="7" spans="1:8" x14ac:dyDescent="0.25">
      <c r="A7" s="99" t="s">
        <v>228</v>
      </c>
      <c r="B7" s="99" t="s">
        <v>167</v>
      </c>
      <c r="C7" s="99" t="s">
        <v>95</v>
      </c>
      <c r="D7" s="99" t="s">
        <v>126</v>
      </c>
      <c r="E7" s="94" t="s">
        <v>234</v>
      </c>
      <c r="F7" s="99" t="str">
        <f t="shared" si="0"/>
        <v>B_BDATA: Datu rezerves kopēšanas pakalpojumi (t.sk. rezerves kopijas ārpus Latvijas) (K0)</v>
      </c>
      <c r="G7" s="99"/>
      <c r="H7" s="2">
        <f>COUNTIF(Table14[[Būtiskā arhitektūras elementa ID ]],Table37[[#This Row],[BAE saīsinājums]])</f>
        <v>0</v>
      </c>
    </row>
    <row r="8" spans="1:8" ht="30" x14ac:dyDescent="0.25">
      <c r="A8" s="99" t="s">
        <v>228</v>
      </c>
      <c r="B8" s="78" t="s">
        <v>167</v>
      </c>
      <c r="C8" s="59" t="s">
        <v>99</v>
      </c>
      <c r="D8" s="59" t="s">
        <v>133</v>
      </c>
      <c r="E8" s="94" t="s">
        <v>234</v>
      </c>
      <c r="F8" s="61" t="str">
        <f t="shared" si="0"/>
        <v>B_BRECO: Darbības atjaunošanas pakalpojumi standartizētā virtualizācijā (mākoņpakalpojumā) (K0)</v>
      </c>
      <c r="G8" s="61"/>
      <c r="H8" s="2">
        <f>COUNTIF(Table14[[Būtiskā arhitektūras elementa ID ]],Table37[[#This Row],[BAE saīsinājums]])</f>
        <v>0</v>
      </c>
    </row>
    <row r="9" spans="1:8" x14ac:dyDescent="0.25">
      <c r="A9" s="88" t="s">
        <v>78</v>
      </c>
      <c r="B9" s="78" t="s">
        <v>167</v>
      </c>
      <c r="C9" s="59" t="s">
        <v>92</v>
      </c>
      <c r="D9" s="59" t="s">
        <v>124</v>
      </c>
      <c r="E9" s="94" t="s">
        <v>234</v>
      </c>
      <c r="F9" s="61" t="str">
        <f t="shared" si="0"/>
        <v>B_DDOS: DDOS aizsardzības pakalpojums (K0)</v>
      </c>
      <c r="G9" s="61"/>
      <c r="H9" s="2">
        <f>COUNTIF(Table14[[Būtiskā arhitektūras elementa ID ]],Table37[[#This Row],[BAE saīsinājums]])</f>
        <v>0</v>
      </c>
    </row>
    <row r="10" spans="1:8" ht="30" x14ac:dyDescent="0.25">
      <c r="A10" s="99" t="s">
        <v>228</v>
      </c>
      <c r="B10" s="78" t="s">
        <v>167</v>
      </c>
      <c r="C10" s="59" t="s">
        <v>100</v>
      </c>
      <c r="D10" s="59" t="s">
        <v>130</v>
      </c>
      <c r="E10" s="100" t="s">
        <v>234</v>
      </c>
      <c r="F10" s="61" t="str">
        <f t="shared" si="0"/>
        <v>B_PROC: Apstrādes jaudas pakalpojums  standartizētā virtualizācijā (mākoņpakalpojumā) (K0)</v>
      </c>
      <c r="G10" s="61"/>
      <c r="H10" s="2">
        <f>COUNTIF(Table14[[Būtiskā arhitektūras elementa ID ]],Table37[[#This Row],[BAE saīsinājums]])</f>
        <v>0</v>
      </c>
    </row>
    <row r="11" spans="1:8" x14ac:dyDescent="0.25">
      <c r="A11" s="99" t="s">
        <v>228</v>
      </c>
      <c r="B11" s="78" t="s">
        <v>167</v>
      </c>
      <c r="C11" s="59" t="s">
        <v>93</v>
      </c>
      <c r="D11" s="59" t="s">
        <v>158</v>
      </c>
      <c r="E11" s="94" t="s">
        <v>234</v>
      </c>
      <c r="F11" s="61" t="str">
        <f t="shared" si="0"/>
        <v>B_SENS: Sensoru tīkla pakalpojumi (K0)</v>
      </c>
      <c r="G11" s="61"/>
      <c r="H11" s="2">
        <f>COUNTIF(Table14[[Būtiskā arhitektūras elementa ID ]],Table37[[#This Row],[BAE saīsinājums]])</f>
        <v>0</v>
      </c>
    </row>
    <row r="12" spans="1:8" x14ac:dyDescent="0.25">
      <c r="A12" s="87" t="s">
        <v>228</v>
      </c>
      <c r="B12" s="78" t="s">
        <v>167</v>
      </c>
      <c r="C12" s="59" t="s">
        <v>94</v>
      </c>
      <c r="D12" s="59" t="s">
        <v>156</v>
      </c>
      <c r="E12" s="94" t="s">
        <v>234</v>
      </c>
      <c r="F12" s="61" t="str">
        <f t="shared" si="0"/>
        <v>B_SNET: Drošs DC tīkla pakalpojumi LVDC nodrošinājumam (K0)</v>
      </c>
      <c r="G12" s="61"/>
      <c r="H12" s="2">
        <f>COUNTIF(Table14[[Būtiskā arhitektūras elementa ID ]],Table37[[#This Row],[BAE saīsinājums]])</f>
        <v>0</v>
      </c>
    </row>
    <row r="13" spans="1:8" x14ac:dyDescent="0.25">
      <c r="A13" s="87" t="s">
        <v>250</v>
      </c>
      <c r="B13" s="99" t="s">
        <v>166</v>
      </c>
      <c r="C13" s="99" t="s">
        <v>97</v>
      </c>
      <c r="D13" s="99" t="s">
        <v>157</v>
      </c>
      <c r="E13" s="100" t="s">
        <v>234</v>
      </c>
      <c r="F13" s="99" t="str">
        <f t="shared" si="0"/>
        <v>C_BDATA: Datu rezervēšana īpaši drošā DC (arī nogādei ārzemēs)  (K0)</v>
      </c>
      <c r="G13" s="99"/>
      <c r="H13" s="2">
        <f>COUNTIF(Table14[[Būtiskā arhitektūras elementa ID ]],Table37[[#This Row],[BAE saīsinājums]])</f>
        <v>0</v>
      </c>
    </row>
    <row r="14" spans="1:8" ht="30" x14ac:dyDescent="0.25">
      <c r="A14" s="87" t="s">
        <v>250</v>
      </c>
      <c r="B14" s="78" t="s">
        <v>166</v>
      </c>
      <c r="C14" s="59" t="s">
        <v>98</v>
      </c>
      <c r="D14" s="59" t="s">
        <v>131</v>
      </c>
      <c r="E14" s="94" t="s">
        <v>234</v>
      </c>
      <c r="F14" s="61" t="str">
        <f t="shared" si="0"/>
        <v>C_BRECO: Darbības atjaunošana standartizētā īpaši drošā datu centrā  (K0)</v>
      </c>
      <c r="G14" s="61"/>
      <c r="H14" s="2">
        <f>COUNTIF(Table14[[Būtiskā arhitektūras elementa ID ]],Table37[[#This Row],[BAE saīsinājums]])</f>
        <v>0</v>
      </c>
    </row>
    <row r="15" spans="1:8" ht="29.25" customHeight="1" x14ac:dyDescent="0.25">
      <c r="A15" s="87" t="s">
        <v>250</v>
      </c>
      <c r="B15" s="78" t="s">
        <v>166</v>
      </c>
      <c r="C15" s="59" t="s">
        <v>96</v>
      </c>
      <c r="D15" s="59" t="s">
        <v>132</v>
      </c>
      <c r="E15" s="100" t="s">
        <v>234</v>
      </c>
      <c r="F15" s="61" t="str">
        <f t="shared" si="0"/>
        <v>C_PROC: Apstrādes jauda standartizētā īpaši drošā datu centrā (K0)</v>
      </c>
      <c r="G15" s="61"/>
      <c r="H15" s="2">
        <f>COUNTIF(Table14[[Būtiskā arhitektūras elementa ID ]],Table37[[#This Row],[BAE saīsinājums]])</f>
        <v>0</v>
      </c>
    </row>
    <row r="16" spans="1:8" ht="18" customHeight="1" x14ac:dyDescent="0.25">
      <c r="A16" s="78" t="s">
        <v>78</v>
      </c>
      <c r="B16" s="78" t="s">
        <v>194</v>
      </c>
      <c r="C16" s="59" t="s">
        <v>38</v>
      </c>
      <c r="D16" s="59" t="s">
        <v>294</v>
      </c>
      <c r="E16" s="127" t="s">
        <v>234</v>
      </c>
      <c r="F16" s="61" t="str">
        <f t="shared" si="0"/>
        <v>S_DIT: Datu izplatīšanas tīkls (DIT) (VISS komponente) (K0)</v>
      </c>
      <c r="G16" s="61"/>
      <c r="H16" s="2">
        <f>COUNTIF(Table14[[Būtiskā arhitektūras elementa ID ]],Table37[[#This Row],[BAE saīsinājums]])</f>
        <v>1</v>
      </c>
    </row>
    <row r="17" spans="1:8" ht="32.25" customHeight="1" x14ac:dyDescent="0.25">
      <c r="A17" s="78" t="s">
        <v>78</v>
      </c>
      <c r="B17" s="78" t="s">
        <v>194</v>
      </c>
      <c r="C17" s="81" t="s">
        <v>223</v>
      </c>
      <c r="D17" s="78" t="s">
        <v>295</v>
      </c>
      <c r="E17" s="93" t="s">
        <v>234</v>
      </c>
      <c r="F17" s="82" t="str">
        <f t="shared" si="0"/>
        <v>S_IDDV: Iestādes darbinieka darba vieta (VISS komponente) (K0)</v>
      </c>
      <c r="G17" s="82"/>
      <c r="H17" s="2">
        <f>COUNTIF(Table14[[Būtiskā arhitektūras elementa ID ]],Table37[[#This Row],[BAE saīsinājums]])</f>
        <v>0</v>
      </c>
    </row>
    <row r="18" spans="1:8" ht="18.75" customHeight="1" x14ac:dyDescent="0.25">
      <c r="A18" s="78" t="s">
        <v>68</v>
      </c>
      <c r="B18" s="78" t="s">
        <v>194</v>
      </c>
      <c r="C18" s="59" t="s">
        <v>80</v>
      </c>
      <c r="D18" s="59" t="s">
        <v>81</v>
      </c>
      <c r="E18" s="93" t="s">
        <v>234</v>
      </c>
      <c r="F18" s="61" t="str">
        <f t="shared" si="0"/>
        <v>S_PIEKL: Datu piekļuves tiesību pārvaldība (K0)</v>
      </c>
      <c r="G18" s="61"/>
      <c r="H18" s="2">
        <f>COUNTIF(Table14[[Būtiskā arhitektūras elementa ID ]],Table37[[#This Row],[BAE saīsinājums]])</f>
        <v>1</v>
      </c>
    </row>
    <row r="19" spans="1:8" ht="31.5" customHeight="1" x14ac:dyDescent="0.25">
      <c r="A19" s="78" t="s">
        <v>206</v>
      </c>
      <c r="B19" s="78" t="s">
        <v>161</v>
      </c>
      <c r="C19" s="59" t="s">
        <v>80</v>
      </c>
      <c r="D19" s="59" t="s">
        <v>82</v>
      </c>
      <c r="E19" s="95" t="s">
        <v>235</v>
      </c>
      <c r="F19" s="61" t="str">
        <f t="shared" si="0"/>
        <v>S_PIEKL: Pilnveidota datu piekļuves tiesību pārvaldība (līgumslēgšanas atv.) (K1)</v>
      </c>
      <c r="G19" s="61"/>
      <c r="H19" s="2">
        <f>COUNTIF(Table14[[Būtiskā arhitektūras elementa ID ]],Table37[[#This Row],[BAE saīsinājums]])</f>
        <v>1</v>
      </c>
    </row>
    <row r="20" spans="1:8" ht="30" x14ac:dyDescent="0.25">
      <c r="A20" s="78" t="s">
        <v>78</v>
      </c>
      <c r="B20" s="78" t="s">
        <v>194</v>
      </c>
      <c r="C20" s="59" t="s">
        <v>210</v>
      </c>
      <c r="D20" s="59" t="s">
        <v>208</v>
      </c>
      <c r="E20" s="93" t="s">
        <v>234</v>
      </c>
      <c r="F20" s="61" t="str">
        <f t="shared" si="0"/>
        <v>S_RQS: Valsts informācijas sistēmu savietotājā pieejamo pakalpju kopne (pieprasījumu serviss) (K0)</v>
      </c>
      <c r="G20" s="61"/>
      <c r="H20" s="2">
        <f>COUNTIF(Table14[[Būtiskā arhitektūras elementa ID ]],Table37[[#This Row],[BAE saīsinājums]])</f>
        <v>1</v>
      </c>
    </row>
    <row r="21" spans="1:8" ht="30" x14ac:dyDescent="0.25">
      <c r="A21" s="78" t="s">
        <v>68</v>
      </c>
      <c r="B21" s="78" t="s">
        <v>194</v>
      </c>
      <c r="C21" s="59" t="s">
        <v>210</v>
      </c>
      <c r="D21" s="59" t="s">
        <v>209</v>
      </c>
      <c r="E21" s="95" t="s">
        <v>235</v>
      </c>
      <c r="F21" s="61" t="str">
        <f t="shared" si="0"/>
        <v>S_RQS: Valsts informācijas sistēmu savietotājā attīstāmo pakalpju kopne (pieprasījumu serviss) (K1)</v>
      </c>
      <c r="G21" s="61"/>
      <c r="H21" s="2">
        <f>COUNTIF(Table14[[Būtiskā arhitektūras elementa ID ]],Table37[[#This Row],[BAE saīsinājums]])</f>
        <v>1</v>
      </c>
    </row>
    <row r="22" spans="1:8" x14ac:dyDescent="0.25">
      <c r="A22" s="78" t="s">
        <v>68</v>
      </c>
      <c r="B22" s="78" t="s">
        <v>194</v>
      </c>
      <c r="C22" s="59" t="s">
        <v>33</v>
      </c>
      <c r="D22" s="59" t="s">
        <v>32</v>
      </c>
      <c r="E22" s="93" t="s">
        <v>234</v>
      </c>
      <c r="F22" s="61" t="str">
        <f t="shared" si="0"/>
        <v>S_VIRS: Datu nodošana un izmantošana VIRSIS (K0)</v>
      </c>
      <c r="G22" s="61"/>
      <c r="H22" s="2">
        <f>COUNTIF(Table14[[Būtiskā arhitektūras elementa ID ]],Table37[[#This Row],[BAE saīsinājums]])</f>
        <v>0</v>
      </c>
    </row>
    <row r="23" spans="1:8" ht="45" x14ac:dyDescent="0.25">
      <c r="A23" s="78" t="s">
        <v>206</v>
      </c>
      <c r="B23" s="78" t="s">
        <v>194</v>
      </c>
      <c r="C23" s="59" t="s">
        <v>33</v>
      </c>
      <c r="D23" s="59" t="s">
        <v>83</v>
      </c>
      <c r="E23" s="95" t="s">
        <v>235</v>
      </c>
      <c r="F23" s="61" t="str">
        <f t="shared" si="0"/>
        <v>S_VIRS: Datu nodošana un izmantošana VIRSIS, kas integrēts sadarbspējas platformā (datu izplatīšanai) un ar monitoringa saskarnēm (K1)</v>
      </c>
      <c r="G23" s="61"/>
      <c r="H23" s="2">
        <f>COUNTIF(Table14[[Būtiskā arhitektūras elementa ID ]],Table37[[#This Row],[BAE saīsinājums]])</f>
        <v>0</v>
      </c>
    </row>
    <row r="24" spans="1:8" x14ac:dyDescent="0.25">
      <c r="A24" s="78" t="s">
        <v>252</v>
      </c>
      <c r="B24" s="78" t="s">
        <v>213</v>
      </c>
      <c r="C24" s="59" t="s">
        <v>115</v>
      </c>
      <c r="D24" s="78" t="s">
        <v>111</v>
      </c>
      <c r="E24" s="100" t="s">
        <v>234</v>
      </c>
      <c r="F24" s="61" t="str">
        <f t="shared" si="0"/>
        <v>E_INFRA: EM infrastruktūras platforma (K0)</v>
      </c>
      <c r="G24" s="61"/>
      <c r="H24" s="2">
        <f>COUNTIF(Table14[[Būtiskā arhitektūras elementa ID ]],Table37[[#This Row],[BAE saīsinājums]])</f>
        <v>0</v>
      </c>
    </row>
    <row r="25" spans="1:8" ht="43.5" customHeight="1" x14ac:dyDescent="0.25">
      <c r="A25" s="78" t="s">
        <v>68</v>
      </c>
      <c r="B25" s="78" t="s">
        <v>165</v>
      </c>
      <c r="C25" s="59" t="s">
        <v>71</v>
      </c>
      <c r="D25" s="59" t="s">
        <v>172</v>
      </c>
      <c r="E25" s="128" t="s">
        <v>235</v>
      </c>
      <c r="F25" s="61" t="str">
        <f t="shared" si="0"/>
        <v>A_ATVI: Datu portālā publicēto datu un metadatu izmantošanas un publicēšanas servisi  (K1)</v>
      </c>
      <c r="G25" s="61" t="s">
        <v>176</v>
      </c>
      <c r="H25" s="2">
        <f>COUNTIF(Table14[[Būtiskā arhitektūras elementa ID ]],Table37[[#This Row],[BAE saīsinājums]])</f>
        <v>1</v>
      </c>
    </row>
    <row r="26" spans="1:8" x14ac:dyDescent="0.25">
      <c r="A26" s="78" t="s">
        <v>68</v>
      </c>
      <c r="B26" s="78" t="s">
        <v>165</v>
      </c>
      <c r="C26" s="81" t="s">
        <v>170</v>
      </c>
      <c r="D26" s="59" t="s">
        <v>169</v>
      </c>
      <c r="E26" s="95" t="s">
        <v>235</v>
      </c>
      <c r="F26" s="82" t="str">
        <f t="shared" si="0"/>
        <v>A_DKK: Datu kopu katalogs (K1)</v>
      </c>
      <c r="G26" s="82" t="s">
        <v>177</v>
      </c>
      <c r="H26" s="2">
        <f>COUNTIF(Table14[[Būtiskā arhitektūras elementa ID ]],Table37[[#This Row],[BAE saīsinājums]])</f>
        <v>0</v>
      </c>
    </row>
    <row r="27" spans="1:8" x14ac:dyDescent="0.25">
      <c r="A27" s="78" t="s">
        <v>68</v>
      </c>
      <c r="B27" s="78" t="s">
        <v>165</v>
      </c>
      <c r="C27" s="81" t="s">
        <v>171</v>
      </c>
      <c r="D27" s="59" t="s">
        <v>296</v>
      </c>
      <c r="E27" s="95" t="s">
        <v>235</v>
      </c>
      <c r="F27" s="82" t="str">
        <f t="shared" si="0"/>
        <v>A_LIC: Datu kopu licenču modulis (K1)</v>
      </c>
      <c r="G27" s="82" t="s">
        <v>178</v>
      </c>
      <c r="H27" s="2">
        <f>COUNTIF(Table14[[Būtiskā arhitektūras elementa ID ]],Table37[[#This Row],[BAE saīsinājums]])</f>
        <v>0</v>
      </c>
    </row>
    <row r="28" spans="1:8" x14ac:dyDescent="0.25">
      <c r="A28" s="78" t="s">
        <v>78</v>
      </c>
      <c r="B28" s="78" t="s">
        <v>168</v>
      </c>
      <c r="C28" s="59" t="s">
        <v>69</v>
      </c>
      <c r="D28" s="59" t="s">
        <v>173</v>
      </c>
      <c r="E28" s="93" t="s">
        <v>234</v>
      </c>
      <c r="F28" s="61" t="str">
        <f t="shared" si="0"/>
        <v>D_AUTH: Vienotā pieteikšanās (autentifikācija)  (K0)</v>
      </c>
      <c r="G28" s="61"/>
      <c r="H28" s="2">
        <f>COUNTIF(Table14[[Būtiskā arhitektūras elementa ID ]],Table37[[#This Row],[BAE saīsinājums]])</f>
        <v>0</v>
      </c>
    </row>
    <row r="29" spans="1:8" ht="30" x14ac:dyDescent="0.25">
      <c r="A29" s="78" t="s">
        <v>68</v>
      </c>
      <c r="B29" s="78" t="s">
        <v>168</v>
      </c>
      <c r="C29" s="59" t="s">
        <v>69</v>
      </c>
      <c r="D29" s="59" t="s">
        <v>174</v>
      </c>
      <c r="E29" s="95" t="s">
        <v>235</v>
      </c>
      <c r="F29" s="61" t="str">
        <f t="shared" si="0"/>
        <v>D_AUTH: Pilnveidots vienotās pieteikšanās (autentifikācijas) risinājums (K1)</v>
      </c>
      <c r="G29" s="61" t="s">
        <v>175</v>
      </c>
      <c r="H29" s="2">
        <f>COUNTIF(Table14[[Būtiskā arhitektūras elementa ID ]],Table37[[#This Row],[BAE saīsinājums]])</f>
        <v>0</v>
      </c>
    </row>
    <row r="30" spans="1:8" x14ac:dyDescent="0.25">
      <c r="A30" s="78" t="s">
        <v>78</v>
      </c>
      <c r="B30" s="78" t="s">
        <v>168</v>
      </c>
      <c r="C30" s="59" t="s">
        <v>77</v>
      </c>
      <c r="D30" s="59" t="s">
        <v>212</v>
      </c>
      <c r="E30" s="93" t="s">
        <v>234</v>
      </c>
      <c r="F30" s="61" t="str">
        <f t="shared" si="0"/>
        <v>D_DIV: Dokumentu integrācijas vide (K0)</v>
      </c>
      <c r="G30" s="61"/>
      <c r="H30" s="2">
        <f>COUNTIF(Table14[[Būtiskā arhitektūras elementa ID ]],Table37[[#This Row],[BAE saīsinājums]])</f>
        <v>1</v>
      </c>
    </row>
    <row r="31" spans="1:8" ht="30" x14ac:dyDescent="0.25">
      <c r="A31" s="78" t="s">
        <v>179</v>
      </c>
      <c r="B31" s="78" t="s">
        <v>168</v>
      </c>
      <c r="C31" s="59" t="s">
        <v>77</v>
      </c>
      <c r="D31" s="59" t="s">
        <v>125</v>
      </c>
      <c r="E31" s="95" t="s">
        <v>235</v>
      </c>
      <c r="F31" s="61" t="str">
        <f t="shared" si="0"/>
        <v>D_DIV: Pilnveidoti dokumentu integrācijas vides servisi, ietverot eIDAS prasībām atbilstošu pārrobežu reģistrēto e-piegādi (K1)</v>
      </c>
      <c r="G31" s="61" t="s">
        <v>186</v>
      </c>
      <c r="H31" s="2">
        <f>COUNTIF(Table14[[Būtiskā arhitektūras elementa ID ]],Table37[[#This Row],[BAE saīsinājums]])</f>
        <v>1</v>
      </c>
    </row>
    <row r="32" spans="1:8" x14ac:dyDescent="0.25">
      <c r="A32" s="78" t="s">
        <v>78</v>
      </c>
      <c r="B32" s="78" t="s">
        <v>168</v>
      </c>
      <c r="C32" s="59" t="s">
        <v>211</v>
      </c>
      <c r="D32" s="59" t="s">
        <v>297</v>
      </c>
      <c r="E32" s="93" t="s">
        <v>234</v>
      </c>
      <c r="F32" s="61" t="str">
        <f t="shared" si="0"/>
        <v>D_KDV: Klienta darba vieta (KDV) (K0)</v>
      </c>
      <c r="G32" s="61"/>
      <c r="H32" s="2">
        <f>COUNTIF(Table14[[Būtiskā arhitektūras elementa ID ]],Table37[[#This Row],[BAE saīsinājums]])</f>
        <v>1</v>
      </c>
    </row>
    <row r="33" spans="1:8" x14ac:dyDescent="0.25">
      <c r="A33" s="78" t="s">
        <v>68</v>
      </c>
      <c r="B33" s="78" t="s">
        <v>168</v>
      </c>
      <c r="C33" s="59" t="s">
        <v>211</v>
      </c>
      <c r="D33" s="59" t="s">
        <v>298</v>
      </c>
      <c r="E33" s="129" t="s">
        <v>235</v>
      </c>
      <c r="F33" s="61" t="str">
        <f t="shared" si="0"/>
        <v>D_KDV: Pilnveidotā klienta darba vieta (e-konts)  (K1)</v>
      </c>
      <c r="G33" s="61"/>
      <c r="H33" s="2">
        <f>COUNTIF(Table14[[Būtiskā arhitektūras elementa ID ]],Table37[[#This Row],[BAE saīsinājums]])</f>
        <v>1</v>
      </c>
    </row>
    <row r="34" spans="1:8" x14ac:dyDescent="0.25">
      <c r="A34" s="78" t="s">
        <v>249</v>
      </c>
      <c r="B34" s="78" t="s">
        <v>214</v>
      </c>
      <c r="C34" s="59" t="s">
        <v>102</v>
      </c>
      <c r="D34" s="78" t="s">
        <v>136</v>
      </c>
      <c r="E34" s="100" t="s">
        <v>234</v>
      </c>
      <c r="F34" s="61" t="str">
        <f t="shared" si="0"/>
        <v>H_ALGA: Atalgojuma (algu) servisi valsts pārvaldes HR platformā (K0)</v>
      </c>
      <c r="G34" s="61"/>
      <c r="H34" s="2">
        <f>COUNTIF(Table14[[Būtiskā arhitektūras elementa ID ]],Table37[[#This Row],[BAE saīsinājums]])</f>
        <v>0</v>
      </c>
    </row>
    <row r="35" spans="1:8" x14ac:dyDescent="0.25">
      <c r="A35" s="78" t="s">
        <v>249</v>
      </c>
      <c r="B35" s="78" t="s">
        <v>214</v>
      </c>
      <c r="C35" s="59" t="s">
        <v>101</v>
      </c>
      <c r="D35" s="78" t="s">
        <v>137</v>
      </c>
      <c r="E35" s="93" t="s">
        <v>234</v>
      </c>
      <c r="F35" s="61" t="str">
        <f t="shared" si="0"/>
        <v>H_KOMP: Kompetenču servisi valsts pārvaldes HR platformā (K0)</v>
      </c>
      <c r="G35" s="61"/>
      <c r="H35" s="2">
        <f>COUNTIF(Table14[[Būtiskā arhitektūras elementa ID ]],Table37[[#This Row],[BAE saīsinājums]])</f>
        <v>0</v>
      </c>
    </row>
    <row r="36" spans="1:8" x14ac:dyDescent="0.25">
      <c r="A36" s="78" t="s">
        <v>78</v>
      </c>
      <c r="B36" s="78" t="s">
        <v>168</v>
      </c>
      <c r="C36" s="59" t="s">
        <v>76</v>
      </c>
      <c r="D36" s="59" t="s">
        <v>180</v>
      </c>
      <c r="E36" s="127" t="s">
        <v>234</v>
      </c>
      <c r="F36" s="61" t="str">
        <f t="shared" ref="F36:F67" si="1">CONCATENATE(C36,": ",D36," (",E36,")")</f>
        <v>D_PILNV: Juridisko personu pilnvarojumu risinājums (K0)</v>
      </c>
      <c r="G36" s="79" t="s">
        <v>304</v>
      </c>
      <c r="H36" s="2">
        <f>COUNTIF(Table14[[Būtiskā arhitektūras elementa ID ]],Table37[[#This Row],[BAE saīsinājums]])</f>
        <v>0</v>
      </c>
    </row>
    <row r="37" spans="1:8" ht="29.25" customHeight="1" x14ac:dyDescent="0.25">
      <c r="A37" s="163" t="s">
        <v>68</v>
      </c>
      <c r="B37" s="163" t="s">
        <v>168</v>
      </c>
      <c r="C37" s="164" t="s">
        <v>76</v>
      </c>
      <c r="D37" s="164" t="s">
        <v>181</v>
      </c>
      <c r="E37" s="165" t="s">
        <v>235</v>
      </c>
      <c r="F37" s="166" t="str">
        <f t="shared" si="1"/>
        <v>D_PILNV: Juridisko personu pilnvarojumu risinājums, ietverot pārrobežu autentifikācijas atbalstu (K1)</v>
      </c>
      <c r="G37" s="79" t="s">
        <v>304</v>
      </c>
      <c r="H37" s="167">
        <f>COUNTIF(Table14[[Būtiskā arhitektūras elementa ID ]],Table37[[#This Row],[BAE saīsinājums]])</f>
        <v>0</v>
      </c>
    </row>
    <row r="38" spans="1:8" x14ac:dyDescent="0.25">
      <c r="A38" s="78" t="s">
        <v>78</v>
      </c>
      <c r="B38" s="78" t="s">
        <v>237</v>
      </c>
      <c r="C38" s="59" t="s">
        <v>155</v>
      </c>
      <c r="D38" s="59" t="s">
        <v>299</v>
      </c>
      <c r="E38" s="93" t="s">
        <v>234</v>
      </c>
      <c r="F38" s="61" t="str">
        <f t="shared" si="1"/>
        <v>F_EXE: Elektronisko pakalpojumu izpildes vide Latvija.lv (K0)</v>
      </c>
      <c r="G38" s="61"/>
      <c r="H38" s="2">
        <f>COUNTIF(Table14[[Būtiskā arhitektūras elementa ID ]],Table37[[#This Row],[BAE saīsinājums]])</f>
        <v>0</v>
      </c>
    </row>
    <row r="39" spans="1:8" ht="30" x14ac:dyDescent="0.25">
      <c r="A39" s="60" t="s">
        <v>179</v>
      </c>
      <c r="B39" s="78" t="s">
        <v>237</v>
      </c>
      <c r="C39" s="59" t="s">
        <v>155</v>
      </c>
      <c r="D39" s="89" t="s">
        <v>217</v>
      </c>
      <c r="E39" s="95" t="s">
        <v>236</v>
      </c>
      <c r="F39" s="61" t="str">
        <f t="shared" si="1"/>
        <v>F_EXE: Elektronisko pakalpojumu izpildes vides paplašinājumi citām tehnoloģijām (K3)</v>
      </c>
      <c r="G39" s="79" t="s">
        <v>305</v>
      </c>
      <c r="H39" s="2">
        <f>COUNTIF(Table14[[Būtiskā arhitektūras elementa ID ]],Table37[[#This Row],[BAE saīsinājums]])</f>
        <v>0</v>
      </c>
    </row>
    <row r="40" spans="1:8" ht="30" x14ac:dyDescent="0.25">
      <c r="A40" s="123" t="s">
        <v>78</v>
      </c>
      <c r="B40" s="173" t="s">
        <v>237</v>
      </c>
      <c r="C40" s="124" t="s">
        <v>272</v>
      </c>
      <c r="D40" s="123" t="s">
        <v>273</v>
      </c>
      <c r="E40" s="130" t="s">
        <v>234</v>
      </c>
      <c r="F40" s="126" t="str">
        <f t="shared" si="1"/>
        <v>F_FRM: Iesniegums iestādei (K0)</v>
      </c>
      <c r="G40" s="126" t="s">
        <v>270</v>
      </c>
      <c r="H40" s="2">
        <f>COUNTIF(Table14[[Būtiskā arhitektūras elementa ID ]],Table37[[#This Row],[BAE saīsinājums]])</f>
        <v>0</v>
      </c>
    </row>
    <row r="41" spans="1:8" ht="36" customHeight="1" x14ac:dyDescent="0.25">
      <c r="A41" s="88" t="s">
        <v>244</v>
      </c>
      <c r="B41" s="78" t="s">
        <v>224</v>
      </c>
      <c r="C41" s="59" t="s">
        <v>225</v>
      </c>
      <c r="D41" s="78" t="s">
        <v>151</v>
      </c>
      <c r="E41" s="94" t="s">
        <v>234</v>
      </c>
      <c r="F41" s="61" t="str">
        <f t="shared" si="1"/>
        <v>K_AVDIGI: Digitalizācijas platformas servisi (K0)</v>
      </c>
      <c r="G41" s="61"/>
      <c r="H41" s="2">
        <f>COUNTIF(Table14[[Būtiskā arhitektūras elementa ID ]],Table37[[#This Row],[BAE saīsinājums]])</f>
        <v>0</v>
      </c>
    </row>
    <row r="42" spans="1:8" ht="31.5" customHeight="1" x14ac:dyDescent="0.25">
      <c r="A42" s="78" t="s">
        <v>244</v>
      </c>
      <c r="B42" s="78" t="s">
        <v>224</v>
      </c>
      <c r="C42" s="59" t="s">
        <v>226</v>
      </c>
      <c r="D42" s="78" t="s">
        <v>109</v>
      </c>
      <c r="E42" s="100" t="s">
        <v>234</v>
      </c>
      <c r="F42" s="61" t="str">
        <f t="shared" si="1"/>
        <v>K_DRDIGI: Drukāto materiālu digitalizācijas servisi (K0)</v>
      </c>
      <c r="G42" s="61"/>
      <c r="H42" s="2">
        <f>COUNTIF(Table14[[Būtiskā arhitektūras elementa ID ]],Table37[[#This Row],[BAE saīsinājums]])</f>
        <v>0</v>
      </c>
    </row>
    <row r="43" spans="1:8" x14ac:dyDescent="0.25">
      <c r="A43" s="78" t="s">
        <v>248</v>
      </c>
      <c r="B43" s="78" t="s">
        <v>216</v>
      </c>
      <c r="C43" s="59" t="s">
        <v>113</v>
      </c>
      <c r="D43" s="88" t="s">
        <v>142</v>
      </c>
      <c r="E43" s="93" t="s">
        <v>234</v>
      </c>
      <c r="F43" s="61" t="str">
        <f t="shared" si="1"/>
        <v>L_INFRA: LM nozares  infrastruktūras platformas pakalpojumi (K0)</v>
      </c>
      <c r="G43" s="61"/>
      <c r="H43" s="2">
        <f>COUNTIF(Table14[[Būtiskā arhitektūras elementa ID ]],Table37[[#This Row],[BAE saīsinājums]])</f>
        <v>0</v>
      </c>
    </row>
    <row r="44" spans="1:8" x14ac:dyDescent="0.25">
      <c r="A44" s="78" t="s">
        <v>78</v>
      </c>
      <c r="B44" s="78" t="s">
        <v>230</v>
      </c>
      <c r="C44" s="59" t="s">
        <v>227</v>
      </c>
      <c r="D44" s="78" t="s">
        <v>153</v>
      </c>
      <c r="E44" s="100" t="s">
        <v>234</v>
      </c>
      <c r="F44" s="61" t="str">
        <f t="shared" si="1"/>
        <v>M_PUBL: Esošā mantojuma publicēšanas platforma (K0)</v>
      </c>
      <c r="G44" s="61"/>
      <c r="H44" s="2">
        <f>COUNTIF(Table14[[Būtiskā arhitektūras elementa ID ]],Table37[[#This Row],[BAE saīsinājums]])</f>
        <v>0</v>
      </c>
    </row>
    <row r="45" spans="1:8" x14ac:dyDescent="0.25">
      <c r="A45" s="78" t="s">
        <v>244</v>
      </c>
      <c r="B45" s="78" t="s">
        <v>230</v>
      </c>
      <c r="C45" s="59" t="s">
        <v>227</v>
      </c>
      <c r="D45" s="78" t="s">
        <v>154</v>
      </c>
      <c r="E45" s="95" t="s">
        <v>235</v>
      </c>
      <c r="F45" s="61" t="str">
        <f t="shared" si="1"/>
        <v>M_PUBL: Mantojuma publicēšanas platformas attīstība (K1)</v>
      </c>
      <c r="G45" s="61"/>
      <c r="H45" s="2">
        <f>COUNTIF(Table14[[Būtiskā arhitektūras elementa ID ]],Table37[[#This Row],[BAE saīsinājums]])</f>
        <v>0</v>
      </c>
    </row>
    <row r="46" spans="1:8" ht="30" x14ac:dyDescent="0.25">
      <c r="A46" s="87" t="s">
        <v>240</v>
      </c>
      <c r="B46" s="78" t="s">
        <v>374</v>
      </c>
      <c r="C46" s="59" t="s">
        <v>378</v>
      </c>
      <c r="D46" s="78" t="s">
        <v>143</v>
      </c>
      <c r="E46" s="94" t="s">
        <v>234</v>
      </c>
      <c r="F46" s="61" t="str">
        <f t="shared" si="1"/>
        <v>R_FPERS: Fizisko personu papildus datu reģistrēšanas servisi (apliecību serv.) (K0)</v>
      </c>
      <c r="G46" s="61"/>
      <c r="H46" s="2">
        <f>COUNTIF(Table14[[Būtiskā arhitektūras elementa ID ]],Table37[[#This Row],[BAE saīsinājums]])</f>
        <v>0</v>
      </c>
    </row>
    <row r="47" spans="1:8" ht="30" x14ac:dyDescent="0.25">
      <c r="A47" s="123" t="s">
        <v>179</v>
      </c>
      <c r="B47" s="173" t="s">
        <v>237</v>
      </c>
      <c r="C47" s="124" t="s">
        <v>272</v>
      </c>
      <c r="D47" s="123" t="s">
        <v>271</v>
      </c>
      <c r="E47" s="125" t="s">
        <v>235</v>
      </c>
      <c r="F47" s="126" t="str">
        <f t="shared" si="1"/>
        <v>F_FRM: Formu ģenerators ar validāciju (K1)</v>
      </c>
      <c r="G47" s="126" t="s">
        <v>275</v>
      </c>
      <c r="H47" s="2">
        <f>COUNTIF(Table14[[Būtiskā arhitektūras elementa ID ]],Table37[[#This Row],[BAE saīsinājums]])</f>
        <v>0</v>
      </c>
    </row>
    <row r="48" spans="1:8" ht="30" x14ac:dyDescent="0.25">
      <c r="A48" s="163" t="s">
        <v>78</v>
      </c>
      <c r="B48" s="163" t="s">
        <v>191</v>
      </c>
      <c r="C48" s="164" t="s">
        <v>199</v>
      </c>
      <c r="D48" s="164" t="s">
        <v>197</v>
      </c>
      <c r="E48" s="168" t="s">
        <v>234</v>
      </c>
      <c r="F48" s="166" t="str">
        <f t="shared" si="1"/>
        <v>G_DPPS: Ģeotelpisko datu licenču pārvaldības funkcionalitāte (K0)</v>
      </c>
      <c r="G48" s="166" t="s">
        <v>300</v>
      </c>
      <c r="H48" s="2">
        <f>COUNTIF(Table14[[Būtiskā arhitektūras elementa ID ]],Table37[[#This Row],[BAE saīsinājums]])</f>
        <v>0</v>
      </c>
    </row>
    <row r="49" spans="1:8" x14ac:dyDescent="0.25">
      <c r="A49" s="78" t="s">
        <v>78</v>
      </c>
      <c r="B49" s="78" t="s">
        <v>191</v>
      </c>
      <c r="C49" s="81" t="s">
        <v>219</v>
      </c>
      <c r="D49" s="59" t="s">
        <v>220</v>
      </c>
      <c r="E49" s="93" t="s">
        <v>234</v>
      </c>
      <c r="F49" s="82" t="str">
        <f t="shared" si="1"/>
        <v>G_EMB: Iegultā ģeotelpisko datu attēlošanas komponente (K0)</v>
      </c>
      <c r="G49" s="82"/>
      <c r="H49" s="2">
        <f>COUNTIF(Table14[[Būtiskā arhitektūras elementa ID ]],Table37[[#This Row],[BAE saīsinājums]])</f>
        <v>1</v>
      </c>
    </row>
    <row r="50" spans="1:8" x14ac:dyDescent="0.25">
      <c r="A50" s="78" t="s">
        <v>78</v>
      </c>
      <c r="B50" s="78" t="s">
        <v>191</v>
      </c>
      <c r="C50" s="59" t="s">
        <v>84</v>
      </c>
      <c r="D50" s="59" t="s">
        <v>187</v>
      </c>
      <c r="E50" s="93" t="s">
        <v>234</v>
      </c>
      <c r="F50" s="61" t="str">
        <f t="shared" si="1"/>
        <v>G_GDS: Ģeotelpisko datu savietotājs (K0)</v>
      </c>
      <c r="G50" s="61"/>
      <c r="H50" s="2">
        <f>COUNTIF(Table14[[Būtiskā arhitektūras elementa ID ]],Table37[[#This Row],[BAE saīsinājums]])</f>
        <v>1</v>
      </c>
    </row>
    <row r="51" spans="1:8" x14ac:dyDescent="0.25">
      <c r="A51" s="163" t="s">
        <v>78</v>
      </c>
      <c r="B51" s="163" t="s">
        <v>191</v>
      </c>
      <c r="C51" s="164" t="s">
        <v>221</v>
      </c>
      <c r="D51" s="164" t="s">
        <v>222</v>
      </c>
      <c r="E51" s="168" t="s">
        <v>234</v>
      </c>
      <c r="F51" s="169" t="str">
        <f t="shared" si="1"/>
        <v>G_GEO: Ģeotelpisko datu nodošanas uz GEO servisi (K0)</v>
      </c>
      <c r="G51" s="169" t="s">
        <v>301</v>
      </c>
      <c r="H51" s="167">
        <f>COUNTIF(Table14[[Būtiskā arhitektūras elementa ID ]],Table37[[#This Row],[BAE saīsinājums]])</f>
        <v>0</v>
      </c>
    </row>
    <row r="52" spans="1:8" ht="16.5" customHeight="1" x14ac:dyDescent="0.25">
      <c r="A52" t="s">
        <v>78</v>
      </c>
      <c r="B52" t="s">
        <v>191</v>
      </c>
      <c r="C52" t="s">
        <v>85</v>
      </c>
      <c r="D52" t="s">
        <v>302</v>
      </c>
      <c r="E52" s="94" t="s">
        <v>234</v>
      </c>
      <c r="F52" t="str">
        <f t="shared" si="1"/>
        <v>G_GPRT: Ģeotelpiskās informācijas portāls (K0)</v>
      </c>
      <c r="G52"/>
      <c r="H52" s="167">
        <f>COUNTIF(Table14[[Būtiskā arhitektūras elementa ID ]],Table37[[#This Row],[BAE saīsinājums]])</f>
        <v>1</v>
      </c>
    </row>
    <row r="53" spans="1:8" ht="18" customHeight="1" x14ac:dyDescent="0.25">
      <c r="A53" s="163" t="s">
        <v>78</v>
      </c>
      <c r="B53" s="163" t="s">
        <v>191</v>
      </c>
      <c r="C53" s="164" t="s">
        <v>86</v>
      </c>
      <c r="D53" s="164" t="s">
        <v>218</v>
      </c>
      <c r="E53" s="168" t="s">
        <v>234</v>
      </c>
      <c r="F53" s="166" t="str">
        <f t="shared" si="1"/>
        <v>G_INSPI: Ģeotelpisko datu nodošanas uz INSPIRE servisi (K0)</v>
      </c>
      <c r="G53" s="169" t="s">
        <v>301</v>
      </c>
      <c r="H53" s="167">
        <f>COUNTIF(Table14[[Būtiskā arhitektūras elementa ID ]],Table37[[#This Row],[BAE saīsinājums]])</f>
        <v>0</v>
      </c>
    </row>
    <row r="54" spans="1:8" ht="19.5" customHeight="1" x14ac:dyDescent="0.25">
      <c r="A54" s="163" t="s">
        <v>78</v>
      </c>
      <c r="B54" s="163" t="s">
        <v>191</v>
      </c>
      <c r="C54" s="164" t="s">
        <v>198</v>
      </c>
      <c r="D54" s="164" t="s">
        <v>196</v>
      </c>
      <c r="E54" s="168" t="s">
        <v>234</v>
      </c>
      <c r="F54" s="166" t="str">
        <f t="shared" si="1"/>
        <v>G_KAT: Ģeoproduktu katalogs (K0)</v>
      </c>
      <c r="G54" s="169" t="s">
        <v>301</v>
      </c>
      <c r="H54" s="2">
        <f>COUNTIF(Table14[[Būtiskā arhitektūras elementa ID ]],Table37[[#This Row],[BAE saīsinājums]])</f>
        <v>0</v>
      </c>
    </row>
    <row r="55" spans="1:8" ht="31.5" customHeight="1" x14ac:dyDescent="0.25">
      <c r="A55" s="60" t="s">
        <v>241</v>
      </c>
      <c r="B55" s="78" t="s">
        <v>373</v>
      </c>
      <c r="C55" s="59" t="s">
        <v>375</v>
      </c>
      <c r="D55" s="78" t="s">
        <v>146</v>
      </c>
      <c r="E55" s="93" t="s">
        <v>234</v>
      </c>
      <c r="F55" s="61" t="str">
        <f t="shared" si="1"/>
        <v>O_ESIZZ: Pārrobežu (ES) e-izziņu serviss (K0)</v>
      </c>
      <c r="G55" s="61"/>
      <c r="H55" s="2">
        <f>COUNTIF(Table14[[Būtiskā arhitektūras elementa ID ]],Table37[[#This Row],[BAE saīsinājums]])</f>
        <v>0</v>
      </c>
    </row>
    <row r="56" spans="1:8" ht="19.5" customHeight="1" x14ac:dyDescent="0.25">
      <c r="A56" s="60" t="s">
        <v>241</v>
      </c>
      <c r="B56" s="78" t="s">
        <v>373</v>
      </c>
      <c r="C56" s="59" t="s">
        <v>376</v>
      </c>
      <c r="D56" s="78" t="s">
        <v>103</v>
      </c>
      <c r="E56" s="93" t="s">
        <v>234</v>
      </c>
      <c r="F56" s="61" t="str">
        <f t="shared" si="1"/>
        <v>O_LVIZZ: Latvijas e-izziņu serviss  (K0)</v>
      </c>
      <c r="G56" s="61"/>
      <c r="H56" s="2">
        <f>COUNTIF(Table14[[Būtiskā arhitektūras elementa ID ]],Table37[[#This Row],[BAE saīsinājums]])</f>
        <v>0</v>
      </c>
    </row>
    <row r="57" spans="1:8" ht="20.25" customHeight="1" x14ac:dyDescent="0.25">
      <c r="A57" s="131" t="s">
        <v>241</v>
      </c>
      <c r="B57" s="78" t="s">
        <v>373</v>
      </c>
      <c r="C57" s="59" t="s">
        <v>377</v>
      </c>
      <c r="D57" s="78" t="s">
        <v>147</v>
      </c>
      <c r="E57" s="132" t="s">
        <v>234</v>
      </c>
      <c r="F57" s="61" t="str">
        <f t="shared" si="1"/>
        <v>O_PROCU: E-iepirkumu un e-izsoļu procesa atbalsta servisi (K0)</v>
      </c>
      <c r="G57" s="61"/>
      <c r="H57" s="2">
        <f>COUNTIF(Table14[[Būtiskā arhitektūras elementa ID ]],Table37[[#This Row],[BAE saīsinājums]])</f>
        <v>0</v>
      </c>
    </row>
    <row r="58" spans="1:8" x14ac:dyDescent="0.25">
      <c r="A58" s="78" t="s">
        <v>247</v>
      </c>
      <c r="B58" s="78" t="s">
        <v>215</v>
      </c>
      <c r="C58" s="59" t="s">
        <v>107</v>
      </c>
      <c r="D58" s="78" t="s">
        <v>145</v>
      </c>
      <c r="E58" s="94" t="s">
        <v>234</v>
      </c>
      <c r="F58" s="61" t="str">
        <f t="shared" si="1"/>
        <v>Q_EVK: Elektroniskās veselības kartes servisi (K0)</v>
      </c>
      <c r="G58" s="61"/>
      <c r="H58" s="2">
        <f>COUNTIF(Table14[[Būtiskā arhitektūras elementa ID ]],Table37[[#This Row],[BAE saīsinājums]])</f>
        <v>0</v>
      </c>
    </row>
    <row r="59" spans="1:8" x14ac:dyDescent="0.25">
      <c r="A59" s="78" t="s">
        <v>243</v>
      </c>
      <c r="B59" s="78" t="s">
        <v>164</v>
      </c>
      <c r="C59" s="59" t="s">
        <v>106</v>
      </c>
      <c r="D59" s="78" t="s">
        <v>148</v>
      </c>
      <c r="E59" s="93" t="s">
        <v>234</v>
      </c>
      <c r="F59" s="61" t="str">
        <f t="shared" si="1"/>
        <v>Y_CALLC: Augstas pieejamības kontaktu centra pakalpojumi (K0)</v>
      </c>
      <c r="G59" s="61"/>
      <c r="H59" s="2">
        <f>COUNTIF(Table14[[Būtiskā arhitektūras elementa ID ]],Table37[[#This Row],[BAE saīsinājums]])</f>
        <v>0</v>
      </c>
    </row>
    <row r="60" spans="1:8" x14ac:dyDescent="0.25">
      <c r="A60" s="78" t="s">
        <v>243</v>
      </c>
      <c r="B60" s="78" t="s">
        <v>164</v>
      </c>
      <c r="C60" s="59" t="s">
        <v>104</v>
      </c>
      <c r="D60" s="78" t="s">
        <v>149</v>
      </c>
      <c r="E60" s="100" t="s">
        <v>234</v>
      </c>
      <c r="F60" s="61" t="str">
        <f t="shared" si="1"/>
        <v>Y_LOCID: Izsaucēja lokalizēšanas un identificēšanas servisi (K0)</v>
      </c>
      <c r="G60" s="61"/>
      <c r="H60" s="2">
        <f>COUNTIF(Table14[[Būtiskā arhitektūras elementa ID ]],Table37[[#This Row],[BAE saīsinājums]])</f>
        <v>0</v>
      </c>
    </row>
    <row r="61" spans="1:8" x14ac:dyDescent="0.25">
      <c r="A61" s="78" t="s">
        <v>243</v>
      </c>
      <c r="B61" s="78" t="s">
        <v>164</v>
      </c>
      <c r="C61" s="59" t="s">
        <v>105</v>
      </c>
      <c r="D61" s="78" t="s">
        <v>150</v>
      </c>
      <c r="E61" s="93" t="s">
        <v>234</v>
      </c>
      <c r="F61" s="61" t="str">
        <f t="shared" si="1"/>
        <v>Y_RESAL: Dienestu resursu piesaistīšanas pakalpojumi (K0)</v>
      </c>
      <c r="G61" s="61"/>
      <c r="H61" s="2">
        <f>COUNTIF(Table14[[Būtiskā arhitektūras elementa ID ]],Table37[[#This Row],[BAE saīsinājums]])</f>
        <v>0</v>
      </c>
    </row>
    <row r="62" spans="1:8" ht="33.75" customHeight="1" x14ac:dyDescent="0.25">
      <c r="A62" s="78" t="s">
        <v>78</v>
      </c>
      <c r="B62" s="78" t="s">
        <v>192</v>
      </c>
      <c r="C62" s="59" t="s">
        <v>87</v>
      </c>
      <c r="D62" s="59" t="s">
        <v>138</v>
      </c>
      <c r="E62" s="94" t="s">
        <v>234</v>
      </c>
      <c r="F62" s="61" t="str">
        <f t="shared" si="1"/>
        <v>I_eID: Nacionālajā eID kartē  bāzēts eID risinājums  (K0)</v>
      </c>
      <c r="G62" s="61"/>
      <c r="H62" s="2">
        <f>COUNTIF(Table14[[Būtiskā arhitektūras elementa ID ]],Table37[[#This Row],[BAE saīsinājums]])</f>
        <v>0</v>
      </c>
    </row>
    <row r="63" spans="1:8" ht="30" x14ac:dyDescent="0.25">
      <c r="A63" s="78" t="s">
        <v>251</v>
      </c>
      <c r="B63" s="78" t="s">
        <v>192</v>
      </c>
      <c r="C63" s="59" t="s">
        <v>87</v>
      </c>
      <c r="D63" s="59" t="s">
        <v>139</v>
      </c>
      <c r="E63" s="96" t="s">
        <v>235</v>
      </c>
      <c r="F63" s="61" t="str">
        <f t="shared" si="1"/>
        <v>I_eID: Nacionālajā eID kartē  bāzēts eID risinājums pilnveidots un pieteikts kā "high" eIDAS   (K1)</v>
      </c>
      <c r="G63" s="61"/>
      <c r="H63" s="2">
        <f>COUNTIF(Table14[[Būtiskā arhitektūras elementa ID ]],Table37[[#This Row],[BAE saīsinājums]])</f>
        <v>0</v>
      </c>
    </row>
    <row r="64" spans="1:8" x14ac:dyDescent="0.25">
      <c r="A64" s="78" t="s">
        <v>251</v>
      </c>
      <c r="B64" s="78" t="s">
        <v>192</v>
      </c>
      <c r="C64" s="59" t="s">
        <v>88</v>
      </c>
      <c r="D64" s="59" t="s">
        <v>239</v>
      </c>
      <c r="E64" s="93" t="s">
        <v>234</v>
      </c>
      <c r="F64" s="61" t="str">
        <f t="shared" si="1"/>
        <v>I_MeID: Ar nacionālo  eID saistīts mobilā eID risinājums (K0)</v>
      </c>
      <c r="G64" s="61" t="s">
        <v>238</v>
      </c>
      <c r="H64" s="2">
        <f>COUNTIF(Table14[[Būtiskā arhitektūras elementa ID ]],Table37[[#This Row],[BAE saīsinājums]])</f>
        <v>0</v>
      </c>
    </row>
    <row r="65" spans="1:8" ht="30" x14ac:dyDescent="0.25">
      <c r="A65" s="78" t="s">
        <v>78</v>
      </c>
      <c r="B65" s="78" t="s">
        <v>192</v>
      </c>
      <c r="C65" s="59" t="s">
        <v>90</v>
      </c>
      <c r="D65" s="59" t="s">
        <v>140</v>
      </c>
      <c r="E65" s="94" t="s">
        <v>234</v>
      </c>
      <c r="F65" s="61" t="str">
        <f t="shared" si="1"/>
        <v>I_SEAL: Droša e-zīmoga risinājums (platformas servisi un pakalpojumi) (K0)</v>
      </c>
      <c r="G65" s="61"/>
      <c r="H65" s="2">
        <f>COUNTIF(Table14[[Būtiskā arhitektūras elementa ID ]],Table37[[#This Row],[BAE saīsinājums]])</f>
        <v>0</v>
      </c>
    </row>
    <row r="66" spans="1:8" ht="30" x14ac:dyDescent="0.25">
      <c r="A66" s="78" t="s">
        <v>78</v>
      </c>
      <c r="B66" s="78" t="s">
        <v>192</v>
      </c>
      <c r="C66" s="59" t="s">
        <v>89</v>
      </c>
      <c r="D66" s="59" t="s">
        <v>141</v>
      </c>
      <c r="E66" s="93" t="s">
        <v>234</v>
      </c>
      <c r="F66" s="61" t="str">
        <f t="shared" si="1"/>
        <v>I_SIGN: Droša e-paraksta risinājums (platformas servisi un pakalpojumi)  (K0)</v>
      </c>
      <c r="G66" s="61"/>
      <c r="H66" s="2">
        <f>COUNTIF(Table14[[Būtiskā arhitektūras elementa ID ]],Table37[[#This Row],[BAE saīsinājums]])</f>
        <v>0</v>
      </c>
    </row>
    <row r="67" spans="1:8" x14ac:dyDescent="0.25">
      <c r="A67" s="78" t="s">
        <v>78</v>
      </c>
      <c r="B67" s="78" t="s">
        <v>193</v>
      </c>
      <c r="C67" s="59" t="s">
        <v>200</v>
      </c>
      <c r="D67" s="59" t="s">
        <v>201</v>
      </c>
      <c r="E67" s="127" t="s">
        <v>234</v>
      </c>
      <c r="F67" s="61" t="str">
        <f t="shared" si="1"/>
        <v>P_MM: Maksājumu modulis (K0)</v>
      </c>
      <c r="G67" s="61"/>
      <c r="H67" s="2">
        <f>COUNTIF(Table14[[Būtiskā arhitektūras elementa ID ]],Table37[[#This Row],[BAE saīsinājums]])</f>
        <v>1</v>
      </c>
    </row>
    <row r="68" spans="1:8" x14ac:dyDescent="0.25">
      <c r="A68" s="78" t="s">
        <v>68</v>
      </c>
      <c r="B68" s="78" t="s">
        <v>193</v>
      </c>
      <c r="C68" s="59" t="s">
        <v>200</v>
      </c>
      <c r="D68" s="59" t="s">
        <v>202</v>
      </c>
      <c r="E68" s="95" t="s">
        <v>235</v>
      </c>
      <c r="F68" s="61" t="str">
        <f t="shared" ref="F68:F84" si="2">CONCATENATE(C68,": ",D68," (",E68,")")</f>
        <v>P_MM: Pilnveidots maksājumu modulis (K1)</v>
      </c>
      <c r="G68" s="61"/>
      <c r="H68" s="2">
        <f>COUNTIF(Table14[[Būtiskā arhitektūras elementa ID ]],Table37[[#This Row],[BAE saīsinājums]])</f>
        <v>1</v>
      </c>
    </row>
    <row r="69" spans="1:8" x14ac:dyDescent="0.25">
      <c r="A69" s="78" t="s">
        <v>78</v>
      </c>
      <c r="B69" s="78" t="s">
        <v>193</v>
      </c>
      <c r="C69" s="59" t="s">
        <v>190</v>
      </c>
      <c r="D69" s="59" t="s">
        <v>189</v>
      </c>
      <c r="E69" s="93" t="s">
        <v>234</v>
      </c>
      <c r="F69" s="61" t="str">
        <f t="shared" si="2"/>
        <v>P_PPK: Publisko pakalpojumu katalogs (K0)</v>
      </c>
      <c r="G69" s="61"/>
      <c r="H69" s="2">
        <f>COUNTIF(Table14[[Būtiskā arhitektūras elementa ID ]],Table37[[#This Row],[BAE saīsinājums]])</f>
        <v>0</v>
      </c>
    </row>
    <row r="70" spans="1:8" x14ac:dyDescent="0.25">
      <c r="A70" s="78" t="s">
        <v>68</v>
      </c>
      <c r="B70" s="78" t="s">
        <v>193</v>
      </c>
      <c r="C70" s="59" t="s">
        <v>190</v>
      </c>
      <c r="D70" s="59" t="s">
        <v>144</v>
      </c>
      <c r="E70" s="95" t="s">
        <v>235</v>
      </c>
      <c r="F70" s="61" t="str">
        <f t="shared" si="2"/>
        <v>P_PPK: Pilnveidoti pakalpojumu kataloga servisi (K1)</v>
      </c>
      <c r="G70" s="61"/>
      <c r="H70" s="2">
        <f>COUNTIF(Table14[[Būtiskā arhitektūras elementa ID ]],Table37[[#This Row],[BAE saīsinājums]])</f>
        <v>0</v>
      </c>
    </row>
    <row r="71" spans="1:8" x14ac:dyDescent="0.25">
      <c r="A71" s="163" t="s">
        <v>78</v>
      </c>
      <c r="B71" s="163" t="s">
        <v>193</v>
      </c>
      <c r="C71" s="164" t="s">
        <v>184</v>
      </c>
      <c r="D71" s="163" t="s">
        <v>185</v>
      </c>
      <c r="E71" s="168" t="s">
        <v>234</v>
      </c>
      <c r="F71" s="169" t="str">
        <f t="shared" si="2"/>
        <v>P_PVNK: Vienkāršu pakalpojumu risinājums (E-formu ģenerators) (K0)</v>
      </c>
      <c r="G71" s="172" t="s">
        <v>307</v>
      </c>
      <c r="H71" s="167">
        <f>COUNTIF(Table14[[Būtiskā arhitektūras elementa ID ]],Table37[[#This Row],[BAE saīsinājums]])</f>
        <v>0</v>
      </c>
    </row>
    <row r="72" spans="1:8" ht="16.5" customHeight="1" x14ac:dyDescent="0.25">
      <c r="A72" s="87" t="s">
        <v>78</v>
      </c>
      <c r="B72" s="78" t="s">
        <v>193</v>
      </c>
      <c r="C72" s="59" t="s">
        <v>232</v>
      </c>
      <c r="D72" s="59" t="s">
        <v>91</v>
      </c>
      <c r="E72" s="93" t="s">
        <v>234</v>
      </c>
      <c r="F72" s="61" t="str">
        <f t="shared" si="2"/>
        <v>P_SIGN: Risinājumos integrējams parakstīšanās serviss (K0)</v>
      </c>
      <c r="G72" s="61"/>
      <c r="H72" s="2">
        <f>COUNTIF(Table14[[Būtiskā arhitektūras elementa ID ]],Table37[[#This Row],[BAE saīsinājums]])</f>
        <v>0</v>
      </c>
    </row>
    <row r="73" spans="1:8" ht="30" x14ac:dyDescent="0.25">
      <c r="A73" s="78" t="s">
        <v>68</v>
      </c>
      <c r="B73" s="78" t="s">
        <v>193</v>
      </c>
      <c r="C73" s="59" t="s">
        <v>70</v>
      </c>
      <c r="D73" s="59" t="s">
        <v>134</v>
      </c>
      <c r="E73" s="93" t="s">
        <v>234</v>
      </c>
      <c r="F73" s="61" t="str">
        <f t="shared" si="2"/>
        <v>P_STAT: Publisko pakalpojumu sniegšanas analīzes (statistikas) servisi (K0)</v>
      </c>
      <c r="G73" s="61"/>
      <c r="H73" s="2">
        <f>COUNTIF(Table14[[Būtiskā arhitektūras elementa ID ]],Table37[[#This Row],[BAE saīsinājums]])</f>
        <v>0</v>
      </c>
    </row>
    <row r="74" spans="1:8" ht="30" x14ac:dyDescent="0.25">
      <c r="A74" s="78" t="s">
        <v>179</v>
      </c>
      <c r="B74" s="78" t="s">
        <v>193</v>
      </c>
      <c r="C74" s="59" t="s">
        <v>70</v>
      </c>
      <c r="D74" s="59" t="s">
        <v>135</v>
      </c>
      <c r="E74" s="129" t="s">
        <v>235</v>
      </c>
      <c r="F74" s="61" t="str">
        <f t="shared" si="2"/>
        <v>P_STAT: Publisko pakalpojumu sniegšanas analīzes (statistikas) servisi  (K1)</v>
      </c>
      <c r="G74" s="61"/>
      <c r="H74" s="2">
        <f>COUNTIF(Table14[[Būtiskā arhitektūras elementa ID ]],Table37[[#This Row],[BAE saīsinājums]])</f>
        <v>0</v>
      </c>
    </row>
    <row r="75" spans="1:8" x14ac:dyDescent="0.25">
      <c r="A75" s="78" t="s">
        <v>245</v>
      </c>
      <c r="B75" s="78" t="s">
        <v>162</v>
      </c>
      <c r="C75" s="59" t="s">
        <v>73</v>
      </c>
      <c r="D75" s="59" t="s">
        <v>75</v>
      </c>
      <c r="E75" s="100" t="s">
        <v>234</v>
      </c>
      <c r="F75" s="61" t="str">
        <f t="shared" si="2"/>
        <v>T_ASIST: Atbalsts tulkošanas profesionāļiem (asistētā tulkošana) (K0)</v>
      </c>
      <c r="G75" s="61"/>
      <c r="H75" s="2">
        <f>COUNTIF(Table14[[Būtiskā arhitektūras elementa ID ]],Table37[[#This Row],[BAE saīsinājums]])</f>
        <v>0</v>
      </c>
    </row>
    <row r="76" spans="1:8" x14ac:dyDescent="0.25">
      <c r="A76" s="78" t="s">
        <v>245</v>
      </c>
      <c r="B76" s="78" t="s">
        <v>162</v>
      </c>
      <c r="C76" s="59" t="s">
        <v>72</v>
      </c>
      <c r="D76" s="59" t="s">
        <v>74</v>
      </c>
      <c r="E76" s="94" t="s">
        <v>234</v>
      </c>
      <c r="F76" s="61" t="str">
        <f t="shared" si="2"/>
        <v>T_AUTO: Automātiskā tulkošana (K0)</v>
      </c>
      <c r="G76" s="61"/>
      <c r="H76" s="2">
        <f>COUNTIF(Table14[[Būtiskā arhitektūras elementa ID ]],Table37[[#This Row],[BAE saīsinājums]])</f>
        <v>0</v>
      </c>
    </row>
    <row r="77" spans="1:8" x14ac:dyDescent="0.25">
      <c r="A77" s="78" t="s">
        <v>246</v>
      </c>
      <c r="B77" s="78" t="s">
        <v>231</v>
      </c>
      <c r="C77" s="59" t="s">
        <v>114</v>
      </c>
      <c r="D77" s="78" t="s">
        <v>110</v>
      </c>
      <c r="E77" s="94" t="s">
        <v>234</v>
      </c>
      <c r="F77" s="61" t="str">
        <f t="shared" si="2"/>
        <v>V_INFRA: VM infrastruktūras platforma (K0)</v>
      </c>
      <c r="G77" s="61"/>
      <c r="H77" s="2">
        <f>COUNTIF(Table14[[Būtiskā arhitektūras elementa ID ]],Table37[[#This Row],[BAE saīsinājums]])</f>
        <v>0</v>
      </c>
    </row>
    <row r="78" spans="1:8" ht="30" x14ac:dyDescent="0.25">
      <c r="A78" s="83" t="s">
        <v>247</v>
      </c>
      <c r="B78" s="78" t="s">
        <v>163</v>
      </c>
      <c r="C78" s="85" t="s">
        <v>242</v>
      </c>
      <c r="D78" s="83" t="s">
        <v>108</v>
      </c>
      <c r="E78" s="94" t="s">
        <v>234</v>
      </c>
      <c r="F78" s="86" t="str">
        <f t="shared" si="2"/>
        <v>W_INTGR: Veselības nozares datu savietošanas/izplatīšanas servisi (K0)</v>
      </c>
      <c r="G78" s="86"/>
      <c r="H78" s="2">
        <f>COUNTIF(Table14[[Būtiskā arhitektūras elementa ID ]],Table37[[#This Row],[BAE saīsinājums]])</f>
        <v>0</v>
      </c>
    </row>
    <row r="79" spans="1:8" ht="30" x14ac:dyDescent="0.25">
      <c r="A79" s="78" t="s">
        <v>78</v>
      </c>
      <c r="B79" s="78" t="s">
        <v>193</v>
      </c>
      <c r="C79" s="59" t="s">
        <v>45</v>
      </c>
      <c r="D79" s="59" t="s">
        <v>203</v>
      </c>
      <c r="E79" s="127" t="s">
        <v>234</v>
      </c>
      <c r="F79" s="61" t="str">
        <f t="shared" si="2"/>
        <v>P_UZSK: E-pakalpojumu izpildes uzskaite  Latvija.lv publicētajiiem e-pakalpojumiem (K0)</v>
      </c>
      <c r="G79" s="61"/>
      <c r="H79" s="2">
        <f>COUNTIF(Table14[[Būtiskā arhitektūras elementa ID ]],Table37[[#This Row],[BAE saīsinājums]])</f>
        <v>1</v>
      </c>
    </row>
    <row r="80" spans="1:8" ht="30" x14ac:dyDescent="0.25">
      <c r="A80" s="78" t="s">
        <v>68</v>
      </c>
      <c r="B80" s="78" t="s">
        <v>193</v>
      </c>
      <c r="C80" s="59" t="s">
        <v>45</v>
      </c>
      <c r="D80" s="59" t="s">
        <v>204</v>
      </c>
      <c r="E80" s="95" t="s">
        <v>235</v>
      </c>
      <c r="F80" s="61" t="str">
        <f t="shared" si="2"/>
        <v>P_UZSK: E-pakalpojumu izpildes uzskaite  visiem e-pakalpojumiem (K1)</v>
      </c>
      <c r="G80" s="61"/>
      <c r="H80" s="2">
        <f>COUNTIF(Table14[[Būtiskā arhitektūras elementa ID ]],Table37[[#This Row],[BAE saīsinājums]])</f>
        <v>1</v>
      </c>
    </row>
    <row r="81" spans="1:8" ht="30" x14ac:dyDescent="0.25">
      <c r="A81" s="78" t="s">
        <v>68</v>
      </c>
      <c r="B81" s="78" t="s">
        <v>193</v>
      </c>
      <c r="C81" s="59" t="s">
        <v>45</v>
      </c>
      <c r="D81" s="59" t="s">
        <v>205</v>
      </c>
      <c r="E81" s="129" t="s">
        <v>236</v>
      </c>
      <c r="F81" s="61" t="str">
        <f t="shared" si="2"/>
        <v>P_UZSK: Publisko pakalpojumu izpildes uzskaite  visiem pakalpojumiem (K3)</v>
      </c>
      <c r="G81" s="61" t="s">
        <v>188</v>
      </c>
      <c r="H81" s="2">
        <f>COUNTIF(Table14[[Būtiskā arhitektūras elementa ID ]],Table37[[#This Row],[BAE saīsinājums]])</f>
        <v>1</v>
      </c>
    </row>
    <row r="82" spans="1:8" ht="30" x14ac:dyDescent="0.25">
      <c r="A82" s="90" t="s">
        <v>253</v>
      </c>
      <c r="B82" s="90" t="s">
        <v>229</v>
      </c>
      <c r="C82" s="91" t="s">
        <v>112</v>
      </c>
      <c r="D82" s="90" t="s">
        <v>152</v>
      </c>
      <c r="E82" s="97" t="s">
        <v>234</v>
      </c>
      <c r="F82" s="92" t="str">
        <f t="shared" si="2"/>
        <v>Z_INFRA: ZM nozares infrastruktūras platformas pakalpojumi (K0)</v>
      </c>
      <c r="G82" s="92" t="s">
        <v>254</v>
      </c>
      <c r="H82" s="2">
        <f>COUNTIF(Table14[[Būtiskā arhitektūras elementa ID ]],Table37[[#This Row],[BAE saīsinājums]])</f>
        <v>0</v>
      </c>
    </row>
    <row r="83" spans="1:8" ht="45" x14ac:dyDescent="0.25">
      <c r="A83" s="133" t="s">
        <v>78</v>
      </c>
      <c r="B83" s="134" t="s">
        <v>193</v>
      </c>
      <c r="C83" s="135" t="s">
        <v>195</v>
      </c>
      <c r="D83" s="134" t="s">
        <v>182</v>
      </c>
      <c r="E83" s="136" t="s">
        <v>234</v>
      </c>
      <c r="F83" s="137" t="str">
        <f t="shared" si="2"/>
        <v>S_SRCH: Meklētājs / resursu agregators (K0)</v>
      </c>
      <c r="G83" s="170" t="s">
        <v>306</v>
      </c>
      <c r="H83" s="2">
        <f>COUNTIF(Table14[[Būtiskā arhitektūras elementa ID ]],Table37[[#This Row],[BAE saīsinājums]])</f>
        <v>0</v>
      </c>
    </row>
    <row r="84" spans="1:8" x14ac:dyDescent="0.25">
      <c r="A84" s="138" t="s">
        <v>183</v>
      </c>
      <c r="B84" s="139" t="s">
        <v>193</v>
      </c>
      <c r="C84" s="140" t="s">
        <v>195</v>
      </c>
      <c r="D84" s="139" t="s">
        <v>182</v>
      </c>
      <c r="E84" s="141" t="s">
        <v>236</v>
      </c>
      <c r="F84" s="142" t="str">
        <f t="shared" si="2"/>
        <v>S_SRCH: Meklētājs / resursu agregators (K3)</v>
      </c>
      <c r="G84" s="171" t="s">
        <v>307</v>
      </c>
      <c r="H84" s="2">
        <f>COUNTIF(Table14[[Būtiskā arhitektūras elementa ID ]],Table37[[#This Row],[BAE saīsinājums]])</f>
        <v>0</v>
      </c>
    </row>
  </sheetData>
  <sortState ref="A84:B105">
    <sortCondition ref="A84:A105"/>
  </sortState>
  <conditionalFormatting sqref="H4:H84">
    <cfRule type="cellIs" dxfId="9" priority="1" operator="greaterThan">
      <formula>0</formula>
    </cfRule>
  </conditionalFormatting>
  <pageMargins left="0.70866141732283472" right="0.70866141732283472" top="0.74803149606299213" bottom="0.74803149606299213" header="0.31496062992125984" footer="0.31496062992125984"/>
  <pageSetup paperSize="9" scale="51" fitToHeight="2" orientation="landscape" r:id="rId1"/>
  <headerFooter>
    <oddHeader>&amp;RBūtiskie arhitektūras elementi (saraksts)</oddHeader>
    <oddFooter>&amp;C&amp;P (&amp;N)</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C2:G7"/>
  <sheetViews>
    <sheetView workbookViewId="0">
      <selection activeCell="A12" sqref="A12:XFD16"/>
    </sheetView>
  </sheetViews>
  <sheetFormatPr defaultColWidth="8.85546875" defaultRowHeight="15" x14ac:dyDescent="0.25"/>
  <cols>
    <col min="1" max="1" width="17.28515625" customWidth="1"/>
    <col min="2" max="2" width="27" customWidth="1"/>
    <col min="3" max="3" width="17.85546875" customWidth="1"/>
    <col min="4" max="4" width="61.42578125" customWidth="1"/>
    <col min="5" max="5" width="17.85546875" customWidth="1"/>
    <col min="6" max="6" width="64.7109375" customWidth="1"/>
    <col min="7" max="7" width="33.85546875" style="84" customWidth="1"/>
  </cols>
  <sheetData>
    <row r="2" spans="3:5" x14ac:dyDescent="0.25">
      <c r="C2" t="s">
        <v>121</v>
      </c>
      <c r="D2" t="s">
        <v>120</v>
      </c>
      <c r="E2" s="77" t="s">
        <v>119</v>
      </c>
    </row>
    <row r="3" spans="3:5" x14ac:dyDescent="0.25">
      <c r="C3" t="s">
        <v>57</v>
      </c>
      <c r="D3" t="s">
        <v>64</v>
      </c>
      <c r="E3" t="str">
        <f>CONCATENATE(C3,"-",D3)</f>
        <v>A-Izstrādāta iepirkuma dokumentācija (TS)</v>
      </c>
    </row>
    <row r="4" spans="3:5" x14ac:dyDescent="0.25">
      <c r="C4" t="s">
        <v>58</v>
      </c>
      <c r="D4" t="s">
        <v>54</v>
      </c>
      <c r="E4" t="str">
        <f t="shared" ref="E4:E7" si="0">CONCATENATE(C4,"-",D4)</f>
        <v>B-Izstrādāta prasību specifikācija (PPS)</v>
      </c>
    </row>
    <row r="5" spans="3:5" x14ac:dyDescent="0.25">
      <c r="C5" t="s">
        <v>59</v>
      </c>
      <c r="D5" t="s">
        <v>55</v>
      </c>
      <c r="E5" t="str">
        <f t="shared" si="0"/>
        <v>C-Izstrādāts projektējums (PPA)</v>
      </c>
    </row>
    <row r="6" spans="3:5" x14ac:dyDescent="0.25">
      <c r="C6" t="s">
        <v>60</v>
      </c>
      <c r="D6" t="s">
        <v>56</v>
      </c>
      <c r="E6" t="str">
        <f t="shared" si="0"/>
        <v>D-Izveidota vide sadarbspējas testēšanai</v>
      </c>
    </row>
    <row r="7" spans="3:5" x14ac:dyDescent="0.25">
      <c r="C7" t="s">
        <v>61</v>
      </c>
      <c r="D7" t="s">
        <v>332</v>
      </c>
      <c r="E7" t="str">
        <f t="shared" si="0"/>
        <v>E-BAE pieejams ekspluatācijas režīmā</v>
      </c>
    </row>
  </sheetData>
  <pageMargins left="0.7" right="0.7" top="0.75" bottom="0.75" header="0.3" footer="0.3"/>
  <pageSetup scale="59"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E40"/>
  <sheetViews>
    <sheetView topLeftCell="A11" zoomScaleNormal="100" zoomScalePageLayoutView="90" workbookViewId="0">
      <selection activeCell="A33" sqref="A33:XFD33"/>
    </sheetView>
  </sheetViews>
  <sheetFormatPr defaultColWidth="8.85546875" defaultRowHeight="15" x14ac:dyDescent="0.25"/>
  <cols>
    <col min="1" max="1" width="6" customWidth="1"/>
    <col min="2" max="2" width="34.5703125" style="2" customWidth="1"/>
    <col min="3" max="3" width="106.7109375" style="2" customWidth="1"/>
    <col min="4" max="4" width="18.42578125" customWidth="1"/>
    <col min="5" max="5" width="54.42578125" customWidth="1"/>
    <col min="6" max="6" width="11.42578125" customWidth="1"/>
    <col min="7" max="7" width="20" customWidth="1"/>
  </cols>
  <sheetData>
    <row r="1" spans="1:5" ht="19.5" thickBot="1" x14ac:dyDescent="0.3">
      <c r="A1" s="63" t="s">
        <v>352</v>
      </c>
      <c r="C1" s="62"/>
    </row>
    <row r="2" spans="1:5" s="8" customFormat="1" ht="30.75" thickBot="1" x14ac:dyDescent="0.3">
      <c r="A2" s="66" t="s">
        <v>2</v>
      </c>
      <c r="B2" s="67" t="s">
        <v>160</v>
      </c>
      <c r="C2" s="67" t="s">
        <v>127</v>
      </c>
      <c r="D2" s="181" t="s">
        <v>405</v>
      </c>
      <c r="E2" s="68" t="s">
        <v>0</v>
      </c>
    </row>
    <row r="3" spans="1:5" s="8" customFormat="1" ht="21" customHeight="1" x14ac:dyDescent="0.25">
      <c r="A3" s="312" t="s">
        <v>393</v>
      </c>
      <c r="B3" s="313"/>
      <c r="C3" s="313"/>
      <c r="D3" s="313"/>
      <c r="E3" s="314"/>
    </row>
    <row r="4" spans="1:5" s="8" customFormat="1" ht="34.5" customHeight="1" x14ac:dyDescent="0.25">
      <c r="A4" s="185">
        <v>1.1000000000000001</v>
      </c>
      <c r="B4" s="74" t="s">
        <v>349</v>
      </c>
      <c r="C4" s="73" t="s">
        <v>347</v>
      </c>
      <c r="D4" s="98"/>
      <c r="E4" s="187"/>
    </row>
    <row r="5" spans="1:5" s="8" customFormat="1" ht="45" x14ac:dyDescent="0.25">
      <c r="A5" s="185">
        <v>1.2</v>
      </c>
      <c r="B5" s="74" t="s">
        <v>350</v>
      </c>
      <c r="C5" s="183" t="s">
        <v>348</v>
      </c>
      <c r="D5" s="98"/>
      <c r="E5" s="187"/>
    </row>
    <row r="6" spans="1:5" s="8" customFormat="1" ht="47.25" customHeight="1" x14ac:dyDescent="0.25">
      <c r="A6" s="185">
        <v>1.3</v>
      </c>
      <c r="B6" s="74" t="s">
        <v>351</v>
      </c>
      <c r="C6" s="195" t="s">
        <v>367</v>
      </c>
      <c r="D6" s="98"/>
      <c r="E6" s="187"/>
    </row>
    <row r="7" spans="1:5" s="8" customFormat="1" ht="60.75" customHeight="1" x14ac:dyDescent="0.25">
      <c r="A7" s="185">
        <v>1.4</v>
      </c>
      <c r="B7" s="74" t="s">
        <v>395</v>
      </c>
      <c r="C7" s="73" t="s">
        <v>396</v>
      </c>
      <c r="D7" s="98"/>
      <c r="E7" s="187"/>
    </row>
    <row r="8" spans="1:5" s="8" customFormat="1" ht="61.5" customHeight="1" x14ac:dyDescent="0.25">
      <c r="A8" s="185">
        <v>1.5</v>
      </c>
      <c r="B8" s="74" t="s">
        <v>394</v>
      </c>
      <c r="C8" s="73" t="s">
        <v>397</v>
      </c>
      <c r="D8" s="98"/>
      <c r="E8" s="187"/>
    </row>
    <row r="9" spans="1:5" s="8" customFormat="1" ht="47.25" customHeight="1" x14ac:dyDescent="0.25">
      <c r="A9" s="224">
        <v>1.6</v>
      </c>
      <c r="B9" s="225" t="s">
        <v>434</v>
      </c>
      <c r="C9" s="226" t="s">
        <v>435</v>
      </c>
      <c r="D9" s="98"/>
      <c r="E9" s="187"/>
    </row>
    <row r="10" spans="1:5" s="8" customFormat="1" ht="30.75" customHeight="1" x14ac:dyDescent="0.25">
      <c r="A10" s="224">
        <v>1.7</v>
      </c>
      <c r="B10" s="225" t="s">
        <v>456</v>
      </c>
      <c r="C10" s="226" t="s">
        <v>455</v>
      </c>
      <c r="D10" s="98"/>
      <c r="E10" s="187"/>
    </row>
    <row r="11" spans="1:5" s="8" customFormat="1" ht="42" customHeight="1" thickBot="1" x14ac:dyDescent="0.3">
      <c r="A11" s="220">
        <v>1.8</v>
      </c>
      <c r="B11" s="2" t="s">
        <v>398</v>
      </c>
      <c r="C11" s="3" t="s">
        <v>399</v>
      </c>
      <c r="D11" s="98"/>
      <c r="E11" s="187"/>
    </row>
    <row r="12" spans="1:5" s="8" customFormat="1" ht="21.75" customHeight="1" x14ac:dyDescent="0.25">
      <c r="A12" s="312" t="s">
        <v>401</v>
      </c>
      <c r="B12" s="313"/>
      <c r="C12" s="313"/>
      <c r="D12" s="313"/>
      <c r="E12" s="314"/>
    </row>
    <row r="13" spans="1:5" s="8" customFormat="1" ht="53.25" customHeight="1" x14ac:dyDescent="0.25">
      <c r="A13" s="2">
        <v>2.1</v>
      </c>
      <c r="B13" s="3" t="s">
        <v>408</v>
      </c>
      <c r="C13" s="3" t="s">
        <v>409</v>
      </c>
      <c r="D13" s="98"/>
      <c r="E13" s="187"/>
    </row>
    <row r="14" spans="1:5" s="8" customFormat="1" ht="175.5" customHeight="1" x14ac:dyDescent="0.25">
      <c r="A14" s="2">
        <v>2.2000000000000002</v>
      </c>
      <c r="B14" s="3" t="s">
        <v>410</v>
      </c>
      <c r="C14" s="214" t="s">
        <v>411</v>
      </c>
      <c r="D14" s="98"/>
      <c r="E14" s="187"/>
    </row>
    <row r="15" spans="1:5" s="8" customFormat="1" ht="60" customHeight="1" x14ac:dyDescent="0.25">
      <c r="A15" s="215">
        <v>2.2999999999999998</v>
      </c>
      <c r="B15" s="219" t="s">
        <v>413</v>
      </c>
      <c r="C15" s="216" t="s">
        <v>465</v>
      </c>
      <c r="D15" s="217"/>
      <c r="E15" s="218"/>
    </row>
    <row r="16" spans="1:5" s="8" customFormat="1" ht="91.5" customHeight="1" x14ac:dyDescent="0.25">
      <c r="A16" s="185">
        <v>2.4</v>
      </c>
      <c r="B16" s="221" t="s">
        <v>412</v>
      </c>
      <c r="C16" s="195" t="s">
        <v>382</v>
      </c>
      <c r="D16" s="217"/>
      <c r="E16" s="218"/>
    </row>
    <row r="17" spans="1:5" s="8" customFormat="1" ht="50.25" customHeight="1" x14ac:dyDescent="0.25">
      <c r="A17" s="185">
        <v>2.5</v>
      </c>
      <c r="B17" s="189" t="s">
        <v>380</v>
      </c>
      <c r="C17" s="195" t="s">
        <v>379</v>
      </c>
      <c r="D17" s="217"/>
      <c r="E17" s="218"/>
    </row>
    <row r="18" spans="1:5" s="8" customFormat="1" ht="30" customHeight="1" x14ac:dyDescent="0.25">
      <c r="A18" s="215">
        <v>2.6</v>
      </c>
      <c r="B18" s="219" t="s">
        <v>407</v>
      </c>
      <c r="C18" s="216" t="s">
        <v>414</v>
      </c>
      <c r="D18" s="217"/>
      <c r="E18" s="218"/>
    </row>
    <row r="19" spans="1:5" s="8" customFormat="1" ht="68.25" customHeight="1" thickBot="1" x14ac:dyDescent="0.3">
      <c r="A19" s="190">
        <v>2.7</v>
      </c>
      <c r="B19" s="212" t="s">
        <v>400</v>
      </c>
      <c r="C19" s="191" t="s">
        <v>406</v>
      </c>
      <c r="D19" s="192"/>
      <c r="E19" s="193"/>
    </row>
    <row r="20" spans="1:5" s="8" customFormat="1" ht="21" customHeight="1" x14ac:dyDescent="0.25">
      <c r="A20" s="312" t="s">
        <v>402</v>
      </c>
      <c r="B20" s="313"/>
      <c r="C20" s="313"/>
      <c r="D20" s="313"/>
      <c r="E20" s="314"/>
    </row>
    <row r="21" spans="1:5" s="8" customFormat="1" ht="36" customHeight="1" x14ac:dyDescent="0.25">
      <c r="A21" s="185">
        <v>3.1</v>
      </c>
      <c r="B21" s="189" t="s">
        <v>361</v>
      </c>
      <c r="C21" s="73" t="s">
        <v>360</v>
      </c>
      <c r="D21" s="98"/>
      <c r="E21" s="187"/>
    </row>
    <row r="22" spans="1:5" s="8" customFormat="1" ht="33" customHeight="1" x14ac:dyDescent="0.25">
      <c r="A22" s="185">
        <v>3.2</v>
      </c>
      <c r="B22" s="189" t="s">
        <v>362</v>
      </c>
      <c r="C22" s="73" t="s">
        <v>359</v>
      </c>
      <c r="D22" s="98"/>
      <c r="E22" s="187"/>
    </row>
    <row r="23" spans="1:5" s="8" customFormat="1" ht="37.5" customHeight="1" x14ac:dyDescent="0.25">
      <c r="A23" s="185">
        <v>3.3</v>
      </c>
      <c r="B23" s="189" t="s">
        <v>363</v>
      </c>
      <c r="C23" s="73" t="s">
        <v>358</v>
      </c>
      <c r="D23" s="98"/>
      <c r="E23" s="187"/>
    </row>
    <row r="24" spans="1:5" s="8" customFormat="1" ht="37.5" customHeight="1" x14ac:dyDescent="0.25">
      <c r="A24" s="185">
        <v>3.4</v>
      </c>
      <c r="B24" s="221" t="s">
        <v>468</v>
      </c>
      <c r="C24" s="195" t="s">
        <v>467</v>
      </c>
      <c r="D24" s="98"/>
      <c r="E24" s="187"/>
    </row>
    <row r="25" spans="1:5" s="8" customFormat="1" ht="33" customHeight="1" x14ac:dyDescent="0.25">
      <c r="A25" s="185">
        <v>3.5</v>
      </c>
      <c r="B25" s="189" t="s">
        <v>365</v>
      </c>
      <c r="C25" s="73" t="s">
        <v>364</v>
      </c>
      <c r="D25" s="98"/>
      <c r="E25" s="187"/>
    </row>
    <row r="26" spans="1:5" s="8" customFormat="1" ht="62.25" customHeight="1" x14ac:dyDescent="0.25">
      <c r="A26" s="215">
        <v>3.6</v>
      </c>
      <c r="B26" s="219" t="s">
        <v>419</v>
      </c>
      <c r="C26" s="216" t="s">
        <v>420</v>
      </c>
      <c r="D26" s="217"/>
      <c r="E26" s="218"/>
    </row>
    <row r="27" spans="1:5" s="8" customFormat="1" ht="108" customHeight="1" thickBot="1" x14ac:dyDescent="0.3">
      <c r="A27" s="190">
        <v>3.7</v>
      </c>
      <c r="B27" s="212" t="s">
        <v>415</v>
      </c>
      <c r="C27" s="191" t="s">
        <v>466</v>
      </c>
      <c r="D27" s="192"/>
      <c r="E27" s="193"/>
    </row>
    <row r="28" spans="1:5" s="8" customFormat="1" ht="22.5" customHeight="1" x14ac:dyDescent="0.25">
      <c r="A28" s="312" t="s">
        <v>403</v>
      </c>
      <c r="B28" s="313"/>
      <c r="C28" s="313"/>
      <c r="D28" s="313"/>
      <c r="E28" s="314"/>
    </row>
    <row r="29" spans="1:5" s="8" customFormat="1" ht="60.75" customHeight="1" x14ac:dyDescent="0.25">
      <c r="A29" s="185">
        <v>4.0999999999999996</v>
      </c>
      <c r="B29" s="74" t="s">
        <v>416</v>
      </c>
      <c r="C29" s="73" t="s">
        <v>418</v>
      </c>
      <c r="D29" s="180"/>
      <c r="E29" s="187"/>
    </row>
    <row r="30" spans="1:5" s="8" customFormat="1" ht="95.25" customHeight="1" x14ac:dyDescent="0.25">
      <c r="A30" s="185">
        <v>4.2</v>
      </c>
      <c r="B30" s="74" t="s">
        <v>67</v>
      </c>
      <c r="C30" s="73" t="s">
        <v>417</v>
      </c>
      <c r="D30" s="180"/>
      <c r="E30" s="187"/>
    </row>
    <row r="31" spans="1:5" s="8" customFormat="1" ht="46.5" customHeight="1" x14ac:dyDescent="0.25">
      <c r="A31" s="185">
        <v>4.3</v>
      </c>
      <c r="B31" s="74" t="s">
        <v>438</v>
      </c>
      <c r="C31" s="195" t="s">
        <v>439</v>
      </c>
      <c r="D31" s="180"/>
      <c r="E31" s="187"/>
    </row>
    <row r="32" spans="1:5" ht="61.5" customHeight="1" x14ac:dyDescent="0.25">
      <c r="A32" s="185">
        <v>4.4000000000000004</v>
      </c>
      <c r="B32" s="74" t="s">
        <v>123</v>
      </c>
      <c r="C32" s="195" t="s">
        <v>315</v>
      </c>
      <c r="D32" s="98"/>
      <c r="E32" s="187"/>
    </row>
    <row r="33" spans="1:5" s="207" customFormat="1" ht="50.25" customHeight="1" x14ac:dyDescent="0.25">
      <c r="A33" s="185">
        <v>4.5</v>
      </c>
      <c r="B33" s="74" t="s">
        <v>513</v>
      </c>
      <c r="C33" s="275" t="s">
        <v>514</v>
      </c>
      <c r="D33" s="276"/>
      <c r="E33" s="277"/>
    </row>
    <row r="34" spans="1:5" ht="107.25" customHeight="1" thickBot="1" x14ac:dyDescent="0.3">
      <c r="A34" s="185">
        <v>4.5999999999999996</v>
      </c>
      <c r="B34" s="74" t="s">
        <v>421</v>
      </c>
      <c r="C34" s="74" t="s">
        <v>422</v>
      </c>
      <c r="D34" s="13"/>
      <c r="E34" s="188"/>
    </row>
    <row r="35" spans="1:5" ht="22.5" customHeight="1" x14ac:dyDescent="0.25">
      <c r="A35" s="312" t="s">
        <v>404</v>
      </c>
      <c r="B35" s="313"/>
      <c r="C35" s="313"/>
      <c r="D35" s="313"/>
      <c r="E35" s="314"/>
    </row>
    <row r="36" spans="1:5" ht="75" customHeight="1" x14ac:dyDescent="0.25">
      <c r="A36" s="185">
        <v>5.0999999999999996</v>
      </c>
      <c r="B36" s="76" t="s">
        <v>47</v>
      </c>
      <c r="C36" s="73" t="s">
        <v>425</v>
      </c>
      <c r="D36" s="98"/>
      <c r="E36" s="187"/>
    </row>
    <row r="37" spans="1:5" ht="93" customHeight="1" x14ac:dyDescent="0.25">
      <c r="A37" s="185">
        <v>5.2</v>
      </c>
      <c r="B37" s="203" t="s">
        <v>424</v>
      </c>
      <c r="C37" s="275" t="s">
        <v>426</v>
      </c>
      <c r="D37" s="98"/>
      <c r="E37" s="187"/>
    </row>
    <row r="38" spans="1:5" ht="45" x14ac:dyDescent="0.25">
      <c r="A38" s="185">
        <v>5.3</v>
      </c>
      <c r="B38" s="76" t="s">
        <v>50</v>
      </c>
      <c r="C38" s="73" t="s">
        <v>423</v>
      </c>
      <c r="D38" s="98"/>
      <c r="E38" s="187"/>
    </row>
    <row r="39" spans="1:5" ht="33.75" customHeight="1" x14ac:dyDescent="0.25">
      <c r="A39" s="185">
        <v>5.4</v>
      </c>
      <c r="B39" s="76" t="s">
        <v>128</v>
      </c>
      <c r="C39" s="73" t="s">
        <v>129</v>
      </c>
      <c r="D39" s="98"/>
      <c r="E39" s="187"/>
    </row>
    <row r="40" spans="1:5" x14ac:dyDescent="0.25">
      <c r="A40" s="184"/>
      <c r="B40" s="176"/>
      <c r="C40" s="177"/>
      <c r="D40" s="178"/>
      <c r="E40" s="186"/>
    </row>
  </sheetData>
  <sheetProtection formatCells="0" formatColumns="0" formatRows="0" insertHyperlinks="0"/>
  <mergeCells count="5">
    <mergeCell ref="A3:E3"/>
    <mergeCell ref="A28:E28"/>
    <mergeCell ref="A35:E35"/>
    <mergeCell ref="A20:E20"/>
    <mergeCell ref="A12:E12"/>
  </mergeCells>
  <dataValidations disablePrompts="1" count="2">
    <dataValidation type="list" allowBlank="1" showInputMessage="1" showErrorMessage="1" sqref="D28 D35 D40">
      <formula1>"Jā, Nē"</formula1>
    </dataValidation>
    <dataValidation type="list" allowBlank="1" showInputMessage="1" showErrorMessage="1" sqref="D36:D39 D21:D27 D4:D11 D13:D19 D29:D34">
      <formula1>"Atbilst,Nav attiecināms"</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headerFooter>
    <oddHeader>&amp;R1. sadaļa  Projekta X apraksta pielikumam</oddHeader>
    <oddFooter>&amp;C&amp;P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4" tint="-0.249977111117893"/>
    <pageSetUpPr fitToPage="1"/>
  </sheetPr>
  <dimension ref="A1:R31"/>
  <sheetViews>
    <sheetView showGridLines="0" zoomScaleNormal="100" workbookViewId="0">
      <selection activeCell="B17" sqref="B17"/>
    </sheetView>
  </sheetViews>
  <sheetFormatPr defaultColWidth="8.85546875" defaultRowHeight="15" x14ac:dyDescent="0.25"/>
  <cols>
    <col min="1" max="1" width="6.140625" customWidth="1"/>
    <col min="2" max="2" width="40.140625" customWidth="1"/>
    <col min="3" max="3" width="52.42578125" customWidth="1"/>
    <col min="4" max="4" width="24.28515625" customWidth="1"/>
    <col min="5" max="5" width="13.28515625" style="17" customWidth="1"/>
    <col min="6" max="6" width="9.7109375" style="17" customWidth="1"/>
    <col min="7" max="7" width="13.28515625" style="17" customWidth="1"/>
    <col min="8" max="8" width="10.42578125" style="17" customWidth="1"/>
    <col min="9" max="9" width="19.28515625" customWidth="1"/>
    <col min="10" max="10" width="13.28515625" customWidth="1"/>
    <col min="11" max="12" width="13.28515625" style="17" customWidth="1"/>
    <col min="13" max="15" width="13.7109375" style="17" customWidth="1"/>
    <col min="16" max="16" width="21.42578125" customWidth="1"/>
    <col min="17" max="17" width="9.42578125" customWidth="1"/>
    <col min="18" max="18" width="33.140625" customWidth="1"/>
  </cols>
  <sheetData>
    <row r="1" spans="1:18" ht="27" customHeight="1" thickBot="1" x14ac:dyDescent="0.3">
      <c r="A1" s="58" t="s">
        <v>357</v>
      </c>
      <c r="B1" s="7"/>
      <c r="E1" s="23"/>
    </row>
    <row r="2" spans="1:18" ht="27" customHeight="1" thickBot="1" x14ac:dyDescent="0.3">
      <c r="A2" s="58"/>
      <c r="B2" s="7"/>
      <c r="E2" s="23"/>
      <c r="N2" s="315" t="s">
        <v>353</v>
      </c>
      <c r="O2" s="316"/>
      <c r="P2" s="317"/>
    </row>
    <row r="3" spans="1:18" s="6" customFormat="1" ht="64.5" thickBot="1" x14ac:dyDescent="0.3">
      <c r="A3" s="26" t="s">
        <v>2</v>
      </c>
      <c r="B3" s="27" t="s">
        <v>327</v>
      </c>
      <c r="C3" s="27" t="s">
        <v>316</v>
      </c>
      <c r="D3" s="206" t="s">
        <v>368</v>
      </c>
      <c r="E3" s="28" t="s">
        <v>14</v>
      </c>
      <c r="F3" s="28" t="s">
        <v>7</v>
      </c>
      <c r="G3" s="28" t="s">
        <v>8</v>
      </c>
      <c r="H3" s="28" t="s">
        <v>9</v>
      </c>
      <c r="I3" s="28" t="s">
        <v>10</v>
      </c>
      <c r="J3" s="28" t="s">
        <v>11</v>
      </c>
      <c r="K3" s="28" t="s">
        <v>13</v>
      </c>
      <c r="L3" s="28" t="s">
        <v>20</v>
      </c>
      <c r="M3" s="80" t="s">
        <v>26</v>
      </c>
      <c r="N3" s="80" t="s">
        <v>354</v>
      </c>
      <c r="O3" s="80" t="s">
        <v>355</v>
      </c>
      <c r="P3" s="80" t="s">
        <v>356</v>
      </c>
      <c r="Q3" s="80" t="s">
        <v>292</v>
      </c>
      <c r="R3" s="80" t="s">
        <v>293</v>
      </c>
    </row>
    <row r="4" spans="1:18" s="14" customFormat="1" ht="168.75" customHeight="1" x14ac:dyDescent="0.25">
      <c r="A4" s="36">
        <v>1</v>
      </c>
      <c r="B4" s="45"/>
      <c r="C4" s="268" t="s">
        <v>470</v>
      </c>
      <c r="D4" s="175"/>
      <c r="E4" s="69"/>
      <c r="F4" s="69"/>
      <c r="G4" s="69"/>
      <c r="H4" s="69"/>
      <c r="I4" s="268" t="s">
        <v>469</v>
      </c>
      <c r="J4" s="45"/>
      <c r="K4" s="69"/>
      <c r="L4" s="69"/>
      <c r="M4" s="69"/>
      <c r="N4" s="69"/>
      <c r="O4" s="69"/>
      <c r="P4" s="69"/>
      <c r="Q4" s="12" t="str">
        <f>IF(COUNTIF('2.2.Pakalpojumi'!$B$5:$B$14,Table2[[#This Row],[Procesa nosaukums]])&gt;0,COUNTIF('2.2.Pakalpojumi'!$B$5:$B$14,Table2[[#This Row],[Procesa nosaukums]]),"")</f>
        <v/>
      </c>
      <c r="R4" s="45"/>
    </row>
    <row r="5" spans="1:18" s="14" customFormat="1" x14ac:dyDescent="0.25">
      <c r="A5" s="37">
        <v>2</v>
      </c>
      <c r="B5" s="45"/>
      <c r="C5" s="45"/>
      <c r="D5" s="175"/>
      <c r="E5" s="69"/>
      <c r="F5" s="69"/>
      <c r="G5" s="69"/>
      <c r="H5" s="69"/>
      <c r="I5" s="45"/>
      <c r="J5" s="45"/>
      <c r="K5" s="69"/>
      <c r="L5" s="69"/>
      <c r="M5" s="69"/>
      <c r="N5" s="69"/>
      <c r="O5" s="69"/>
      <c r="P5" s="69"/>
      <c r="Q5" s="194" t="str">
        <f>IF(COUNTIF('2.2.Pakalpojumi'!$B$5:$B$14,Table2[[#This Row],[Procesa nosaukums]])&gt;0,COUNTIF('2.2.Pakalpojumi'!$B$5:$B$14,Table2[[#This Row],[Procesa nosaukums]]),"")</f>
        <v/>
      </c>
      <c r="R5" s="45"/>
    </row>
    <row r="6" spans="1:18" s="14" customFormat="1" x14ac:dyDescent="0.25">
      <c r="A6" s="37">
        <v>3</v>
      </c>
      <c r="B6" s="45"/>
      <c r="C6" s="45"/>
      <c r="D6" s="175"/>
      <c r="E6" s="69"/>
      <c r="F6" s="69"/>
      <c r="G6" s="69"/>
      <c r="H6" s="69"/>
      <c r="I6" s="45"/>
      <c r="J6" s="45"/>
      <c r="K6" s="69"/>
      <c r="L6" s="69"/>
      <c r="M6" s="69"/>
      <c r="N6" s="69"/>
      <c r="O6" s="69"/>
      <c r="P6" s="69"/>
      <c r="Q6" s="194" t="str">
        <f>IF(COUNTIF('2.2.Pakalpojumi'!$B$5:$B$14,Table2[[#This Row],[Procesa nosaukums]])&gt;0,COUNTIF('2.2.Pakalpojumi'!$B$5:$B$14,Table2[[#This Row],[Procesa nosaukums]]),"")</f>
        <v/>
      </c>
      <c r="R6" s="45"/>
    </row>
    <row r="7" spans="1:18" s="14" customFormat="1" x14ac:dyDescent="0.25">
      <c r="A7" s="37">
        <v>4</v>
      </c>
      <c r="B7" s="45"/>
      <c r="C7" s="45"/>
      <c r="D7" s="175"/>
      <c r="E7" s="69"/>
      <c r="F7" s="69"/>
      <c r="G7" s="69"/>
      <c r="H7" s="69"/>
      <c r="I7" s="45"/>
      <c r="J7" s="45"/>
      <c r="K7" s="69"/>
      <c r="L7" s="69"/>
      <c r="M7" s="69"/>
      <c r="N7" s="69"/>
      <c r="O7" s="69"/>
      <c r="P7" s="69"/>
      <c r="Q7" s="194" t="str">
        <f>IF(COUNTIF('2.2.Pakalpojumi'!$B$5:$B$14,Table2[[#This Row],[Procesa nosaukums]])&gt;0,COUNTIF('2.2.Pakalpojumi'!$B$5:$B$14,Table2[[#This Row],[Procesa nosaukums]]),"")</f>
        <v/>
      </c>
      <c r="R7" s="45"/>
    </row>
    <row r="8" spans="1:18" s="14" customFormat="1" x14ac:dyDescent="0.25">
      <c r="A8" s="37">
        <v>5</v>
      </c>
      <c r="B8" s="45"/>
      <c r="C8" s="45"/>
      <c r="D8" s="175"/>
      <c r="E8" s="69"/>
      <c r="F8" s="69"/>
      <c r="G8" s="69"/>
      <c r="H8" s="69"/>
      <c r="I8" s="45"/>
      <c r="J8" s="45"/>
      <c r="K8" s="69"/>
      <c r="L8" s="69"/>
      <c r="M8" s="69"/>
      <c r="N8" s="69"/>
      <c r="O8" s="69"/>
      <c r="P8" s="69"/>
      <c r="Q8" s="194" t="str">
        <f>IF(COUNTIF('2.2.Pakalpojumi'!$B$5:$B$14,Table2[[#This Row],[Procesa nosaukums]])&gt;0,COUNTIF('2.2.Pakalpojumi'!$B$5:$B$14,Table2[[#This Row],[Procesa nosaukums]]),"")</f>
        <v/>
      </c>
      <c r="R8" s="45"/>
    </row>
    <row r="9" spans="1:18" s="14" customFormat="1" x14ac:dyDescent="0.25">
      <c r="A9" s="37">
        <v>6</v>
      </c>
      <c r="B9" s="45"/>
      <c r="C9" s="45"/>
      <c r="D9" s="175"/>
      <c r="E9" s="69"/>
      <c r="F9" s="69"/>
      <c r="G9" s="69"/>
      <c r="H9" s="69"/>
      <c r="I9" s="45"/>
      <c r="J9" s="45"/>
      <c r="K9" s="69"/>
      <c r="L9" s="69"/>
      <c r="M9" s="69"/>
      <c r="N9" s="69"/>
      <c r="O9" s="69"/>
      <c r="P9" s="69"/>
      <c r="Q9" s="194" t="str">
        <f>IF(COUNTIF('2.2.Pakalpojumi'!$B$5:$B$14,Table2[[#This Row],[Procesa nosaukums]])&gt;0,COUNTIF('2.2.Pakalpojumi'!$B$5:$B$14,Table2[[#This Row],[Procesa nosaukums]]),"")</f>
        <v/>
      </c>
      <c r="R9" s="45"/>
    </row>
    <row r="10" spans="1:18" s="14" customFormat="1" x14ac:dyDescent="0.25">
      <c r="A10" s="37">
        <v>7</v>
      </c>
      <c r="B10" s="45"/>
      <c r="C10" s="45"/>
      <c r="D10" s="175"/>
      <c r="E10" s="69"/>
      <c r="F10" s="69"/>
      <c r="G10" s="69"/>
      <c r="H10" s="69"/>
      <c r="I10" s="45"/>
      <c r="J10" s="45"/>
      <c r="K10" s="69"/>
      <c r="L10" s="69"/>
      <c r="M10" s="69"/>
      <c r="N10" s="69"/>
      <c r="O10" s="69"/>
      <c r="P10" s="69"/>
      <c r="Q10" s="194" t="str">
        <f>IF(COUNTIF('2.2.Pakalpojumi'!$B$5:$B$14,Table2[[#This Row],[Procesa nosaukums]])&gt;0,COUNTIF('2.2.Pakalpojumi'!$B$5:$B$14,Table2[[#This Row],[Procesa nosaukums]]),"")</f>
        <v/>
      </c>
      <c r="R10" s="45"/>
    </row>
    <row r="11" spans="1:18" s="14" customFormat="1" x14ac:dyDescent="0.25">
      <c r="A11" s="37">
        <v>8</v>
      </c>
      <c r="B11" s="45"/>
      <c r="C11" s="45"/>
      <c r="D11" s="175"/>
      <c r="E11" s="69"/>
      <c r="F11" s="69"/>
      <c r="G11" s="69"/>
      <c r="H11" s="69"/>
      <c r="I11" s="45"/>
      <c r="J11" s="45"/>
      <c r="K11" s="69"/>
      <c r="L11" s="69"/>
      <c r="M11" s="69"/>
      <c r="N11" s="69"/>
      <c r="O11" s="69"/>
      <c r="P11" s="69"/>
      <c r="Q11" s="194" t="str">
        <f>IF(COUNTIF('2.2.Pakalpojumi'!$B$5:$B$14,Table2[[#This Row],[Procesa nosaukums]])&gt;0,COUNTIF('2.2.Pakalpojumi'!$B$5:$B$14,Table2[[#This Row],[Procesa nosaukums]]),"")</f>
        <v/>
      </c>
      <c r="R11" s="45"/>
    </row>
    <row r="12" spans="1:18" s="14" customFormat="1" x14ac:dyDescent="0.25">
      <c r="A12" s="37">
        <v>9</v>
      </c>
      <c r="B12" s="45"/>
      <c r="C12" s="45"/>
      <c r="D12" s="175"/>
      <c r="E12" s="69"/>
      <c r="F12" s="69"/>
      <c r="G12" s="69"/>
      <c r="H12" s="69"/>
      <c r="I12" s="45"/>
      <c r="J12" s="45"/>
      <c r="K12" s="69"/>
      <c r="L12" s="69"/>
      <c r="M12" s="69"/>
      <c r="N12" s="69"/>
      <c r="O12" s="69"/>
      <c r="P12" s="69"/>
      <c r="Q12" s="194" t="str">
        <f>IF(COUNTIF('2.2.Pakalpojumi'!$B$5:$B$14,Table2[[#This Row],[Procesa nosaukums]])&gt;0,COUNTIF('2.2.Pakalpojumi'!$B$5:$B$14,Table2[[#This Row],[Procesa nosaukums]]),"")</f>
        <v/>
      </c>
      <c r="R12" s="45"/>
    </row>
    <row r="13" spans="1:18" s="14" customFormat="1" x14ac:dyDescent="0.25">
      <c r="A13" s="37">
        <v>10</v>
      </c>
      <c r="B13" s="45"/>
      <c r="C13" s="45"/>
      <c r="D13" s="175"/>
      <c r="E13" s="69"/>
      <c r="F13" s="69"/>
      <c r="G13" s="69"/>
      <c r="H13" s="69"/>
      <c r="I13" s="45"/>
      <c r="J13" s="45"/>
      <c r="K13" s="69"/>
      <c r="L13" s="69"/>
      <c r="M13" s="69"/>
      <c r="N13" s="69"/>
      <c r="O13" s="69"/>
      <c r="P13" s="69"/>
      <c r="Q13" s="194" t="str">
        <f>IF(COUNTIF('2.2.Pakalpojumi'!$B$5:$B$14,Table2[[#This Row],[Procesa nosaukums]])&gt;0,COUNTIF('2.2.Pakalpojumi'!$B$5:$B$14,Table2[[#This Row],[Procesa nosaukums]]),"")</f>
        <v/>
      </c>
      <c r="R13" s="45"/>
    </row>
    <row r="14" spans="1:18" s="14" customFormat="1" x14ac:dyDescent="0.25">
      <c r="A14" s="37">
        <v>11</v>
      </c>
      <c r="B14" s="45"/>
      <c r="C14" s="45"/>
      <c r="D14" s="175"/>
      <c r="E14" s="69"/>
      <c r="F14" s="69"/>
      <c r="G14" s="69"/>
      <c r="H14" s="69"/>
      <c r="I14" s="45"/>
      <c r="J14" s="45"/>
      <c r="K14" s="69"/>
      <c r="L14" s="69"/>
      <c r="M14" s="69"/>
      <c r="N14" s="69"/>
      <c r="O14" s="69"/>
      <c r="P14" s="69"/>
      <c r="Q14" s="194" t="str">
        <f>IF(COUNTIF('2.2.Pakalpojumi'!$B$5:$B$14,Table2[[#This Row],[Procesa nosaukums]])&gt;0,COUNTIF('2.2.Pakalpojumi'!$B$5:$B$14,Table2[[#This Row],[Procesa nosaukums]]),"")</f>
        <v/>
      </c>
      <c r="R14" s="45"/>
    </row>
    <row r="15" spans="1:18" s="14" customFormat="1" x14ac:dyDescent="0.25">
      <c r="A15" s="37">
        <v>12</v>
      </c>
      <c r="B15" s="45"/>
      <c r="C15" s="45"/>
      <c r="D15" s="175"/>
      <c r="E15" s="69"/>
      <c r="F15" s="69"/>
      <c r="G15" s="69"/>
      <c r="H15" s="69"/>
      <c r="I15" s="45"/>
      <c r="J15" s="45"/>
      <c r="K15" s="69"/>
      <c r="L15" s="69"/>
      <c r="M15" s="69"/>
      <c r="N15" s="69"/>
      <c r="O15" s="69"/>
      <c r="P15" s="69"/>
      <c r="Q15" s="194" t="str">
        <f>IF(COUNTIF('2.2.Pakalpojumi'!$B$5:$B$14,Table2[[#This Row],[Procesa nosaukums]])&gt;0,COUNTIF('2.2.Pakalpojumi'!$B$5:$B$14,Table2[[#This Row],[Procesa nosaukums]]),"")</f>
        <v/>
      </c>
      <c r="R15" s="45"/>
    </row>
    <row r="16" spans="1:18" s="14" customFormat="1" x14ac:dyDescent="0.25">
      <c r="A16" s="37">
        <v>13</v>
      </c>
      <c r="B16" s="45"/>
      <c r="C16" s="45"/>
      <c r="D16" s="175"/>
      <c r="E16" s="69"/>
      <c r="F16" s="69"/>
      <c r="G16" s="69"/>
      <c r="H16" s="69"/>
      <c r="I16" s="45"/>
      <c r="J16" s="45"/>
      <c r="K16" s="69"/>
      <c r="L16" s="69"/>
      <c r="M16" s="69"/>
      <c r="N16" s="69"/>
      <c r="O16" s="69"/>
      <c r="P16" s="69"/>
      <c r="Q16" s="194" t="str">
        <f>IF(COUNTIF('2.2.Pakalpojumi'!$B$5:$B$14,Table2[[#This Row],[Procesa nosaukums]])&gt;0,COUNTIF('2.2.Pakalpojumi'!$B$5:$B$14,Table2[[#This Row],[Procesa nosaukums]]),"")</f>
        <v/>
      </c>
      <c r="R16" s="45"/>
    </row>
    <row r="17" spans="1:18" s="14" customFormat="1" x14ac:dyDescent="0.25">
      <c r="A17" s="37">
        <v>14</v>
      </c>
      <c r="B17" s="45"/>
      <c r="C17" s="45"/>
      <c r="D17" s="175"/>
      <c r="E17" s="69"/>
      <c r="F17" s="69"/>
      <c r="G17" s="69"/>
      <c r="H17" s="69"/>
      <c r="I17" s="45"/>
      <c r="J17" s="45"/>
      <c r="K17" s="69"/>
      <c r="L17" s="69"/>
      <c r="M17" s="69"/>
      <c r="N17" s="69"/>
      <c r="O17" s="69"/>
      <c r="P17" s="69"/>
      <c r="Q17" s="194" t="str">
        <f>IF(COUNTIF('2.2.Pakalpojumi'!$B$5:$B$14,Table2[[#This Row],[Procesa nosaukums]])&gt;0,COUNTIF('2.2.Pakalpojumi'!$B$5:$B$14,Table2[[#This Row],[Procesa nosaukums]]),"")</f>
        <v/>
      </c>
      <c r="R17" s="45"/>
    </row>
    <row r="18" spans="1:18" s="14" customFormat="1" x14ac:dyDescent="0.25">
      <c r="A18" s="37">
        <v>15</v>
      </c>
      <c r="B18" s="45"/>
      <c r="C18" s="45"/>
      <c r="D18" s="175"/>
      <c r="E18" s="69"/>
      <c r="F18" s="69"/>
      <c r="G18" s="69"/>
      <c r="H18" s="69"/>
      <c r="I18" s="45"/>
      <c r="J18" s="45"/>
      <c r="K18" s="69"/>
      <c r="L18" s="69"/>
      <c r="M18" s="69"/>
      <c r="N18" s="69"/>
      <c r="O18" s="69"/>
      <c r="P18" s="69"/>
      <c r="Q18" s="194" t="str">
        <f>IF(COUNTIF('2.2.Pakalpojumi'!$B$5:$B$14,Table2[[#This Row],[Procesa nosaukums]])&gt;0,COUNTIF('2.2.Pakalpojumi'!$B$5:$B$14,Table2[[#This Row],[Procesa nosaukums]]),"")</f>
        <v/>
      </c>
      <c r="R18" s="45"/>
    </row>
    <row r="19" spans="1:18" s="14" customFormat="1" x14ac:dyDescent="0.25">
      <c r="A19" s="37">
        <v>16</v>
      </c>
      <c r="B19" s="45"/>
      <c r="C19" s="45"/>
      <c r="D19" s="175"/>
      <c r="E19" s="69"/>
      <c r="F19" s="69"/>
      <c r="G19" s="69"/>
      <c r="H19" s="69"/>
      <c r="I19" s="45"/>
      <c r="J19" s="45"/>
      <c r="K19" s="69"/>
      <c r="L19" s="69"/>
      <c r="M19" s="69"/>
      <c r="N19" s="69"/>
      <c r="O19" s="69"/>
      <c r="P19" s="69"/>
      <c r="Q19" s="194" t="str">
        <f>IF(COUNTIF('2.2.Pakalpojumi'!$B$5:$B$14,Table2[[#This Row],[Procesa nosaukums]])&gt;0,COUNTIF('2.2.Pakalpojumi'!$B$5:$B$14,Table2[[#This Row],[Procesa nosaukums]]),"")</f>
        <v/>
      </c>
      <c r="R19" s="45"/>
    </row>
    <row r="20" spans="1:18" x14ac:dyDescent="0.25">
      <c r="A20" s="20" t="s">
        <v>25</v>
      </c>
      <c r="B20" s="21">
        <f>COUNTA(Table2[Procesa nosaukums])</f>
        <v>0</v>
      </c>
      <c r="F20" s="24">
        <f>COUNTIF(Table2[Vai process ir pārnozaru?],"Jā")</f>
        <v>0</v>
      </c>
      <c r="G20" s="24">
        <f>COUNTIF(Table2[Vai procesā iesaistītas vairākas iestādes  no vienas nozares?],"Jā")</f>
        <v>0</v>
      </c>
      <c r="H20" s="24">
        <f>COUNTIF(Table2[Vai process ir pārrobežu?],"Jā")</f>
        <v>0</v>
      </c>
      <c r="K20" s="22">
        <f>COUNTIF(Table2[Vai procesā veidojas pašvaldībām nepieciešamie dati?],"Jā")</f>
        <v>0</v>
      </c>
      <c r="L20" s="22">
        <f>COUNTIF(Table2[Vai  procesā tiek nodrošināta sadarbspēja ar pašvaldību IS?],"Jā")</f>
        <v>0</v>
      </c>
      <c r="M20" s="22">
        <f>COUNTIF(Table2[Vai līdz 31.12.2018. tiks noslēgts līgums par IS izstrādi?],"Jā")</f>
        <v>0</v>
      </c>
      <c r="N20" s="22"/>
      <c r="O20" s="22"/>
      <c r="P20" s="22">
        <f>COUNTIF(Table2[Publiskās pārvaldes iestādēm un pašvaldībām],"Jā")</f>
        <v>0</v>
      </c>
      <c r="Q20" s="174" t="e">
        <f>COUNT(Table2[Pakalpojumu skaits])/B20</f>
        <v>#DIV/0!</v>
      </c>
    </row>
    <row r="25" spans="1:18" ht="15.75" x14ac:dyDescent="0.25">
      <c r="C25" s="143"/>
      <c r="D25" s="143"/>
    </row>
    <row r="26" spans="1:18" ht="15.75" x14ac:dyDescent="0.25">
      <c r="C26" s="143"/>
      <c r="D26" s="143"/>
    </row>
    <row r="27" spans="1:18" ht="15.75" x14ac:dyDescent="0.25">
      <c r="C27" s="143"/>
      <c r="D27" s="143"/>
    </row>
    <row r="28" spans="1:18" ht="15.75" x14ac:dyDescent="0.25">
      <c r="C28" s="143"/>
      <c r="D28" s="143"/>
    </row>
    <row r="29" spans="1:18" ht="15.75" x14ac:dyDescent="0.25">
      <c r="C29" s="143"/>
      <c r="D29" s="143"/>
    </row>
    <row r="30" spans="1:18" ht="15.75" x14ac:dyDescent="0.25">
      <c r="C30" s="143"/>
      <c r="D30" s="143"/>
    </row>
    <row r="31" spans="1:18" ht="15.75" x14ac:dyDescent="0.25">
      <c r="C31" s="144"/>
      <c r="D31" s="144"/>
    </row>
  </sheetData>
  <sheetProtection algorithmName="SHA-512" hashValue="jhYmT3RLRjxhJJGUhMByNUuwFYFWVfDV7cpfE2/V+0tYdODLQtM9kSQroyHGFk4wrwOGBn4ZFM2xcHyvwpxCZw==" saltValue="yvZzNLV+GU7NybROZeH/Fw==" spinCount="100000" sheet="1" objects="1" scenarios="1" formatCells="0" formatColumns="0" formatRows="0" insertRows="0" insertHyperlinks="0" deleteRows="0" sort="0" autoFilter="0"/>
  <mergeCells count="1">
    <mergeCell ref="N2:P2"/>
  </mergeCells>
  <dataValidations count="5">
    <dataValidation type="list" allowBlank="1" showInputMessage="1" showErrorMessage="1" sqref="K4:M19">
      <formula1>"Jā,Nē,Neattiecas"</formula1>
    </dataValidation>
    <dataValidation type="list" allowBlank="1" showInputMessage="1" showErrorMessage="1" sqref="F4:H19">
      <formula1>"Jā,Nē"</formula1>
    </dataValidation>
    <dataValidation type="list" allowBlank="1" showInputMessage="1" showErrorMessage="1" sqref="E4:E19">
      <formula1>"izveidots,pilnveidots"</formula1>
    </dataValidation>
    <dataValidation type="list" allowBlank="1" showInputMessage="1" showErrorMessage="1" sqref="O4:P19">
      <formula1>"Pilnībā,90%,Nav plānots,Neattiecas"</formula1>
    </dataValidation>
    <dataValidation type="list" allowBlank="1" showInputMessage="1" showErrorMessage="1" sqref="N4 N5:N19">
      <formula1>"Pilnībā,50%,Nav plānots,Neattiecas"</formula1>
    </dataValidation>
  </dataValidations>
  <printOptions horizontalCentered="1"/>
  <pageMargins left="0.23622047244094491" right="0.23622047244094491" top="0.74803149606299213" bottom="0.74803149606299213" header="0.31496062992125984" footer="0.31496062992125984"/>
  <pageSetup paperSize="9" scale="37" fitToHeight="0" orientation="landscape" r:id="rId1"/>
  <headerFooter>
    <oddHeader>&amp;R2.sadaļa  Projekta X apraksta pielikumam</oddHeader>
    <oddFooter>&amp;C&amp;P (&amp;N)</oddFooter>
  </headerFooter>
  <legacy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theme="4" tint="-0.249977111117893"/>
    <pageSetUpPr fitToPage="1"/>
  </sheetPr>
  <dimension ref="A1:W17"/>
  <sheetViews>
    <sheetView showGridLines="0" topLeftCell="D1" zoomScale="70" zoomScaleNormal="70" workbookViewId="0">
      <selection activeCell="V2" sqref="V2:V4"/>
    </sheetView>
  </sheetViews>
  <sheetFormatPr defaultColWidth="8.85546875" defaultRowHeight="15" x14ac:dyDescent="0.25"/>
  <cols>
    <col min="1" max="1" width="3.85546875" customWidth="1"/>
    <col min="2" max="2" width="24.28515625" customWidth="1"/>
    <col min="3" max="3" width="24.85546875" customWidth="1"/>
    <col min="4" max="4" width="13" customWidth="1"/>
    <col min="5" max="5" width="11.5703125" customWidth="1"/>
    <col min="6" max="6" width="13.85546875" customWidth="1"/>
    <col min="7" max="7" width="27.85546875" customWidth="1"/>
    <col min="8" max="8" width="13.42578125" customWidth="1"/>
    <col min="9" max="9" width="16.42578125" customWidth="1"/>
    <col min="10" max="10" width="18" customWidth="1"/>
    <col min="14" max="14" width="8.42578125" style="17" customWidth="1"/>
    <col min="15" max="15" width="7.7109375" style="17" customWidth="1"/>
    <col min="16" max="16" width="8.42578125" customWidth="1"/>
    <col min="17" max="17" width="8.140625" customWidth="1"/>
    <col min="18" max="18" width="8.7109375" customWidth="1"/>
    <col min="19" max="19" width="22.7109375" customWidth="1"/>
    <col min="20" max="20" width="18.42578125" customWidth="1"/>
    <col min="21" max="21" width="17.7109375" customWidth="1"/>
    <col min="22" max="22" width="16.85546875" customWidth="1"/>
    <col min="23" max="23" width="16.42578125" customWidth="1"/>
  </cols>
  <sheetData>
    <row r="1" spans="1:23" ht="16.5" thickBot="1" x14ac:dyDescent="0.3">
      <c r="A1" s="179" t="s">
        <v>335</v>
      </c>
      <c r="B1" s="7"/>
      <c r="K1" s="4"/>
      <c r="N1" s="31"/>
      <c r="P1" s="5"/>
    </row>
    <row r="2" spans="1:23" s="207" customFormat="1" ht="33.75" customHeight="1" x14ac:dyDescent="0.25">
      <c r="A2" s="327" t="s">
        <v>2</v>
      </c>
      <c r="B2" s="329" t="s">
        <v>3</v>
      </c>
      <c r="C2" s="324" t="s">
        <v>52</v>
      </c>
      <c r="D2" s="324" t="s">
        <v>338</v>
      </c>
      <c r="E2" s="329" t="s">
        <v>16</v>
      </c>
      <c r="F2" s="324" t="s">
        <v>317</v>
      </c>
      <c r="G2" s="329" t="s">
        <v>282</v>
      </c>
      <c r="H2" s="318" t="s">
        <v>29</v>
      </c>
      <c r="I2" s="318" t="s">
        <v>283</v>
      </c>
      <c r="J2" s="318" t="s">
        <v>284</v>
      </c>
      <c r="K2" s="335" t="s">
        <v>17</v>
      </c>
      <c r="L2" s="336"/>
      <c r="M2" s="337"/>
      <c r="N2" s="331" t="s">
        <v>159</v>
      </c>
      <c r="O2" s="332"/>
      <c r="P2" s="341" t="s">
        <v>280</v>
      </c>
      <c r="Q2" s="341"/>
      <c r="R2" s="341"/>
      <c r="S2" s="324" t="s">
        <v>51</v>
      </c>
      <c r="T2" s="324" t="s">
        <v>369</v>
      </c>
      <c r="U2" s="318" t="s">
        <v>281</v>
      </c>
      <c r="V2" s="318" t="s">
        <v>366</v>
      </c>
      <c r="W2" s="321" t="s">
        <v>287</v>
      </c>
    </row>
    <row r="3" spans="1:23" s="207" customFormat="1" ht="26.25" customHeight="1" x14ac:dyDescent="0.25">
      <c r="A3" s="328"/>
      <c r="B3" s="330"/>
      <c r="C3" s="325"/>
      <c r="D3" s="325"/>
      <c r="E3" s="330"/>
      <c r="F3" s="325"/>
      <c r="G3" s="330"/>
      <c r="H3" s="319"/>
      <c r="I3" s="319"/>
      <c r="J3" s="319"/>
      <c r="K3" s="338"/>
      <c r="L3" s="339"/>
      <c r="M3" s="340"/>
      <c r="N3" s="333"/>
      <c r="O3" s="334"/>
      <c r="P3" s="342" t="s">
        <v>30</v>
      </c>
      <c r="Q3" s="342"/>
      <c r="R3" s="342"/>
      <c r="S3" s="325"/>
      <c r="T3" s="325"/>
      <c r="U3" s="319"/>
      <c r="V3" s="319"/>
      <c r="W3" s="322"/>
    </row>
    <row r="4" spans="1:23" s="210" customFormat="1" ht="42" customHeight="1" thickBot="1" x14ac:dyDescent="0.3">
      <c r="A4" s="328"/>
      <c r="B4" s="330"/>
      <c r="C4" s="325"/>
      <c r="D4" s="325"/>
      <c r="E4" s="330"/>
      <c r="F4" s="325"/>
      <c r="G4" s="330"/>
      <c r="H4" s="319"/>
      <c r="I4" s="319"/>
      <c r="J4" s="319"/>
      <c r="K4" s="208" t="s">
        <v>1</v>
      </c>
      <c r="L4" s="208" t="s">
        <v>12</v>
      </c>
      <c r="M4" s="208" t="s">
        <v>4</v>
      </c>
      <c r="N4" s="208" t="s">
        <v>5</v>
      </c>
      <c r="O4" s="208" t="s">
        <v>6</v>
      </c>
      <c r="P4" s="209" t="s">
        <v>1</v>
      </c>
      <c r="Q4" s="209" t="s">
        <v>12</v>
      </c>
      <c r="R4" s="209" t="s">
        <v>4</v>
      </c>
      <c r="S4" s="326" t="s">
        <v>48</v>
      </c>
      <c r="T4" s="326" t="s">
        <v>48</v>
      </c>
      <c r="U4" s="320"/>
      <c r="V4" s="320"/>
      <c r="W4" s="323"/>
    </row>
    <row r="5" spans="1:23" s="15" customFormat="1" ht="12.75" x14ac:dyDescent="0.25">
      <c r="A5" s="38">
        <v>1</v>
      </c>
      <c r="B5" s="39"/>
      <c r="C5" s="40"/>
      <c r="D5" s="39"/>
      <c r="E5" s="39"/>
      <c r="F5" s="40"/>
      <c r="G5" s="40"/>
      <c r="H5" s="40"/>
      <c r="I5" s="40"/>
      <c r="J5" s="70"/>
      <c r="K5" s="41"/>
      <c r="L5" s="41"/>
      <c r="M5" s="41"/>
      <c r="N5" s="41"/>
      <c r="O5" s="41"/>
      <c r="P5" s="42" t="s">
        <v>471</v>
      </c>
      <c r="Q5" s="42"/>
      <c r="R5" s="42"/>
      <c r="S5" s="70"/>
      <c r="T5" s="70"/>
      <c r="U5" s="70"/>
      <c r="V5" s="70"/>
      <c r="W5" s="71"/>
    </row>
    <row r="6" spans="1:23" s="15" customFormat="1" ht="12.75" x14ac:dyDescent="0.25">
      <c r="A6" s="43">
        <v>2</v>
      </c>
      <c r="B6" s="44"/>
      <c r="C6" s="45"/>
      <c r="D6" s="44"/>
      <c r="E6" s="44"/>
      <c r="F6" s="45"/>
      <c r="G6" s="45"/>
      <c r="H6" s="45"/>
      <c r="I6" s="45"/>
      <c r="J6" s="69"/>
      <c r="K6" s="46"/>
      <c r="L6" s="46"/>
      <c r="M6" s="46"/>
      <c r="N6" s="46"/>
      <c r="O6" s="46"/>
      <c r="P6" s="47"/>
      <c r="Q6" s="47"/>
      <c r="R6" s="47"/>
      <c r="S6" s="69"/>
      <c r="T6" s="69"/>
      <c r="U6" s="69"/>
      <c r="V6" s="69"/>
      <c r="W6" s="145"/>
    </row>
    <row r="7" spans="1:23" s="15" customFormat="1" ht="12.75" x14ac:dyDescent="0.25">
      <c r="A7" s="43">
        <v>3</v>
      </c>
      <c r="B7" s="44"/>
      <c r="C7" s="45"/>
      <c r="D7" s="44"/>
      <c r="E7" s="44"/>
      <c r="F7" s="45"/>
      <c r="G7" s="45"/>
      <c r="H7" s="45"/>
      <c r="I7" s="45"/>
      <c r="J7" s="69"/>
      <c r="K7" s="46"/>
      <c r="L7" s="46"/>
      <c r="M7" s="46"/>
      <c r="N7" s="46"/>
      <c r="O7" s="46"/>
      <c r="P7" s="47"/>
      <c r="Q7" s="47"/>
      <c r="R7" s="47"/>
      <c r="S7" s="69"/>
      <c r="T7" s="69"/>
      <c r="U7" s="69"/>
      <c r="V7" s="69"/>
      <c r="W7" s="145"/>
    </row>
    <row r="8" spans="1:23" s="15" customFormat="1" ht="12.75" x14ac:dyDescent="0.25">
      <c r="A8" s="43">
        <v>4</v>
      </c>
      <c r="B8" s="44"/>
      <c r="C8" s="45"/>
      <c r="D8" s="44"/>
      <c r="E8" s="44"/>
      <c r="F8" s="45"/>
      <c r="G8" s="45"/>
      <c r="H8" s="45"/>
      <c r="I8" s="45"/>
      <c r="J8" s="69"/>
      <c r="K8" s="46"/>
      <c r="L8" s="46"/>
      <c r="M8" s="46"/>
      <c r="N8" s="46"/>
      <c r="O8" s="46"/>
      <c r="P8" s="47"/>
      <c r="Q8" s="47"/>
      <c r="R8" s="47"/>
      <c r="S8" s="69"/>
      <c r="T8" s="69"/>
      <c r="U8" s="69"/>
      <c r="V8" s="69"/>
      <c r="W8" s="145"/>
    </row>
    <row r="9" spans="1:23" s="15" customFormat="1" ht="12.75" x14ac:dyDescent="0.25">
      <c r="A9" s="43">
        <v>5</v>
      </c>
      <c r="B9" s="44"/>
      <c r="C9" s="45"/>
      <c r="D9" s="44"/>
      <c r="E9" s="44"/>
      <c r="F9" s="45"/>
      <c r="G9" s="45"/>
      <c r="H9" s="45"/>
      <c r="I9" s="45"/>
      <c r="J9" s="69"/>
      <c r="K9" s="46"/>
      <c r="L9" s="46"/>
      <c r="M9" s="46"/>
      <c r="N9" s="46"/>
      <c r="O9" s="46"/>
      <c r="P9" s="47"/>
      <c r="Q9" s="47"/>
      <c r="R9" s="47"/>
      <c r="S9" s="69"/>
      <c r="T9" s="69"/>
      <c r="U9" s="69"/>
      <c r="V9" s="69"/>
      <c r="W9" s="145"/>
    </row>
    <row r="10" spans="1:23" s="15" customFormat="1" ht="12.75" x14ac:dyDescent="0.25">
      <c r="A10" s="43">
        <v>6</v>
      </c>
      <c r="B10" s="44"/>
      <c r="C10" s="45"/>
      <c r="D10" s="44"/>
      <c r="E10" s="44"/>
      <c r="F10" s="45"/>
      <c r="G10" s="45"/>
      <c r="H10" s="45"/>
      <c r="I10" s="45"/>
      <c r="J10" s="69"/>
      <c r="K10" s="46"/>
      <c r="L10" s="46"/>
      <c r="M10" s="46"/>
      <c r="N10" s="46"/>
      <c r="O10" s="46"/>
      <c r="P10" s="47"/>
      <c r="Q10" s="47"/>
      <c r="R10" s="47"/>
      <c r="S10" s="69"/>
      <c r="T10" s="69"/>
      <c r="U10" s="69"/>
      <c r="V10" s="69"/>
      <c r="W10" s="145"/>
    </row>
    <row r="11" spans="1:23" s="15" customFormat="1" ht="12.75" x14ac:dyDescent="0.25">
      <c r="A11" s="43">
        <v>7</v>
      </c>
      <c r="B11" s="44"/>
      <c r="C11" s="45"/>
      <c r="D11" s="44"/>
      <c r="E11" s="44"/>
      <c r="F11" s="45"/>
      <c r="G11" s="45"/>
      <c r="H11" s="45"/>
      <c r="I11" s="45"/>
      <c r="J11" s="69"/>
      <c r="K11" s="46"/>
      <c r="L11" s="46"/>
      <c r="M11" s="46"/>
      <c r="N11" s="46"/>
      <c r="O11" s="46"/>
      <c r="P11" s="47"/>
      <c r="Q11" s="47"/>
      <c r="R11" s="47"/>
      <c r="S11" s="69"/>
      <c r="T11" s="69"/>
      <c r="U11" s="69"/>
      <c r="V11" s="69"/>
      <c r="W11" s="145"/>
    </row>
    <row r="12" spans="1:23" s="15" customFormat="1" ht="12.75" x14ac:dyDescent="0.25">
      <c r="A12" s="43">
        <v>8</v>
      </c>
      <c r="B12" s="44"/>
      <c r="C12" s="45"/>
      <c r="D12" s="44"/>
      <c r="E12" s="44"/>
      <c r="F12" s="45"/>
      <c r="G12" s="45"/>
      <c r="H12" s="45"/>
      <c r="I12" s="45"/>
      <c r="J12" s="69"/>
      <c r="K12" s="46"/>
      <c r="L12" s="46"/>
      <c r="M12" s="46"/>
      <c r="N12" s="46"/>
      <c r="O12" s="46"/>
      <c r="P12" s="47"/>
      <c r="Q12" s="47"/>
      <c r="R12" s="47"/>
      <c r="S12" s="69"/>
      <c r="T12" s="69"/>
      <c r="U12" s="69"/>
      <c r="V12" s="69"/>
      <c r="W12" s="145"/>
    </row>
    <row r="13" spans="1:23" s="15" customFormat="1" ht="12.75" x14ac:dyDescent="0.25">
      <c r="A13" s="43">
        <v>9</v>
      </c>
      <c r="B13" s="44"/>
      <c r="C13" s="45"/>
      <c r="D13" s="44"/>
      <c r="E13" s="44"/>
      <c r="F13" s="45"/>
      <c r="G13" s="45"/>
      <c r="H13" s="45"/>
      <c r="I13" s="45"/>
      <c r="J13" s="69"/>
      <c r="K13" s="46"/>
      <c r="L13" s="46"/>
      <c r="M13" s="46"/>
      <c r="N13" s="46"/>
      <c r="O13" s="46"/>
      <c r="P13" s="47"/>
      <c r="Q13" s="47"/>
      <c r="R13" s="47"/>
      <c r="S13" s="69"/>
      <c r="T13" s="69"/>
      <c r="U13" s="69"/>
      <c r="V13" s="69"/>
      <c r="W13" s="145"/>
    </row>
    <row r="14" spans="1:23" s="15" customFormat="1" ht="13.5" thickBot="1" x14ac:dyDescent="0.3">
      <c r="A14" s="48">
        <v>10</v>
      </c>
      <c r="B14" s="49"/>
      <c r="C14" s="50"/>
      <c r="D14" s="49"/>
      <c r="E14" s="49"/>
      <c r="F14" s="50"/>
      <c r="G14" s="50"/>
      <c r="H14" s="50"/>
      <c r="I14" s="50"/>
      <c r="J14" s="72"/>
      <c r="K14" s="51"/>
      <c r="L14" s="51"/>
      <c r="M14" s="51"/>
      <c r="N14" s="51"/>
      <c r="O14" s="51"/>
      <c r="P14" s="52"/>
      <c r="Q14" s="52"/>
      <c r="R14" s="52"/>
      <c r="S14" s="72"/>
      <c r="T14" s="72"/>
      <c r="U14" s="72"/>
      <c r="V14" s="72"/>
      <c r="W14" s="146"/>
    </row>
    <row r="15" spans="1:23" x14ac:dyDescent="0.25">
      <c r="C15" s="20" t="s">
        <v>23</v>
      </c>
      <c r="D15" s="18">
        <f>COUNTIF(D5:D14,"Publiskais pakalpojums")</f>
        <v>0</v>
      </c>
      <c r="F15" s="20"/>
    </row>
    <row r="16" spans="1:23" x14ac:dyDescent="0.25">
      <c r="C16" s="20" t="s">
        <v>24</v>
      </c>
      <c r="D16" s="18">
        <f>COUNTIF(D5:D14,"IKT koplietošanas pakalpojums")</f>
        <v>0</v>
      </c>
      <c r="F16" s="20"/>
    </row>
    <row r="17" spans="3:4" x14ac:dyDescent="0.25">
      <c r="C17" s="211" t="s">
        <v>370</v>
      </c>
      <c r="D17" s="18">
        <f>COUNTIF(D6:D15,"Koplietošanas funkcionalitāte")</f>
        <v>0</v>
      </c>
    </row>
  </sheetData>
  <sheetProtection formatCells="0" formatColumns="0" formatRows="0" insertRows="0" insertHyperlinks="0" deleteRows="0" sort="0" autoFilter="0"/>
  <mergeCells count="19">
    <mergeCell ref="I2:I4"/>
    <mergeCell ref="N2:O3"/>
    <mergeCell ref="K2:M3"/>
    <mergeCell ref="P2:R2"/>
    <mergeCell ref="P3:R3"/>
    <mergeCell ref="J2:J4"/>
    <mergeCell ref="A2:A4"/>
    <mergeCell ref="D2:D4"/>
    <mergeCell ref="E2:E4"/>
    <mergeCell ref="G2:G4"/>
    <mergeCell ref="H2:H4"/>
    <mergeCell ref="C2:C4"/>
    <mergeCell ref="B2:B4"/>
    <mergeCell ref="F2:F4"/>
    <mergeCell ref="V2:V4"/>
    <mergeCell ref="W2:W4"/>
    <mergeCell ref="U2:U4"/>
    <mergeCell ref="T2:T4"/>
    <mergeCell ref="S2:S4"/>
  </mergeCells>
  <dataValidations count="5">
    <dataValidation type="list" allowBlank="1" showInputMessage="1" showErrorMessage="1" sqref="K5:M14">
      <formula1>"X"</formula1>
    </dataValidation>
    <dataValidation type="list" allowBlank="1" showInputMessage="1" showErrorMessage="1" sqref="E5:E14">
      <formula1>"izveidot,pilnveidot"</formula1>
    </dataValidation>
    <dataValidation type="list" allowBlank="1" showInputMessage="1" showErrorMessage="1" sqref="D5:D14">
      <formula1>"Publiskais pakalpojums,IKT koplietošanas pakalpojums,Koplietošanas funkcionalitāte"</formula1>
    </dataValidation>
    <dataValidation type="list" allowBlank="1" showInputMessage="1" showErrorMessage="1" sqref="N5:O14">
      <formula1>"4.pakāpe,3.pakāpe,cits"</formula1>
    </dataValidation>
    <dataValidation type="list" allowBlank="1" showInputMessage="1" showErrorMessage="1" sqref="J5:J14 S5:W14">
      <formula1>"Jā, Nē"</formula1>
    </dataValidation>
  </dataValidations>
  <printOptions horizontalCentered="1"/>
  <pageMargins left="0.23622047244094491" right="0.23622047244094491" top="0.74803149606299213" bottom="0.74803149606299213" header="0.31496062992125984" footer="0.31496062992125984"/>
  <pageSetup paperSize="9" scale="64" fitToWidth="2" orientation="landscape" r:id="rId1"/>
  <headerFooter>
    <oddHeader>&amp;R2.sadaļa  Projekta X apraksta pielikumam</oddHeader>
    <oddFooter>&amp;C&amp;P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'2.1.Procesi'!$B$4:$B$19</xm:f>
          </x14:formula1>
          <xm:sqref>B5:B14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pageSetUpPr fitToPage="1"/>
  </sheetPr>
  <dimension ref="A1:E16"/>
  <sheetViews>
    <sheetView showGridLines="0" zoomScale="85" zoomScaleNormal="85" workbookViewId="0">
      <pane xSplit="2" ySplit="4" topLeftCell="D5" activePane="bottomRight" state="frozen"/>
      <selection activeCell="H27" sqref="H27"/>
      <selection pane="topRight" activeCell="H27" sqref="H27"/>
      <selection pane="bottomLeft" activeCell="H27" sqref="H27"/>
      <selection pane="bottomRight" activeCell="E2" sqref="E2:E4"/>
    </sheetView>
  </sheetViews>
  <sheetFormatPr defaultColWidth="8.85546875" defaultRowHeight="15" x14ac:dyDescent="0.25"/>
  <cols>
    <col min="1" max="1" width="3.85546875" customWidth="1"/>
    <col min="2" max="2" width="26.7109375" customWidth="1"/>
    <col min="3" max="3" width="57.140625" customWidth="1"/>
    <col min="4" max="4" width="53.28515625" customWidth="1"/>
    <col min="5" max="5" width="50" customWidth="1"/>
  </cols>
  <sheetData>
    <row r="1" spans="1:5" ht="16.5" thickBot="1" x14ac:dyDescent="0.3">
      <c r="A1" s="58" t="s">
        <v>336</v>
      </c>
    </row>
    <row r="2" spans="1:5" ht="33.75" customHeight="1" x14ac:dyDescent="0.25">
      <c r="A2" s="345" t="s">
        <v>2</v>
      </c>
      <c r="B2" s="343" t="s">
        <v>344</v>
      </c>
      <c r="C2" s="343" t="s">
        <v>345</v>
      </c>
      <c r="D2" s="343" t="s">
        <v>285</v>
      </c>
      <c r="E2" s="343" t="s">
        <v>286</v>
      </c>
    </row>
    <row r="3" spans="1:5" ht="26.25" customHeight="1" x14ac:dyDescent="0.25">
      <c r="A3" s="346"/>
      <c r="B3" s="344"/>
      <c r="C3" s="344"/>
      <c r="D3" s="344"/>
      <c r="E3" s="344"/>
    </row>
    <row r="4" spans="1:5" s="8" customFormat="1" ht="36.75" customHeight="1" thickBot="1" x14ac:dyDescent="0.3">
      <c r="A4" s="346"/>
      <c r="B4" s="344"/>
      <c r="C4" s="344"/>
      <c r="D4" s="344"/>
      <c r="E4" s="344"/>
    </row>
    <row r="5" spans="1:5" s="15" customFormat="1" ht="38.25" x14ac:dyDescent="0.25">
      <c r="A5" s="38">
        <v>1</v>
      </c>
      <c r="B5" s="40"/>
      <c r="C5" s="40"/>
      <c r="D5" s="40"/>
      <c r="E5" s="269" t="s">
        <v>472</v>
      </c>
    </row>
    <row r="6" spans="1:5" s="15" customFormat="1" ht="12.75" x14ac:dyDescent="0.25">
      <c r="A6" s="43">
        <v>2</v>
      </c>
      <c r="B6" s="45"/>
      <c r="C6" s="45"/>
      <c r="D6" s="45"/>
      <c r="E6" s="45"/>
    </row>
    <row r="7" spans="1:5" s="15" customFormat="1" ht="12.75" x14ac:dyDescent="0.25">
      <c r="A7" s="43">
        <v>3</v>
      </c>
      <c r="B7" s="45"/>
      <c r="C7" s="45"/>
      <c r="D7" s="45"/>
      <c r="E7" s="45"/>
    </row>
    <row r="8" spans="1:5" s="15" customFormat="1" ht="12.75" x14ac:dyDescent="0.25">
      <c r="A8" s="43">
        <v>4</v>
      </c>
      <c r="B8" s="45"/>
      <c r="C8" s="45"/>
      <c r="D8" s="45"/>
      <c r="E8" s="45"/>
    </row>
    <row r="9" spans="1:5" s="15" customFormat="1" ht="12.75" x14ac:dyDescent="0.25">
      <c r="A9" s="43">
        <v>5</v>
      </c>
      <c r="B9" s="45"/>
      <c r="C9" s="45"/>
      <c r="D9" s="45"/>
      <c r="E9" s="45"/>
    </row>
    <row r="10" spans="1:5" s="15" customFormat="1" ht="12.75" x14ac:dyDescent="0.25">
      <c r="A10" s="43">
        <v>6</v>
      </c>
      <c r="B10" s="45"/>
      <c r="C10" s="45"/>
      <c r="D10" s="45"/>
      <c r="E10" s="45"/>
    </row>
    <row r="11" spans="1:5" s="15" customFormat="1" ht="12.75" x14ac:dyDescent="0.25">
      <c r="A11" s="43">
        <v>7</v>
      </c>
      <c r="B11" s="45"/>
      <c r="C11" s="45"/>
      <c r="D11" s="45"/>
      <c r="E11" s="45"/>
    </row>
    <row r="12" spans="1:5" s="15" customFormat="1" ht="12.75" x14ac:dyDescent="0.25">
      <c r="A12" s="43">
        <v>8</v>
      </c>
      <c r="B12" s="45"/>
      <c r="C12" s="45"/>
      <c r="D12" s="45"/>
      <c r="E12" s="45"/>
    </row>
    <row r="13" spans="1:5" s="15" customFormat="1" ht="12.75" x14ac:dyDescent="0.25">
      <c r="A13" s="43">
        <v>9</v>
      </c>
      <c r="B13" s="45"/>
      <c r="C13" s="45"/>
      <c r="D13" s="45"/>
      <c r="E13" s="45"/>
    </row>
    <row r="14" spans="1:5" s="15" customFormat="1" ht="13.5" thickBot="1" x14ac:dyDescent="0.3">
      <c r="A14" s="48">
        <v>10</v>
      </c>
      <c r="B14" s="50"/>
      <c r="C14" s="50"/>
      <c r="D14" s="50"/>
      <c r="E14" s="50"/>
    </row>
    <row r="15" spans="1:5" x14ac:dyDescent="0.2">
      <c r="B15" s="20"/>
    </row>
    <row r="16" spans="1:5" x14ac:dyDescent="0.2">
      <c r="B16" s="20"/>
    </row>
  </sheetData>
  <sheetProtection formatCells="0" formatColumns="0" formatRows="0" insertRows="0" insertHyperlinks="0" deleteRows="0" sort="0" autoFilter="0"/>
  <mergeCells count="5">
    <mergeCell ref="D2:D4"/>
    <mergeCell ref="E2:E4"/>
    <mergeCell ref="A2:A4"/>
    <mergeCell ref="B2:B4"/>
    <mergeCell ref="C2:C4"/>
  </mergeCells>
  <printOptions horizontalCentered="1"/>
  <pageMargins left="0.23622047244094491" right="0.23622047244094491" top="0.74803149606299213" bottom="0.74803149606299213" header="0.31496062992125984" footer="0.31496062992125984"/>
  <pageSetup paperSize="9" scale="64" orientation="landscape" r:id="rId1"/>
  <headerFooter>
    <oddHeader>&amp;R2.sadaļas  Projekta X apraksta pielikumam</oddHeader>
    <oddFooter>&amp;C&amp;P (&amp;N)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4" tint="-0.249977111117893"/>
    <pageSetUpPr fitToPage="1"/>
  </sheetPr>
  <dimension ref="A1:J18"/>
  <sheetViews>
    <sheetView showGridLines="0" workbookViewId="0">
      <selection activeCell="B3" sqref="B3"/>
    </sheetView>
  </sheetViews>
  <sheetFormatPr defaultColWidth="8.85546875" defaultRowHeight="15" x14ac:dyDescent="0.25"/>
  <cols>
    <col min="1" max="1" width="4.28515625" customWidth="1"/>
    <col min="2" max="2" width="58.5703125" customWidth="1"/>
    <col min="3" max="3" width="16" customWidth="1"/>
    <col min="4" max="4" width="15.28515625" customWidth="1"/>
    <col min="5" max="6" width="16.42578125" customWidth="1"/>
    <col min="7" max="7" width="17.140625" customWidth="1"/>
    <col min="8" max="8" width="16.42578125" customWidth="1"/>
    <col min="9" max="9" width="18.85546875" customWidth="1"/>
    <col min="10" max="10" width="26" customWidth="1"/>
  </cols>
  <sheetData>
    <row r="1" spans="1:10" ht="16.5" thickBot="1" x14ac:dyDescent="0.3">
      <c r="A1" s="58" t="s">
        <v>320</v>
      </c>
    </row>
    <row r="2" spans="1:10" ht="24" customHeight="1" thickBot="1" x14ac:dyDescent="0.3">
      <c r="B2" s="7"/>
      <c r="D2" s="347" t="s">
        <v>263</v>
      </c>
      <c r="E2" s="348"/>
      <c r="F2" s="349"/>
      <c r="G2" s="350" t="s">
        <v>256</v>
      </c>
      <c r="H2" s="351"/>
      <c r="I2" s="351"/>
      <c r="J2" s="352"/>
    </row>
    <row r="3" spans="1:10" ht="78.599999999999994" customHeight="1" thickBot="1" x14ac:dyDescent="0.3">
      <c r="A3" s="26" t="s">
        <v>2</v>
      </c>
      <c r="B3" s="27" t="s">
        <v>19</v>
      </c>
      <c r="C3" s="112" t="s">
        <v>31</v>
      </c>
      <c r="D3" s="147" t="s">
        <v>255</v>
      </c>
      <c r="E3" s="28" t="s">
        <v>21</v>
      </c>
      <c r="F3" s="148" t="s">
        <v>346</v>
      </c>
      <c r="G3" s="158" t="s">
        <v>289</v>
      </c>
      <c r="H3" s="159" t="s">
        <v>264</v>
      </c>
      <c r="I3" s="28" t="s">
        <v>265</v>
      </c>
      <c r="J3" s="57" t="s">
        <v>290</v>
      </c>
    </row>
    <row r="4" spans="1:10" x14ac:dyDescent="0.25">
      <c r="A4" s="55">
        <v>1</v>
      </c>
      <c r="B4" s="40"/>
      <c r="C4" s="114"/>
      <c r="D4" s="149"/>
      <c r="E4" s="56"/>
      <c r="F4" s="150"/>
      <c r="G4" s="149"/>
      <c r="H4" s="56"/>
      <c r="I4" s="56"/>
      <c r="J4" s="160"/>
    </row>
    <row r="5" spans="1:10" x14ac:dyDescent="0.25">
      <c r="A5" s="53">
        <v>2</v>
      </c>
      <c r="B5" s="45"/>
      <c r="C5" s="115"/>
      <c r="D5" s="151"/>
      <c r="E5" s="16"/>
      <c r="F5" s="152"/>
      <c r="G5" s="156"/>
      <c r="H5" s="16"/>
      <c r="I5" s="16"/>
      <c r="J5" s="161"/>
    </row>
    <row r="6" spans="1:10" x14ac:dyDescent="0.25">
      <c r="A6" s="53">
        <v>3</v>
      </c>
      <c r="B6" s="45"/>
      <c r="C6" s="115"/>
      <c r="D6" s="151"/>
      <c r="E6" s="16"/>
      <c r="F6" s="152"/>
      <c r="G6" s="156"/>
      <c r="H6" s="16"/>
      <c r="I6" s="16"/>
      <c r="J6" s="161"/>
    </row>
    <row r="7" spans="1:10" x14ac:dyDescent="0.25">
      <c r="A7" s="53">
        <v>4</v>
      </c>
      <c r="B7" s="45"/>
      <c r="C7" s="115"/>
      <c r="D7" s="151"/>
      <c r="E7" s="16"/>
      <c r="F7" s="152"/>
      <c r="G7" s="156"/>
      <c r="H7" s="16"/>
      <c r="I7" s="16"/>
      <c r="J7" s="161"/>
    </row>
    <row r="8" spans="1:10" x14ac:dyDescent="0.25">
      <c r="A8" s="53">
        <v>5</v>
      </c>
      <c r="B8" s="45"/>
      <c r="C8" s="115"/>
      <c r="D8" s="151"/>
      <c r="E8" s="16"/>
      <c r="F8" s="152"/>
      <c r="G8" s="156"/>
      <c r="H8" s="16"/>
      <c r="I8" s="16"/>
      <c r="J8" s="161"/>
    </row>
    <row r="9" spans="1:10" x14ac:dyDescent="0.25">
      <c r="A9" s="53">
        <v>6</v>
      </c>
      <c r="B9" s="45"/>
      <c r="C9" s="115"/>
      <c r="D9" s="151"/>
      <c r="E9" s="16"/>
      <c r="F9" s="152"/>
      <c r="G9" s="156"/>
      <c r="H9" s="16"/>
      <c r="I9" s="16"/>
      <c r="J9" s="161"/>
    </row>
    <row r="10" spans="1:10" x14ac:dyDescent="0.25">
      <c r="A10" s="53">
        <v>7</v>
      </c>
      <c r="B10" s="45"/>
      <c r="C10" s="115"/>
      <c r="D10" s="151"/>
      <c r="E10" s="16"/>
      <c r="F10" s="152"/>
      <c r="G10" s="156"/>
      <c r="H10" s="16"/>
      <c r="I10" s="16"/>
      <c r="J10" s="161"/>
    </row>
    <row r="11" spans="1:10" x14ac:dyDescent="0.25">
      <c r="A11" s="53">
        <v>8</v>
      </c>
      <c r="B11" s="45"/>
      <c r="C11" s="115"/>
      <c r="D11" s="151"/>
      <c r="E11" s="16"/>
      <c r="F11" s="152"/>
      <c r="G11" s="156"/>
      <c r="H11" s="16"/>
      <c r="I11" s="16"/>
      <c r="J11" s="161"/>
    </row>
    <row r="12" spans="1:10" x14ac:dyDescent="0.25">
      <c r="A12" s="53">
        <v>9</v>
      </c>
      <c r="B12" s="45"/>
      <c r="C12" s="115"/>
      <c r="D12" s="151"/>
      <c r="E12" s="16"/>
      <c r="F12" s="152"/>
      <c r="G12" s="156"/>
      <c r="H12" s="16"/>
      <c r="I12" s="16"/>
      <c r="J12" s="161"/>
    </row>
    <row r="13" spans="1:10" x14ac:dyDescent="0.25">
      <c r="A13" s="53">
        <v>10</v>
      </c>
      <c r="B13" s="45"/>
      <c r="C13" s="115"/>
      <c r="D13" s="151"/>
      <c r="E13" s="16"/>
      <c r="F13" s="152"/>
      <c r="G13" s="156"/>
      <c r="H13" s="16"/>
      <c r="I13" s="16"/>
      <c r="J13" s="161"/>
    </row>
    <row r="14" spans="1:10" x14ac:dyDescent="0.25">
      <c r="A14" s="53">
        <v>11</v>
      </c>
      <c r="B14" s="45"/>
      <c r="C14" s="115"/>
      <c r="D14" s="151"/>
      <c r="E14" s="16"/>
      <c r="F14" s="152"/>
      <c r="G14" s="156"/>
      <c r="H14" s="16"/>
      <c r="I14" s="16"/>
      <c r="J14" s="161"/>
    </row>
    <row r="15" spans="1:10" ht="15.75" thickBot="1" x14ac:dyDescent="0.3">
      <c r="A15" s="54">
        <v>12</v>
      </c>
      <c r="B15" s="50"/>
      <c r="C15" s="116"/>
      <c r="D15" s="153"/>
      <c r="E15" s="25"/>
      <c r="F15" s="154"/>
      <c r="G15" s="157"/>
      <c r="H15" s="25"/>
      <c r="I15" s="25"/>
      <c r="J15" s="162"/>
    </row>
    <row r="17" spans="2:9" x14ac:dyDescent="0.25">
      <c r="B17" s="19" t="s">
        <v>22</v>
      </c>
    </row>
    <row r="18" spans="2:9" x14ac:dyDescent="0.25">
      <c r="B18" s="12">
        <f t="shared" ref="B18:C18" si="0">COUNTA(B4:B15)</f>
        <v>0</v>
      </c>
      <c r="C18" s="12">
        <f t="shared" si="0"/>
        <v>0</v>
      </c>
      <c r="D18" s="12">
        <f>COUNTIF(D4:D15,"Jā")</f>
        <v>0</v>
      </c>
      <c r="E18" s="12">
        <f t="shared" ref="E18:I18" si="1">COUNTIF(E4:E15,"Jā")</f>
        <v>0</v>
      </c>
      <c r="F18" s="12">
        <f t="shared" si="1"/>
        <v>0</v>
      </c>
      <c r="G18" s="12">
        <f t="shared" si="1"/>
        <v>0</v>
      </c>
      <c r="H18" s="12">
        <f t="shared" si="1"/>
        <v>0</v>
      </c>
      <c r="I18" s="12">
        <f t="shared" si="1"/>
        <v>0</v>
      </c>
    </row>
  </sheetData>
  <sheetProtection algorithmName="SHA-512" hashValue="/YSO4BPidVKdRhcnuLBkw5Hdv3d8oP8x28+m8+x3AUiG3rPZVv90JUQrM7ws6J8ETXQG74xrMGvcUXn/2sHlrA==" saltValue="JH6K9Z47WKg9cbkVwky6RA==" spinCount="100000" sheet="1" objects="1" scenarios="1" formatCells="0" formatColumns="0" formatRows="0" insertRows="0" insertHyperlinks="0" deleteRows="0" sort="0" autoFilter="0"/>
  <mergeCells count="2">
    <mergeCell ref="D2:F2"/>
    <mergeCell ref="G2:J2"/>
  </mergeCells>
  <dataValidations count="2">
    <dataValidation type="list" allowBlank="1" showInputMessage="1" showErrorMessage="1" sqref="C4:C15">
      <formula1>"CSV,OOXML,JSON,cits"</formula1>
    </dataValidation>
    <dataValidation type="list" allowBlank="1" showInputMessage="1" showErrorMessage="1" sqref="D4:I15">
      <formula1>"Jā,Nē"</formula1>
    </dataValidation>
  </dataValidations>
  <pageMargins left="0.70866141732283472" right="0.70866141732283472" top="0.74803149606299213" bottom="0.74803149606299213" header="0.31496062992125984" footer="0.31496062992125984"/>
  <pageSetup paperSize="9" scale="63" fitToHeight="0" orientation="landscape" r:id="rId1"/>
  <headerFooter>
    <oddHeader>&amp;R3.sadaļa Projekta X apraksta pielikumam</oddHeader>
    <oddFooter>&amp;C&amp;P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pageSetUpPr fitToPage="1"/>
  </sheetPr>
  <dimension ref="A1:H15"/>
  <sheetViews>
    <sheetView showGridLines="0" workbookViewId="0">
      <selection activeCell="C4" sqref="C4"/>
    </sheetView>
  </sheetViews>
  <sheetFormatPr defaultColWidth="8.85546875" defaultRowHeight="15" x14ac:dyDescent="0.25"/>
  <cols>
    <col min="1" max="1" width="4.28515625" customWidth="1"/>
    <col min="2" max="2" width="46.85546875" customWidth="1"/>
    <col min="3" max="3" width="36.28515625" customWidth="1"/>
    <col min="4" max="6" width="8.7109375" customWidth="1"/>
    <col min="7" max="7" width="15.7109375" customWidth="1"/>
    <col min="8" max="8" width="40.140625" customWidth="1"/>
  </cols>
  <sheetData>
    <row r="1" spans="1:8" ht="24" customHeight="1" thickBot="1" x14ac:dyDescent="0.3">
      <c r="A1" s="58" t="s">
        <v>288</v>
      </c>
      <c r="B1" s="7"/>
    </row>
    <row r="2" spans="1:8" ht="24" customHeight="1" thickBot="1" x14ac:dyDescent="0.3">
      <c r="A2" s="10"/>
      <c r="B2" s="7"/>
      <c r="D2" s="353" t="s">
        <v>266</v>
      </c>
      <c r="E2" s="354"/>
      <c r="F2" s="354"/>
      <c r="G2" s="355"/>
    </row>
    <row r="3" spans="1:8" ht="78.599999999999994" customHeight="1" thickBot="1" x14ac:dyDescent="0.3">
      <c r="A3" s="26" t="s">
        <v>2</v>
      </c>
      <c r="B3" s="27" t="s">
        <v>257</v>
      </c>
      <c r="C3" s="112" t="s">
        <v>261</v>
      </c>
      <c r="D3" s="147" t="s">
        <v>258</v>
      </c>
      <c r="E3" s="28" t="s">
        <v>259</v>
      </c>
      <c r="F3" s="28" t="s">
        <v>260</v>
      </c>
      <c r="G3" s="155" t="s">
        <v>267</v>
      </c>
      <c r="H3" s="113" t="s">
        <v>262</v>
      </c>
    </row>
    <row r="4" spans="1:8" x14ac:dyDescent="0.25">
      <c r="A4" s="55">
        <v>1</v>
      </c>
      <c r="B4" s="40"/>
      <c r="C4" s="114"/>
      <c r="D4" s="149"/>
      <c r="E4" s="56"/>
      <c r="F4" s="114"/>
      <c r="G4" s="150"/>
      <c r="H4" s="119"/>
    </row>
    <row r="5" spans="1:8" x14ac:dyDescent="0.25">
      <c r="A5" s="53">
        <v>2</v>
      </c>
      <c r="B5" s="45"/>
      <c r="C5" s="117"/>
      <c r="D5" s="156"/>
      <c r="E5" s="16"/>
      <c r="F5" s="117"/>
      <c r="G5" s="152"/>
      <c r="H5" s="120"/>
    </row>
    <row r="6" spans="1:8" x14ac:dyDescent="0.25">
      <c r="A6" s="53">
        <v>3</v>
      </c>
      <c r="B6" s="45"/>
      <c r="C6" s="117"/>
      <c r="D6" s="156"/>
      <c r="E6" s="16"/>
      <c r="F6" s="117"/>
      <c r="G6" s="152"/>
      <c r="H6" s="120"/>
    </row>
    <row r="7" spans="1:8" x14ac:dyDescent="0.25">
      <c r="A7" s="53">
        <v>4</v>
      </c>
      <c r="B7" s="45"/>
      <c r="C7" s="117"/>
      <c r="D7" s="156"/>
      <c r="E7" s="16"/>
      <c r="F7" s="117"/>
      <c r="G7" s="152"/>
      <c r="H7" s="120"/>
    </row>
    <row r="8" spans="1:8" x14ac:dyDescent="0.25">
      <c r="A8" s="53">
        <v>5</v>
      </c>
      <c r="B8" s="45"/>
      <c r="C8" s="117"/>
      <c r="D8" s="156"/>
      <c r="E8" s="16"/>
      <c r="F8" s="117"/>
      <c r="G8" s="152"/>
      <c r="H8" s="120"/>
    </row>
    <row r="9" spans="1:8" x14ac:dyDescent="0.25">
      <c r="A9" s="53">
        <v>6</v>
      </c>
      <c r="B9" s="45"/>
      <c r="C9" s="117"/>
      <c r="D9" s="156"/>
      <c r="E9" s="16"/>
      <c r="F9" s="117"/>
      <c r="G9" s="152"/>
      <c r="H9" s="120"/>
    </row>
    <row r="10" spans="1:8" x14ac:dyDescent="0.25">
      <c r="A10" s="53">
        <v>7</v>
      </c>
      <c r="B10" s="45"/>
      <c r="C10" s="117"/>
      <c r="D10" s="156"/>
      <c r="E10" s="16"/>
      <c r="F10" s="117"/>
      <c r="G10" s="152"/>
      <c r="H10" s="120"/>
    </row>
    <row r="11" spans="1:8" x14ac:dyDescent="0.25">
      <c r="A11" s="53">
        <v>8</v>
      </c>
      <c r="B11" s="45"/>
      <c r="C11" s="117"/>
      <c r="D11" s="156"/>
      <c r="E11" s="16"/>
      <c r="F11" s="117"/>
      <c r="G11" s="152"/>
      <c r="H11" s="120"/>
    </row>
    <row r="12" spans="1:8" x14ac:dyDescent="0.25">
      <c r="A12" s="53">
        <v>9</v>
      </c>
      <c r="B12" s="45"/>
      <c r="C12" s="117"/>
      <c r="D12" s="156"/>
      <c r="E12" s="16"/>
      <c r="F12" s="117"/>
      <c r="G12" s="152"/>
      <c r="H12" s="120"/>
    </row>
    <row r="13" spans="1:8" x14ac:dyDescent="0.25">
      <c r="A13" s="53">
        <v>10</v>
      </c>
      <c r="B13" s="45"/>
      <c r="C13" s="117"/>
      <c r="D13" s="156"/>
      <c r="E13" s="16"/>
      <c r="F13" s="117"/>
      <c r="G13" s="152"/>
      <c r="H13" s="120"/>
    </row>
    <row r="14" spans="1:8" x14ac:dyDescent="0.25">
      <c r="A14" s="53">
        <v>11</v>
      </c>
      <c r="B14" s="45"/>
      <c r="C14" s="117"/>
      <c r="D14" s="156"/>
      <c r="E14" s="16"/>
      <c r="F14" s="117"/>
      <c r="G14" s="152"/>
      <c r="H14" s="120"/>
    </row>
    <row r="15" spans="1:8" ht="15.75" thickBot="1" x14ac:dyDescent="0.3">
      <c r="A15" s="54">
        <v>12</v>
      </c>
      <c r="B15" s="50"/>
      <c r="C15" s="118"/>
      <c r="D15" s="157"/>
      <c r="E15" s="25"/>
      <c r="F15" s="118"/>
      <c r="G15" s="154"/>
      <c r="H15" s="121"/>
    </row>
  </sheetData>
  <sheetProtection algorithmName="SHA-512" hashValue="6i+6KxGVWObUADvM1crEPTSpwjbBwKLLp/Bj7v6i5vAnhSm8Jth4goqrq1CHsrA0HAVQz+HbSer1C6dhZnrqhA==" saltValue="fNNtH42v+e0NqESPHNeDPQ==" spinCount="100000" sheet="1" objects="1" scenarios="1" formatCells="0" formatColumns="0" formatRows="0" insertRows="0" insertHyperlinks="0" deleteRows="0" sort="0" autoFilter="0"/>
  <mergeCells count="1">
    <mergeCell ref="D2:G2"/>
  </mergeCells>
  <dataValidations count="1">
    <dataValidation type="list" allowBlank="1" showInputMessage="1" showErrorMessage="1" sqref="D4:F15">
      <formula1>"Jā,Nē"</formula1>
    </dataValidation>
  </dataValidations>
  <pageMargins left="0.70866141732283472" right="0.70866141732283472" top="0.74803149606299213" bottom="0.74803149606299213" header="0.31496062992125984" footer="0.31496062992125984"/>
  <pageSetup paperSize="9" scale="77" fitToHeight="0" orientation="landscape" r:id="rId1"/>
  <headerFooter>
    <oddHeader>&amp;R3.sadaļa  Projekta X apraksta pielikumam</oddHeader>
    <oddFooter>&amp;C&amp;P (&amp;N)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'3.1.Datu kopas'!$B$4:$B$15</xm:f>
          </x14:formula1>
          <xm:sqref>C4:C15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pageSetUpPr fitToPage="1"/>
  </sheetPr>
  <dimension ref="A1:G31"/>
  <sheetViews>
    <sheetView topLeftCell="A22" zoomScaleNormal="100" zoomScalePageLayoutView="90" workbookViewId="0">
      <selection activeCell="G25" sqref="G25"/>
    </sheetView>
  </sheetViews>
  <sheetFormatPr defaultColWidth="8.85546875" defaultRowHeight="15" x14ac:dyDescent="0.25"/>
  <cols>
    <col min="1" max="1" width="5.28515625" customWidth="1"/>
    <col min="2" max="2" width="29.140625" style="2" customWidth="1"/>
    <col min="3" max="3" width="12.42578125" style="257" customWidth="1"/>
    <col min="4" max="4" width="44" style="62" customWidth="1"/>
    <col min="5" max="5" width="94.42578125" customWidth="1"/>
    <col min="6" max="6" width="28.7109375" customWidth="1"/>
    <col min="7" max="7" width="25.7109375" customWidth="1"/>
    <col min="8" max="8" width="26" customWidth="1"/>
  </cols>
  <sheetData>
    <row r="1" spans="1:7" ht="19.5" thickBot="1" x14ac:dyDescent="0.3">
      <c r="A1" s="63" t="s">
        <v>66</v>
      </c>
    </row>
    <row r="2" spans="1:7" ht="45.75" thickBot="1" x14ac:dyDescent="0.3">
      <c r="A2" s="196" t="s">
        <v>2</v>
      </c>
      <c r="B2" s="64" t="s">
        <v>62</v>
      </c>
      <c r="C2" s="258" t="s">
        <v>46</v>
      </c>
      <c r="D2" s="197" t="s">
        <v>269</v>
      </c>
      <c r="E2" s="197" t="s">
        <v>446</v>
      </c>
      <c r="F2" s="64" t="s">
        <v>324</v>
      </c>
      <c r="G2" s="65" t="s">
        <v>0</v>
      </c>
    </row>
    <row r="3" spans="1:7" ht="78.75" customHeight="1" x14ac:dyDescent="0.25">
      <c r="A3" s="222" t="s">
        <v>453</v>
      </c>
      <c r="B3" s="227" t="s">
        <v>440</v>
      </c>
      <c r="C3" s="259" t="s">
        <v>211</v>
      </c>
      <c r="D3" s="227" t="s">
        <v>444</v>
      </c>
      <c r="E3" s="227" t="s">
        <v>341</v>
      </c>
      <c r="F3" s="198"/>
      <c r="G3" s="202"/>
    </row>
    <row r="4" spans="1:7" ht="75.75" customHeight="1" x14ac:dyDescent="0.25">
      <c r="A4" s="222" t="s">
        <v>454</v>
      </c>
      <c r="B4" s="223" t="s">
        <v>441</v>
      </c>
      <c r="C4" s="259" t="s">
        <v>77</v>
      </c>
      <c r="D4" s="223" t="s">
        <v>308</v>
      </c>
      <c r="E4" s="223" t="s">
        <v>381</v>
      </c>
      <c r="F4" s="198"/>
      <c r="G4" s="202"/>
    </row>
    <row r="5" spans="1:7" ht="93" customHeight="1" x14ac:dyDescent="0.25">
      <c r="A5" s="222" t="s">
        <v>491</v>
      </c>
      <c r="B5" s="223" t="s">
        <v>445</v>
      </c>
      <c r="C5" s="260" t="s">
        <v>45</v>
      </c>
      <c r="D5" s="227" t="s">
        <v>463</v>
      </c>
      <c r="E5" s="223" t="s">
        <v>464</v>
      </c>
      <c r="F5" s="198"/>
      <c r="G5" s="202"/>
    </row>
    <row r="6" spans="1:7" ht="64.5" customHeight="1" x14ac:dyDescent="0.25">
      <c r="A6" s="222" t="s">
        <v>492</v>
      </c>
      <c r="B6" s="227" t="s">
        <v>44</v>
      </c>
      <c r="C6" s="259" t="s">
        <v>474</v>
      </c>
      <c r="D6" s="227" t="s">
        <v>383</v>
      </c>
      <c r="E6" s="227" t="s">
        <v>312</v>
      </c>
      <c r="F6" s="198"/>
      <c r="G6" s="202"/>
    </row>
    <row r="7" spans="1:7" ht="63" customHeight="1" x14ac:dyDescent="0.25">
      <c r="A7" s="199" t="s">
        <v>493</v>
      </c>
      <c r="B7" s="200" t="s">
        <v>44</v>
      </c>
      <c r="C7" s="261" t="s">
        <v>474</v>
      </c>
      <c r="D7" s="200" t="s">
        <v>49</v>
      </c>
      <c r="E7" s="227" t="s">
        <v>339</v>
      </c>
      <c r="F7" s="198"/>
      <c r="G7" s="202"/>
    </row>
    <row r="8" spans="1:7" ht="48" customHeight="1" x14ac:dyDescent="0.25">
      <c r="A8" s="228" t="s">
        <v>494</v>
      </c>
      <c r="B8" s="229" t="s">
        <v>442</v>
      </c>
      <c r="C8" s="272" t="s">
        <v>474</v>
      </c>
      <c r="D8" s="229" t="s">
        <v>477</v>
      </c>
      <c r="E8" s="270" t="s">
        <v>479</v>
      </c>
      <c r="F8" s="198"/>
      <c r="G8" s="202"/>
    </row>
    <row r="9" spans="1:7" ht="45" x14ac:dyDescent="0.25">
      <c r="A9" s="271" t="s">
        <v>495</v>
      </c>
      <c r="B9" s="230" t="s">
        <v>443</v>
      </c>
      <c r="C9" s="272" t="s">
        <v>473</v>
      </c>
      <c r="D9" s="230" t="s">
        <v>478</v>
      </c>
      <c r="E9" s="270" t="s">
        <v>480</v>
      </c>
      <c r="F9" s="198"/>
      <c r="G9" s="202"/>
    </row>
    <row r="10" spans="1:7" ht="67.5" customHeight="1" x14ac:dyDescent="0.25">
      <c r="A10" s="199" t="s">
        <v>496</v>
      </c>
      <c r="B10" s="200" t="s">
        <v>436</v>
      </c>
      <c r="C10" s="261" t="s">
        <v>475</v>
      </c>
      <c r="D10" s="200" t="s">
        <v>437</v>
      </c>
      <c r="E10" s="200" t="s">
        <v>340</v>
      </c>
      <c r="F10" s="204"/>
      <c r="G10" s="205"/>
    </row>
    <row r="11" spans="1:7" ht="65.25" customHeight="1" x14ac:dyDescent="0.25">
      <c r="A11" s="199" t="s">
        <v>497</v>
      </c>
      <c r="B11" s="200" t="s">
        <v>311</v>
      </c>
      <c r="C11" s="261" t="s">
        <v>200</v>
      </c>
      <c r="D11" s="200" t="s">
        <v>310</v>
      </c>
      <c r="E11" s="203" t="s">
        <v>309</v>
      </c>
      <c r="F11" s="198"/>
      <c r="G11" s="202"/>
    </row>
    <row r="12" spans="1:7" ht="51.75" customHeight="1" x14ac:dyDescent="0.25">
      <c r="A12" s="199" t="s">
        <v>498</v>
      </c>
      <c r="B12" s="201" t="s">
        <v>43</v>
      </c>
      <c r="C12" s="261" t="s">
        <v>476</v>
      </c>
      <c r="D12" s="201" t="s">
        <v>274</v>
      </c>
      <c r="E12" s="201" t="s">
        <v>342</v>
      </c>
      <c r="F12" s="198"/>
      <c r="G12" s="202"/>
    </row>
    <row r="13" spans="1:7" ht="64.5" customHeight="1" x14ac:dyDescent="0.25">
      <c r="A13" s="199" t="s">
        <v>499</v>
      </c>
      <c r="B13" s="201" t="s">
        <v>39</v>
      </c>
      <c r="C13" s="261" t="s">
        <v>38</v>
      </c>
      <c r="D13" s="201" t="s">
        <v>37</v>
      </c>
      <c r="E13" s="201" t="s">
        <v>460</v>
      </c>
      <c r="F13" s="198"/>
      <c r="G13" s="202"/>
    </row>
    <row r="14" spans="1:7" ht="45" customHeight="1" x14ac:dyDescent="0.25">
      <c r="A14" s="213" t="s">
        <v>500</v>
      </c>
      <c r="B14" s="200" t="s">
        <v>482</v>
      </c>
      <c r="C14" s="262" t="s">
        <v>268</v>
      </c>
      <c r="D14" s="200" t="s">
        <v>483</v>
      </c>
      <c r="E14" s="273" t="s">
        <v>481</v>
      </c>
      <c r="F14" s="198"/>
      <c r="G14" s="202"/>
    </row>
    <row r="15" spans="1:7" ht="65.25" customHeight="1" x14ac:dyDescent="0.25">
      <c r="A15" s="199" t="s">
        <v>501</v>
      </c>
      <c r="B15" s="201" t="s">
        <v>40</v>
      </c>
      <c r="C15" s="261" t="s">
        <v>210</v>
      </c>
      <c r="D15" s="201" t="s">
        <v>384</v>
      </c>
      <c r="E15" s="201" t="s">
        <v>313</v>
      </c>
      <c r="F15" s="198"/>
      <c r="G15" s="202"/>
    </row>
    <row r="16" spans="1:7" ht="47.25" customHeight="1" x14ac:dyDescent="0.25">
      <c r="A16" s="213" t="s">
        <v>502</v>
      </c>
      <c r="B16" s="201" t="s">
        <v>484</v>
      </c>
      <c r="C16" s="262" t="s">
        <v>41</v>
      </c>
      <c r="D16" s="200" t="s">
        <v>485</v>
      </c>
      <c r="E16" s="267" t="s">
        <v>487</v>
      </c>
      <c r="F16" s="198"/>
      <c r="G16" s="202"/>
    </row>
    <row r="17" spans="1:7" ht="45.75" customHeight="1" x14ac:dyDescent="0.25">
      <c r="A17" s="274" t="s">
        <v>503</v>
      </c>
      <c r="B17" s="227" t="s">
        <v>461</v>
      </c>
      <c r="C17" s="260" t="s">
        <v>80</v>
      </c>
      <c r="D17" s="227" t="s">
        <v>486</v>
      </c>
      <c r="E17" s="267" t="s">
        <v>488</v>
      </c>
      <c r="F17" s="198"/>
      <c r="G17" s="202"/>
    </row>
    <row r="18" spans="1:7" ht="110.25" customHeight="1" x14ac:dyDescent="0.25">
      <c r="A18" s="222" t="s">
        <v>504</v>
      </c>
      <c r="B18" s="223" t="s">
        <v>42</v>
      </c>
      <c r="C18" s="259" t="s">
        <v>71</v>
      </c>
      <c r="D18" s="223" t="s">
        <v>385</v>
      </c>
      <c r="E18" s="223" t="s">
        <v>433</v>
      </c>
      <c r="F18" s="198"/>
      <c r="G18" s="202"/>
    </row>
    <row r="19" spans="1:7" ht="62.25" customHeight="1" x14ac:dyDescent="0.25">
      <c r="A19" s="222" t="s">
        <v>505</v>
      </c>
      <c r="B19" s="223" t="s">
        <v>36</v>
      </c>
      <c r="C19" s="259" t="s">
        <v>84</v>
      </c>
      <c r="D19" s="223" t="s">
        <v>431</v>
      </c>
      <c r="E19" s="223" t="s">
        <v>432</v>
      </c>
      <c r="F19" s="198"/>
      <c r="G19" s="202"/>
    </row>
    <row r="20" spans="1:7" ht="54" customHeight="1" x14ac:dyDescent="0.25">
      <c r="A20" s="199" t="s">
        <v>506</v>
      </c>
      <c r="B20" s="201" t="s">
        <v>35</v>
      </c>
      <c r="C20" s="261" t="s">
        <v>85</v>
      </c>
      <c r="D20" s="201" t="s">
        <v>34</v>
      </c>
      <c r="E20" s="201" t="s">
        <v>314</v>
      </c>
      <c r="F20" s="198"/>
      <c r="G20" s="202"/>
    </row>
    <row r="21" spans="1:7" ht="63.75" customHeight="1" x14ac:dyDescent="0.25">
      <c r="A21" s="199" t="s">
        <v>507</v>
      </c>
      <c r="B21" s="200" t="s">
        <v>303</v>
      </c>
      <c r="C21" s="262" t="s">
        <v>219</v>
      </c>
      <c r="D21" s="200" t="s">
        <v>457</v>
      </c>
      <c r="E21" s="203" t="s">
        <v>343</v>
      </c>
      <c r="F21" s="198"/>
      <c r="G21" s="202"/>
    </row>
    <row r="22" spans="1:7" ht="36.75" customHeight="1" x14ac:dyDescent="0.25">
      <c r="A22" s="228" t="s">
        <v>508</v>
      </c>
      <c r="B22" s="231" t="s">
        <v>448</v>
      </c>
      <c r="C22" s="263" t="s">
        <v>462</v>
      </c>
      <c r="D22" s="229" t="s">
        <v>459</v>
      </c>
      <c r="E22" s="232" t="s">
        <v>489</v>
      </c>
      <c r="F22" s="198"/>
      <c r="G22" s="202"/>
    </row>
    <row r="23" spans="1:7" ht="63.75" customHeight="1" x14ac:dyDescent="0.25">
      <c r="A23" s="233" t="s">
        <v>509</v>
      </c>
      <c r="B23" s="235" t="s">
        <v>447</v>
      </c>
      <c r="C23" s="264"/>
      <c r="D23" s="234" t="s">
        <v>458</v>
      </c>
      <c r="E23" s="232" t="s">
        <v>490</v>
      </c>
      <c r="F23" s="236"/>
      <c r="G23" s="246"/>
    </row>
    <row r="24" spans="1:7" ht="40.5" customHeight="1" thickBot="1" x14ac:dyDescent="0.3">
      <c r="A24" s="278" t="s">
        <v>452</v>
      </c>
      <c r="B24" s="253" t="s">
        <v>449</v>
      </c>
      <c r="C24" s="266"/>
      <c r="D24" s="242"/>
      <c r="E24" s="243"/>
      <c r="F24" s="251"/>
      <c r="G24" s="252"/>
    </row>
    <row r="25" spans="1:7" ht="39.75" customHeight="1" thickTop="1" x14ac:dyDescent="0.25">
      <c r="A25" s="228" t="s">
        <v>510</v>
      </c>
      <c r="B25" s="255"/>
      <c r="C25" s="263"/>
      <c r="D25" s="229"/>
      <c r="E25" s="232"/>
      <c r="F25" s="249"/>
      <c r="G25" s="250"/>
    </row>
    <row r="26" spans="1:7" ht="34.5" customHeight="1" x14ac:dyDescent="0.25">
      <c r="A26" s="228" t="s">
        <v>511</v>
      </c>
      <c r="B26" s="255"/>
      <c r="C26" s="263"/>
      <c r="D26" s="229"/>
      <c r="E26" s="232"/>
      <c r="F26" s="249"/>
      <c r="G26" s="250"/>
    </row>
    <row r="27" spans="1:7" x14ac:dyDescent="0.25">
      <c r="A27" s="237"/>
      <c r="B27" s="247"/>
      <c r="C27" s="265"/>
      <c r="D27" s="238"/>
      <c r="E27" s="248"/>
      <c r="F27" s="249"/>
      <c r="G27" s="250"/>
    </row>
    <row r="28" spans="1:7" ht="39.75" customHeight="1" thickBot="1" x14ac:dyDescent="0.3">
      <c r="A28" s="254" t="s">
        <v>451</v>
      </c>
      <c r="B28" s="253" t="s">
        <v>450</v>
      </c>
      <c r="C28" s="266"/>
      <c r="D28" s="242"/>
      <c r="E28" s="243"/>
      <c r="F28" s="244"/>
      <c r="G28" s="245"/>
    </row>
    <row r="29" spans="1:7" ht="36" customHeight="1" thickTop="1" x14ac:dyDescent="0.25">
      <c r="A29" s="256" t="s">
        <v>512</v>
      </c>
      <c r="B29" s="255"/>
      <c r="C29" s="263"/>
      <c r="D29" s="229"/>
      <c r="E29" s="232"/>
      <c r="F29" s="240"/>
      <c r="G29" s="241"/>
    </row>
    <row r="30" spans="1:7" ht="35.25" customHeight="1" x14ac:dyDescent="0.25">
      <c r="A30" s="256" t="s">
        <v>511</v>
      </c>
      <c r="B30" s="255"/>
      <c r="C30" s="263"/>
      <c r="D30" s="229"/>
      <c r="E30" s="232"/>
      <c r="F30" s="240"/>
      <c r="G30" s="241"/>
    </row>
    <row r="31" spans="1:7" x14ac:dyDescent="0.25">
      <c r="A31" s="237"/>
      <c r="B31" s="238"/>
      <c r="C31" s="265"/>
      <c r="D31" s="238"/>
      <c r="E31" s="239"/>
      <c r="F31" s="240"/>
      <c r="G31" s="241"/>
    </row>
  </sheetData>
  <sheetProtection formatCells="0" formatColumns="0" formatRows="0" insertRows="0" sort="0" autoFilter="0"/>
  <dataValidations count="1">
    <dataValidation type="list" allowBlank="1" showInputMessage="1" showErrorMessage="1" sqref="F18:F31 F15:F16 F3:F13">
      <formula1>"Jā, Nē"</formula1>
    </dataValidation>
  </dataValidations>
  <printOptions horizontalCentered="1"/>
  <pageMargins left="0.23622047244094491" right="0.23622047244094491" top="0.74803149606299213" bottom="0.74803149606299213" header="0.31496062992125984" footer="0.31496062992125984"/>
  <pageSetup paperSize="9" scale="81" fitToHeight="0" orientation="landscape" r:id="rId1"/>
  <headerFooter>
    <oddHeader>&amp;R4.sadaļa Projekta X apraksta pielikumam</oddHeader>
    <oddFooter>&amp;C&amp;P (&amp;N)</oddFooter>
  </headerFooter>
  <legacyDrawing r:id="rId2"/>
  <tableParts count="1">
    <tablePart r:id="rId3"/>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F22"/>
  <sheetViews>
    <sheetView workbookViewId="0">
      <selection activeCell="B18" sqref="B18"/>
    </sheetView>
  </sheetViews>
  <sheetFormatPr defaultColWidth="8.85546875" defaultRowHeight="15" x14ac:dyDescent="0.25"/>
  <cols>
    <col min="2" max="2" width="39.28515625" customWidth="1"/>
    <col min="3" max="3" width="30" customWidth="1"/>
    <col min="4" max="5" width="30.5703125" customWidth="1"/>
    <col min="6" max="6" width="37.7109375" customWidth="1"/>
  </cols>
  <sheetData>
    <row r="1" spans="1:6" ht="15.75" x14ac:dyDescent="0.25">
      <c r="A1" s="58" t="s">
        <v>337</v>
      </c>
    </row>
    <row r="2" spans="1:6" ht="30.75" customHeight="1" thickBot="1" x14ac:dyDescent="0.3">
      <c r="A2" s="106" t="s">
        <v>2</v>
      </c>
      <c r="B2" s="107" t="s">
        <v>427</v>
      </c>
      <c r="C2" s="107" t="s">
        <v>430</v>
      </c>
      <c r="D2" s="107" t="s">
        <v>428</v>
      </c>
      <c r="E2" s="107" t="s">
        <v>429</v>
      </c>
      <c r="F2" s="108" t="s">
        <v>63</v>
      </c>
    </row>
    <row r="3" spans="1:6" x14ac:dyDescent="0.25">
      <c r="A3" s="103">
        <v>1</v>
      </c>
      <c r="B3" s="101"/>
      <c r="C3" s="101"/>
      <c r="D3" s="101"/>
      <c r="E3" s="102"/>
      <c r="F3" s="104"/>
    </row>
    <row r="4" spans="1:6" x14ac:dyDescent="0.25">
      <c r="A4" s="103">
        <v>2</v>
      </c>
      <c r="B4" s="101"/>
      <c r="C4" s="101"/>
      <c r="D4" s="101"/>
      <c r="E4" s="102"/>
      <c r="F4" s="105"/>
    </row>
    <row r="5" spans="1:6" x14ac:dyDescent="0.25">
      <c r="A5" s="103">
        <v>3</v>
      </c>
      <c r="B5" s="101"/>
      <c r="C5" s="101"/>
      <c r="D5" s="101"/>
      <c r="E5" s="102"/>
      <c r="F5" s="105"/>
    </row>
    <row r="6" spans="1:6" x14ac:dyDescent="0.25">
      <c r="A6" s="103">
        <v>4</v>
      </c>
      <c r="B6" s="101"/>
      <c r="C6" s="101"/>
      <c r="D6" s="101"/>
      <c r="E6" s="102"/>
      <c r="F6" s="105"/>
    </row>
    <row r="7" spans="1:6" x14ac:dyDescent="0.25">
      <c r="A7" s="103">
        <v>5</v>
      </c>
      <c r="B7" s="101"/>
      <c r="C7" s="101"/>
      <c r="D7" s="101"/>
      <c r="E7" s="102"/>
      <c r="F7" s="105"/>
    </row>
    <row r="8" spans="1:6" x14ac:dyDescent="0.25">
      <c r="A8" s="103">
        <v>6</v>
      </c>
      <c r="B8" s="101"/>
      <c r="C8" s="101"/>
      <c r="D8" s="101"/>
      <c r="E8" s="102"/>
      <c r="F8" s="105"/>
    </row>
    <row r="9" spans="1:6" x14ac:dyDescent="0.25">
      <c r="A9" s="103">
        <v>7</v>
      </c>
      <c r="B9" s="101"/>
      <c r="C9" s="101"/>
      <c r="D9" s="101"/>
      <c r="E9" s="102"/>
      <c r="F9" s="105"/>
    </row>
    <row r="10" spans="1:6" x14ac:dyDescent="0.25">
      <c r="A10" s="103">
        <v>8</v>
      </c>
      <c r="B10" s="101"/>
      <c r="C10" s="101"/>
      <c r="D10" s="101"/>
      <c r="E10" s="102"/>
      <c r="F10" s="105"/>
    </row>
    <row r="11" spans="1:6" x14ac:dyDescent="0.25">
      <c r="A11" s="103">
        <v>9</v>
      </c>
      <c r="B11" s="101"/>
      <c r="C11" s="101"/>
      <c r="D11" s="101"/>
      <c r="E11" s="102"/>
      <c r="F11" s="105"/>
    </row>
    <row r="12" spans="1:6" x14ac:dyDescent="0.25">
      <c r="A12" s="103">
        <v>10</v>
      </c>
      <c r="B12" s="101"/>
      <c r="C12" s="101"/>
      <c r="D12" s="101"/>
      <c r="E12" s="102"/>
      <c r="F12" s="105"/>
    </row>
    <row r="13" spans="1:6" x14ac:dyDescent="0.25">
      <c r="A13" s="103">
        <v>11</v>
      </c>
      <c r="B13" s="101"/>
      <c r="C13" s="101"/>
      <c r="D13" s="101"/>
      <c r="E13" s="102"/>
      <c r="F13" s="105"/>
    </row>
    <row r="14" spans="1:6" x14ac:dyDescent="0.25">
      <c r="A14" s="103">
        <v>12</v>
      </c>
      <c r="B14" s="101"/>
      <c r="C14" s="101"/>
      <c r="D14" s="101"/>
      <c r="E14" s="102"/>
      <c r="F14" s="105"/>
    </row>
    <row r="15" spans="1:6" x14ac:dyDescent="0.25">
      <c r="A15" s="103">
        <v>13</v>
      </c>
      <c r="B15" s="101"/>
      <c r="C15" s="101"/>
      <c r="D15" s="101"/>
      <c r="E15" s="102"/>
      <c r="F15" s="105"/>
    </row>
    <row r="16" spans="1:6" x14ac:dyDescent="0.25">
      <c r="A16" s="103">
        <v>14</v>
      </c>
      <c r="B16" s="101"/>
      <c r="C16" s="101"/>
      <c r="D16" s="101"/>
      <c r="E16" s="102"/>
      <c r="F16" s="105"/>
    </row>
    <row r="17" spans="1:6" x14ac:dyDescent="0.25">
      <c r="A17" s="103">
        <v>15</v>
      </c>
      <c r="B17" s="101"/>
      <c r="C17" s="101"/>
      <c r="D17" s="101"/>
      <c r="E17" s="102"/>
      <c r="F17" s="105"/>
    </row>
    <row r="18" spans="1:6" x14ac:dyDescent="0.25">
      <c r="A18" s="103">
        <v>16</v>
      </c>
      <c r="B18" s="101"/>
      <c r="C18" s="101"/>
      <c r="D18" s="101"/>
      <c r="E18" s="102"/>
      <c r="F18" s="105"/>
    </row>
    <row r="19" spans="1:6" x14ac:dyDescent="0.25">
      <c r="A19" s="103">
        <v>17</v>
      </c>
      <c r="B19" s="101"/>
      <c r="C19" s="101"/>
      <c r="D19" s="101"/>
      <c r="E19" s="102"/>
      <c r="F19" s="105"/>
    </row>
    <row r="20" spans="1:6" x14ac:dyDescent="0.25">
      <c r="A20" s="103">
        <v>18</v>
      </c>
      <c r="B20" s="101"/>
      <c r="C20" s="101"/>
      <c r="D20" s="101"/>
      <c r="E20" s="102"/>
      <c r="F20" s="105"/>
    </row>
    <row r="21" spans="1:6" x14ac:dyDescent="0.25">
      <c r="A21" s="103">
        <v>19</v>
      </c>
      <c r="B21" s="101"/>
      <c r="C21" s="101"/>
      <c r="D21" s="101"/>
      <c r="E21" s="102"/>
      <c r="F21" s="105"/>
    </row>
    <row r="22" spans="1:6" x14ac:dyDescent="0.25">
      <c r="A22" s="103">
        <v>20</v>
      </c>
      <c r="B22" s="101"/>
      <c r="C22" s="109"/>
      <c r="D22" s="109"/>
      <c r="E22" s="110"/>
      <c r="F22" s="111"/>
    </row>
  </sheetData>
  <sheetProtection formatCells="0" formatColumns="0" formatRows="0" insertRows="0" insertHyperlinks="0" deleteRows="0" sort="0" autoFilter="0"/>
  <pageMargins left="0.23622047244094491" right="0.23622047244094491" top="0.74803149606299213" bottom="0.74803149606299213" header="0.31496062992125984" footer="0.31496062992125984"/>
  <pageSetup paperSize="9" scale="94" fitToHeight="0" orientation="landscape" r:id="rId1"/>
  <headerFooter>
    <oddHeader>&amp;R5.sadaļa  Projekta X apraksta pielikumama</oddHeader>
    <oddFooter>&amp;C&amp;P (&amp;N)</oddFooter>
  </headerFooter>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Paskaidrojumi</vt:lpstr>
      <vt:lpstr>1.Prasības</vt:lpstr>
      <vt:lpstr>2.1.Procesi</vt:lpstr>
      <vt:lpstr>2.2.Pakalpojumi</vt:lpstr>
      <vt:lpstr>2.3.Pakalpojumu ieviešana</vt:lpstr>
      <vt:lpstr>3.1.Datu kopas</vt:lpstr>
      <vt:lpstr>3.2.Datu pakalpes</vt:lpstr>
      <vt:lpstr>4. BAE izmantošana</vt:lpstr>
      <vt:lpstr>5.BAE robežšķirtnes</vt:lpstr>
      <vt:lpstr>BAE saraksts</vt:lpstr>
      <vt:lpstr>Robežķirtņu veidi</vt:lpstr>
      <vt:lpstr>'2.1.Procesi'!Print_Area</vt:lpstr>
      <vt:lpstr>'2.2.Pakalpojumi'!Print_Area</vt:lpstr>
      <vt:lpstr>'2.3.Pakalpojumu ieviešana'!Print_Area</vt:lpstr>
      <vt:lpstr>Paskaidrojumi!Print_Area</vt:lpstr>
      <vt:lpstr>'1.Prasības'!Print_Titles</vt:lpstr>
      <vt:lpstr>'2.1.Procesi'!Print_Titles</vt:lpstr>
      <vt:lpstr>'2.2.Pakalpojumi'!Print_Titles</vt:lpstr>
      <vt:lpstr>'2.3.Pakalpojumu ieviešana'!Print_Titles</vt:lpstr>
    </vt:vector>
  </TitlesOfParts>
  <Company>VARAM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Metodika projektu iekļaušanai IKT mērķarhitektūrā</dc:title>
  <dc:subject>2.pielikums</dc:subject>
  <dc:creator>Dita Gabaliņa</dc:creator>
  <dc:description>dita.gabalina@varam.gov.lv </dc:description>
  <cp:lastModifiedBy>Lelda Kalniņa</cp:lastModifiedBy>
  <cp:revision/>
  <cp:lastPrinted>2017-09-01T11:31:57Z</cp:lastPrinted>
  <dcterms:created xsi:type="dcterms:W3CDTF">2015-10-26T06:51:25Z</dcterms:created>
  <dcterms:modified xsi:type="dcterms:W3CDTF">2017-10-17T09:12:39Z</dcterms:modified>
</cp:coreProperties>
</file>