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2.xml" ContentType="application/vnd.openxmlformats-officedocument.spreadsheetml.table+xml"/>
  <Override PartName="/xl/comments7.xml" ContentType="application/vnd.openxmlformats-officedocument.spreadsheetml.comments+xml"/>
  <Override PartName="/xl/tables/table3.xml" ContentType="application/vnd.openxmlformats-officedocument.spreadsheetml.table+xml"/>
  <Override PartName="/xl/comments8.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ldak\Dropbox\2015.07.VARAM\02 IKT arhitekturas parvaldiba\02_Metodika\Metodika v3.2016.05.16\"/>
    </mc:Choice>
  </mc:AlternateContent>
  <workbookProtection workbookAlgorithmName="SHA-512" workbookHashValue="kkbNFKpTDgbZ80JrHMLZ4/6sGEOx19ICIvK8omXM6EAxk2xX/b9stQkCvnfIrksqcUhj7y5VnXeIlDBt3PCOsQ==" workbookSaltValue="sTnu2NrmI5RbwgjSB2ux/g==" workbookSpinCount="100000" lockStructure="1"/>
  <bookViews>
    <workbookView xWindow="0" yWindow="0" windowWidth="24000" windowHeight="9735"/>
  </bookViews>
  <sheets>
    <sheet name="Paskaidrojumi" sheetId="17" r:id="rId1"/>
    <sheet name="1.Prasības" sheetId="25" r:id="rId2"/>
    <sheet name="2.1.Procesi" sheetId="15" r:id="rId3"/>
    <sheet name="2.2.Pakalpojumi" sheetId="16" r:id="rId4"/>
    <sheet name="2.3.Pakalpojumu ieviešana" sheetId="30" r:id="rId5"/>
    <sheet name="3.1.Datu kopas" sheetId="22" r:id="rId6"/>
    <sheet name="3.2.Datu pakalpes" sheetId="29" r:id="rId7"/>
    <sheet name="4. BAE izmantošana" sheetId="24" r:id="rId8"/>
    <sheet name="5.BAE robežšķirtnes" sheetId="26" r:id="rId9"/>
    <sheet name="BAE saraksts" sheetId="28" state="hidden" r:id="rId10"/>
    <sheet name="Robežķirtņu veidi" sheetId="27"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FDS_HYPERLINK_TOGGLE_STATE__" hidden="1">"ON"</definedName>
    <definedName name="_DAT1" localSheetId="4">#REF!</definedName>
    <definedName name="_DAT1" localSheetId="6">#REF!</definedName>
    <definedName name="_DAT1" localSheetId="9">#REF!</definedName>
    <definedName name="_DAT1">#REF!</definedName>
    <definedName name="_DAT10" localSheetId="4">#REF!</definedName>
    <definedName name="_DAT10" localSheetId="6">#REF!</definedName>
    <definedName name="_DAT10" localSheetId="9">#REF!</definedName>
    <definedName name="_DAT10">#REF!</definedName>
    <definedName name="_DAT11" localSheetId="4">#REF!</definedName>
    <definedName name="_DAT11" localSheetId="6">#REF!</definedName>
    <definedName name="_DAT11" localSheetId="9">#REF!</definedName>
    <definedName name="_DAT11">#REF!</definedName>
    <definedName name="_DAT12" localSheetId="4">#REF!</definedName>
    <definedName name="_DAT12" localSheetId="6">#REF!</definedName>
    <definedName name="_DAT12" localSheetId="9">#REF!</definedName>
    <definedName name="_DAT12">#REF!</definedName>
    <definedName name="_DAT13" localSheetId="4">#REF!</definedName>
    <definedName name="_DAT13" localSheetId="6">#REF!</definedName>
    <definedName name="_DAT13" localSheetId="9">#REF!</definedName>
    <definedName name="_DAT13">#REF!</definedName>
    <definedName name="_DAT14" localSheetId="4">#REF!</definedName>
    <definedName name="_DAT14" localSheetId="6">#REF!</definedName>
    <definedName name="_DAT14" localSheetId="9">#REF!</definedName>
    <definedName name="_DAT14">#REF!</definedName>
    <definedName name="_DAT15" localSheetId="4">#REF!</definedName>
    <definedName name="_DAT15" localSheetId="6">#REF!</definedName>
    <definedName name="_DAT15" localSheetId="9">#REF!</definedName>
    <definedName name="_DAT15">#REF!</definedName>
    <definedName name="_DAT16" localSheetId="4">#REF!</definedName>
    <definedName name="_DAT16" localSheetId="6">#REF!</definedName>
    <definedName name="_DAT16" localSheetId="9">#REF!</definedName>
    <definedName name="_DAT16">#REF!</definedName>
    <definedName name="_DAT17" localSheetId="4">#REF!</definedName>
    <definedName name="_DAT17" localSheetId="6">#REF!</definedName>
    <definedName name="_DAT17" localSheetId="9">#REF!</definedName>
    <definedName name="_DAT17">#REF!</definedName>
    <definedName name="_DAT18" localSheetId="4">#REF!</definedName>
    <definedName name="_DAT18" localSheetId="6">#REF!</definedName>
    <definedName name="_DAT18" localSheetId="9">#REF!</definedName>
    <definedName name="_DAT18">#REF!</definedName>
    <definedName name="_DAT19" localSheetId="4">#REF!</definedName>
    <definedName name="_DAT19" localSheetId="6">#REF!</definedName>
    <definedName name="_DAT19" localSheetId="9">#REF!</definedName>
    <definedName name="_DAT19">#REF!</definedName>
    <definedName name="_DAT2" localSheetId="4">#REF!</definedName>
    <definedName name="_DAT2" localSheetId="6">#REF!</definedName>
    <definedName name="_DAT2" localSheetId="9">#REF!</definedName>
    <definedName name="_DAT2">#REF!</definedName>
    <definedName name="_DAT20" localSheetId="4">#REF!</definedName>
    <definedName name="_DAT20" localSheetId="6">#REF!</definedName>
    <definedName name="_DAT20" localSheetId="9">#REF!</definedName>
    <definedName name="_DAT20">#REF!</definedName>
    <definedName name="_DAT21" localSheetId="4">#REF!</definedName>
    <definedName name="_DAT21" localSheetId="6">#REF!</definedName>
    <definedName name="_DAT21" localSheetId="9">#REF!</definedName>
    <definedName name="_DAT21">#REF!</definedName>
    <definedName name="_DAT22" localSheetId="4">#REF!</definedName>
    <definedName name="_DAT22" localSheetId="6">#REF!</definedName>
    <definedName name="_DAT22" localSheetId="9">#REF!</definedName>
    <definedName name="_DAT22">#REF!</definedName>
    <definedName name="_DAT23" localSheetId="4">#REF!</definedName>
    <definedName name="_DAT23" localSheetId="6">#REF!</definedName>
    <definedName name="_DAT23" localSheetId="9">#REF!</definedName>
    <definedName name="_DAT23">#REF!</definedName>
    <definedName name="_DAT24" localSheetId="4">#REF!</definedName>
    <definedName name="_DAT24" localSheetId="6">#REF!</definedName>
    <definedName name="_DAT24" localSheetId="9">#REF!</definedName>
    <definedName name="_DAT24">#REF!</definedName>
    <definedName name="_DAT3" localSheetId="4">#REF!</definedName>
    <definedName name="_DAT3" localSheetId="6">#REF!</definedName>
    <definedName name="_DAT3" localSheetId="9">#REF!</definedName>
    <definedName name="_DAT3">#REF!</definedName>
    <definedName name="_DAT4" localSheetId="4">#REF!</definedName>
    <definedName name="_DAT4" localSheetId="6">#REF!</definedName>
    <definedName name="_DAT4" localSheetId="9">#REF!</definedName>
    <definedName name="_DAT4">#REF!</definedName>
    <definedName name="_DAT5" localSheetId="4">#REF!</definedName>
    <definedName name="_DAT5" localSheetId="6">#REF!</definedName>
    <definedName name="_DAT5" localSheetId="9">#REF!</definedName>
    <definedName name="_DAT5">#REF!</definedName>
    <definedName name="_DAT6" localSheetId="4">#REF!</definedName>
    <definedName name="_DAT6" localSheetId="6">#REF!</definedName>
    <definedName name="_DAT6" localSheetId="9">#REF!</definedName>
    <definedName name="_DAT6">#REF!</definedName>
    <definedName name="_DAT7" localSheetId="4">#REF!</definedName>
    <definedName name="_DAT7" localSheetId="6">#REF!</definedName>
    <definedName name="_DAT7" localSheetId="9">#REF!</definedName>
    <definedName name="_DAT7">#REF!</definedName>
    <definedName name="_DAT8" localSheetId="4">#REF!</definedName>
    <definedName name="_DAT8" localSheetId="6">#REF!</definedName>
    <definedName name="_DAT8" localSheetId="9">#REF!</definedName>
    <definedName name="_DAT8">#REF!</definedName>
    <definedName name="_DAT9" localSheetId="4">#REF!</definedName>
    <definedName name="_DAT9" localSheetId="6">#REF!</definedName>
    <definedName name="_DAT9" localSheetId="9">#REF!</definedName>
    <definedName name="_DAT9">#REF!</definedName>
    <definedName name="_Fill" localSheetId="4" hidden="1">'[1]1993'!#REF!</definedName>
    <definedName name="_Fill" localSheetId="6" hidden="1">'[1]1993'!#REF!</definedName>
    <definedName name="_Fill" localSheetId="9" hidden="1">'[1]1993'!#REF!</definedName>
    <definedName name="_Fill" hidden="1">'[1]1993'!#REF!</definedName>
    <definedName name="_j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S2DocOpenMode" hidden="1">"AS2DocumentEdit"</definedName>
    <definedName name="BLPH1" localSheetId="4" hidden="1">#REF!</definedName>
    <definedName name="BLPH1" localSheetId="6" hidden="1">#REF!</definedName>
    <definedName name="BLPH1" localSheetId="9" hidden="1">#REF!</definedName>
    <definedName name="BLPH1" hidden="1">#REF!</definedName>
    <definedName name="BLPH10" localSheetId="4" hidden="1">#REF!</definedName>
    <definedName name="BLPH10" localSheetId="6" hidden="1">#REF!</definedName>
    <definedName name="BLPH10" localSheetId="9" hidden="1">#REF!</definedName>
    <definedName name="BLPH10" hidden="1">#REF!</definedName>
    <definedName name="BLPH11" localSheetId="4" hidden="1">#REF!</definedName>
    <definedName name="BLPH11" localSheetId="6" hidden="1">#REF!</definedName>
    <definedName name="BLPH11" localSheetId="9" hidden="1">#REF!</definedName>
    <definedName name="BLPH11" hidden="1">#REF!</definedName>
    <definedName name="BLPH12" localSheetId="4" hidden="1">#REF!</definedName>
    <definedName name="BLPH12" localSheetId="6" hidden="1">#REF!</definedName>
    <definedName name="BLPH12" localSheetId="9" hidden="1">#REF!</definedName>
    <definedName name="BLPH12" hidden="1">#REF!</definedName>
    <definedName name="BLPH13" localSheetId="4" hidden="1">#REF!</definedName>
    <definedName name="BLPH13" localSheetId="6" hidden="1">#REF!</definedName>
    <definedName name="BLPH13" localSheetId="9" hidden="1">#REF!</definedName>
    <definedName name="BLPH13" hidden="1">#REF!</definedName>
    <definedName name="BLPH14" localSheetId="4" hidden="1">#REF!</definedName>
    <definedName name="BLPH14" localSheetId="6" hidden="1">#REF!</definedName>
    <definedName name="BLPH14" localSheetId="9" hidden="1">#REF!</definedName>
    <definedName name="BLPH14" hidden="1">#REF!</definedName>
    <definedName name="BLPH15" localSheetId="4" hidden="1">#REF!</definedName>
    <definedName name="BLPH15" localSheetId="6" hidden="1">#REF!</definedName>
    <definedName name="BLPH15" localSheetId="9" hidden="1">#REF!</definedName>
    <definedName name="BLPH15" hidden="1">#REF!</definedName>
    <definedName name="BLPH16" localSheetId="4" hidden="1">#REF!</definedName>
    <definedName name="BLPH16" localSheetId="6" hidden="1">#REF!</definedName>
    <definedName name="BLPH16" localSheetId="9" hidden="1">#REF!</definedName>
    <definedName name="BLPH16" hidden="1">#REF!</definedName>
    <definedName name="BLPH17" localSheetId="4" hidden="1">#REF!</definedName>
    <definedName name="BLPH17" localSheetId="6" hidden="1">#REF!</definedName>
    <definedName name="BLPH17" localSheetId="9" hidden="1">#REF!</definedName>
    <definedName name="BLPH17" hidden="1">#REF!</definedName>
    <definedName name="BLPH18" localSheetId="4" hidden="1">#REF!</definedName>
    <definedName name="BLPH18" localSheetId="6" hidden="1">#REF!</definedName>
    <definedName name="BLPH18" localSheetId="9" hidden="1">#REF!</definedName>
    <definedName name="BLPH18" hidden="1">#REF!</definedName>
    <definedName name="BLPH19" localSheetId="4" hidden="1">#REF!</definedName>
    <definedName name="BLPH19" localSheetId="6" hidden="1">#REF!</definedName>
    <definedName name="BLPH19" localSheetId="9" hidden="1">#REF!</definedName>
    <definedName name="BLPH19" hidden="1">#REF!</definedName>
    <definedName name="BLPH2" localSheetId="4" hidden="1">#REF!</definedName>
    <definedName name="BLPH2" localSheetId="6" hidden="1">#REF!</definedName>
    <definedName name="BLPH2" localSheetId="9" hidden="1">#REF!</definedName>
    <definedName name="BLPH2" hidden="1">#REF!</definedName>
    <definedName name="BLPH20" localSheetId="4" hidden="1">#REF!</definedName>
    <definedName name="BLPH20" localSheetId="6" hidden="1">#REF!</definedName>
    <definedName name="BLPH20" localSheetId="9" hidden="1">#REF!</definedName>
    <definedName name="BLPH20" hidden="1">#REF!</definedName>
    <definedName name="BLPH21" localSheetId="4" hidden="1">#REF!</definedName>
    <definedName name="BLPH21" localSheetId="6" hidden="1">#REF!</definedName>
    <definedName name="BLPH21" localSheetId="9" hidden="1">#REF!</definedName>
    <definedName name="BLPH21" hidden="1">#REF!</definedName>
    <definedName name="BLPH22" localSheetId="4" hidden="1">#REF!</definedName>
    <definedName name="BLPH22" localSheetId="6" hidden="1">#REF!</definedName>
    <definedName name="BLPH22" localSheetId="9" hidden="1">#REF!</definedName>
    <definedName name="BLPH22" hidden="1">#REF!</definedName>
    <definedName name="BLPH23" localSheetId="4" hidden="1">#REF!</definedName>
    <definedName name="BLPH23" localSheetId="6" hidden="1">#REF!</definedName>
    <definedName name="BLPH23" localSheetId="9" hidden="1">#REF!</definedName>
    <definedName name="BLPH23" hidden="1">#REF!</definedName>
    <definedName name="BLPH24" localSheetId="4" hidden="1">#REF!</definedName>
    <definedName name="BLPH24" localSheetId="6" hidden="1">#REF!</definedName>
    <definedName name="BLPH24" localSheetId="9" hidden="1">#REF!</definedName>
    <definedName name="BLPH24" hidden="1">#REF!</definedName>
    <definedName name="BLPH25" localSheetId="4" hidden="1">#REF!</definedName>
    <definedName name="BLPH25" localSheetId="6" hidden="1">#REF!</definedName>
    <definedName name="BLPH25" localSheetId="9" hidden="1">#REF!</definedName>
    <definedName name="BLPH25" hidden="1">#REF!</definedName>
    <definedName name="BLPH26" localSheetId="4" hidden="1">#REF!</definedName>
    <definedName name="BLPH26" localSheetId="6" hidden="1">#REF!</definedName>
    <definedName name="BLPH26" localSheetId="9" hidden="1">#REF!</definedName>
    <definedName name="BLPH26" hidden="1">#REF!</definedName>
    <definedName name="BLPH27" localSheetId="4" hidden="1">#REF!</definedName>
    <definedName name="BLPH27" localSheetId="6" hidden="1">#REF!</definedName>
    <definedName name="BLPH27" localSheetId="9" hidden="1">#REF!</definedName>
    <definedName name="BLPH27" hidden="1">#REF!</definedName>
    <definedName name="BLPH3" localSheetId="4" hidden="1">#REF!</definedName>
    <definedName name="BLPH3" localSheetId="6" hidden="1">#REF!</definedName>
    <definedName name="BLPH3" localSheetId="9" hidden="1">#REF!</definedName>
    <definedName name="BLPH3" hidden="1">#REF!</definedName>
    <definedName name="BLPH4" localSheetId="4" hidden="1">#REF!</definedName>
    <definedName name="BLPH4" localSheetId="6" hidden="1">#REF!</definedName>
    <definedName name="BLPH4" localSheetId="9" hidden="1">#REF!</definedName>
    <definedName name="BLPH4" hidden="1">#REF!</definedName>
    <definedName name="BLPH5" localSheetId="4" hidden="1">#REF!</definedName>
    <definedName name="BLPH5" localSheetId="6" hidden="1">#REF!</definedName>
    <definedName name="BLPH5" localSheetId="9" hidden="1">#REF!</definedName>
    <definedName name="BLPH5" hidden="1">#REF!</definedName>
    <definedName name="BLPH6" localSheetId="4" hidden="1">#REF!</definedName>
    <definedName name="BLPH6" localSheetId="6" hidden="1">#REF!</definedName>
    <definedName name="BLPH6" localSheetId="9" hidden="1">#REF!</definedName>
    <definedName name="BLPH6" hidden="1">#REF!</definedName>
    <definedName name="BLPH7" localSheetId="4" hidden="1">#REF!</definedName>
    <definedName name="BLPH7" localSheetId="6" hidden="1">#REF!</definedName>
    <definedName name="BLPH7" localSheetId="9" hidden="1">#REF!</definedName>
    <definedName name="BLPH7" hidden="1">#REF!</definedName>
    <definedName name="BLPH8" localSheetId="4" hidden="1">#REF!</definedName>
    <definedName name="BLPH8" localSheetId="6" hidden="1">#REF!</definedName>
    <definedName name="BLPH8" localSheetId="9" hidden="1">#REF!</definedName>
    <definedName name="BLPH8" hidden="1">#REF!</definedName>
    <definedName name="BLPH9" localSheetId="4" hidden="1">#REF!</definedName>
    <definedName name="BLPH9" localSheetId="6" hidden="1">#REF!</definedName>
    <definedName name="BLPH9" localSheetId="9" hidden="1">#REF!</definedName>
    <definedName name="BLPH9" hidden="1">#REF!</definedName>
    <definedName name="bs06usd">[2]R5!$E$7</definedName>
    <definedName name="Cash_Flows" localSheetId="4">OFFSET(#REF!,0,0,#REF!,1)</definedName>
    <definedName name="Cash_Flows" localSheetId="6">OFFSET(#REF!,0,0,#REF!,1)</definedName>
    <definedName name="Cash_Flows" localSheetId="9">OFFSET(#REF!,0,0,#REF!,1)</definedName>
    <definedName name="Cash_Flows">OFFSET(#REF!,0,0,#REF!,1)</definedName>
    <definedName name="cc" localSheetId="4">[3]PPE!#REF!</definedName>
    <definedName name="cc" localSheetId="6">[3]PPE!#REF!</definedName>
    <definedName name="cc" localSheetId="9">[3]PPE!#REF!</definedName>
    <definedName name="cc">[3]PPE!#REF!</definedName>
    <definedName name="ChartCaptions" localSheetId="4">#REF!</definedName>
    <definedName name="ChartCaptions" localSheetId="6">#REF!</definedName>
    <definedName name="ChartCaptions" localSheetId="9">#REF!</definedName>
    <definedName name="ChartCaptions">#REF!</definedName>
    <definedName name="ChartingArea">'[4]EBITDA Bridge'!$A$6:$A$103,'[4]EBITDA Bridge'!$F$6:$L$103</definedName>
    <definedName name="ChartingLabels" localSheetId="4">#REF!</definedName>
    <definedName name="ChartingLabels" localSheetId="6">#REF!</definedName>
    <definedName name="ChartingLabels" localSheetId="9">#REF!</definedName>
    <definedName name="ChartingLabels">#REF!</definedName>
    <definedName name="cur" localSheetId="4">#REF!</definedName>
    <definedName name="cur" localSheetId="6">#REF!</definedName>
    <definedName name="cur" localSheetId="9">#REF!</definedName>
    <definedName name="cur">#REF!</definedName>
    <definedName name="DAT1___26" localSheetId="4">#REF!</definedName>
    <definedName name="DAT1___26" localSheetId="6">#REF!</definedName>
    <definedName name="DAT1___26" localSheetId="9">#REF!</definedName>
    <definedName name="DAT1___26">#REF!</definedName>
    <definedName name="DAT1___39" localSheetId="4">#REF!</definedName>
    <definedName name="DAT1___39" localSheetId="6">#REF!</definedName>
    <definedName name="DAT1___39" localSheetId="9">#REF!</definedName>
    <definedName name="DAT1___39">#REF!</definedName>
    <definedName name="DAT1___40" localSheetId="4">#REF!</definedName>
    <definedName name="DAT1___40" localSheetId="6">#REF!</definedName>
    <definedName name="DAT1___40" localSheetId="9">#REF!</definedName>
    <definedName name="DAT1___40">#REF!</definedName>
    <definedName name="DAT10___0" localSheetId="4">#REF!</definedName>
    <definedName name="DAT10___0" localSheetId="6">#REF!</definedName>
    <definedName name="DAT10___0" localSheetId="9">#REF!</definedName>
    <definedName name="DAT10___0">#REF!</definedName>
    <definedName name="DAT11___0" localSheetId="4">#REF!</definedName>
    <definedName name="DAT11___0" localSheetId="6">#REF!</definedName>
    <definedName name="DAT11___0" localSheetId="9">#REF!</definedName>
    <definedName name="DAT11___0">#REF!</definedName>
    <definedName name="DAT12___26" localSheetId="4">#REF!</definedName>
    <definedName name="DAT12___26" localSheetId="6">#REF!</definedName>
    <definedName name="DAT12___26" localSheetId="9">#REF!</definedName>
    <definedName name="DAT12___26">#REF!</definedName>
    <definedName name="DAT12___39" localSheetId="4">#REF!</definedName>
    <definedName name="DAT12___39" localSheetId="6">#REF!</definedName>
    <definedName name="DAT12___39" localSheetId="9">#REF!</definedName>
    <definedName name="DAT12___39">#REF!</definedName>
    <definedName name="DAT12___40" localSheetId="4">#REF!</definedName>
    <definedName name="DAT12___40" localSheetId="6">#REF!</definedName>
    <definedName name="DAT12___40" localSheetId="9">#REF!</definedName>
    <definedName name="DAT12___40">#REF!</definedName>
    <definedName name="DAT13___26" localSheetId="4">#REF!</definedName>
    <definedName name="DAT13___26" localSheetId="6">#REF!</definedName>
    <definedName name="DAT13___26" localSheetId="9">#REF!</definedName>
    <definedName name="DAT13___26">#REF!</definedName>
    <definedName name="DAT13___39" localSheetId="4">#REF!</definedName>
    <definedName name="DAT13___39" localSheetId="6">#REF!</definedName>
    <definedName name="DAT13___39" localSheetId="9">#REF!</definedName>
    <definedName name="DAT13___39">#REF!</definedName>
    <definedName name="DAT13___40" localSheetId="4">#REF!</definedName>
    <definedName name="DAT13___40" localSheetId="6">#REF!</definedName>
    <definedName name="DAT13___40" localSheetId="9">#REF!</definedName>
    <definedName name="DAT13___40">#REF!</definedName>
    <definedName name="DAT14___0" localSheetId="4">#REF!</definedName>
    <definedName name="DAT14___0" localSheetId="6">#REF!</definedName>
    <definedName name="DAT14___0" localSheetId="9">#REF!</definedName>
    <definedName name="DAT14___0">#REF!</definedName>
    <definedName name="DAT15___0" localSheetId="4">#REF!</definedName>
    <definedName name="DAT15___0" localSheetId="6">#REF!</definedName>
    <definedName name="DAT15___0" localSheetId="9">#REF!</definedName>
    <definedName name="DAT15___0">#REF!</definedName>
    <definedName name="DAT16___26" localSheetId="4">#REF!</definedName>
    <definedName name="DAT16___26" localSheetId="6">#REF!</definedName>
    <definedName name="DAT16___26" localSheetId="9">#REF!</definedName>
    <definedName name="DAT16___26">#REF!</definedName>
    <definedName name="DAT16___39" localSheetId="4">#REF!</definedName>
    <definedName name="DAT16___39" localSheetId="6">#REF!</definedName>
    <definedName name="DAT16___39" localSheetId="9">#REF!</definedName>
    <definedName name="DAT16___39">#REF!</definedName>
    <definedName name="DAT16___40" localSheetId="4">#REF!</definedName>
    <definedName name="DAT16___40" localSheetId="6">#REF!</definedName>
    <definedName name="DAT16___40" localSheetId="9">#REF!</definedName>
    <definedName name="DAT16___40">#REF!</definedName>
    <definedName name="DAT17___26" localSheetId="4">#REF!</definedName>
    <definedName name="DAT17___26" localSheetId="6">#REF!</definedName>
    <definedName name="DAT17___26" localSheetId="9">#REF!</definedName>
    <definedName name="DAT17___26">#REF!</definedName>
    <definedName name="DAT17___39" localSheetId="4">#REF!</definedName>
    <definedName name="DAT17___39" localSheetId="6">#REF!</definedName>
    <definedName name="DAT17___39" localSheetId="9">#REF!</definedName>
    <definedName name="DAT17___39">#REF!</definedName>
    <definedName name="DAT17___40" localSheetId="4">#REF!</definedName>
    <definedName name="DAT17___40" localSheetId="6">#REF!</definedName>
    <definedName name="DAT17___40" localSheetId="9">#REF!</definedName>
    <definedName name="DAT17___40">#REF!</definedName>
    <definedName name="DAT18___26" localSheetId="4">#REF!</definedName>
    <definedName name="DAT18___26" localSheetId="6">#REF!</definedName>
    <definedName name="DAT18___26" localSheetId="9">#REF!</definedName>
    <definedName name="DAT18___26">#REF!</definedName>
    <definedName name="DAT18___39" localSheetId="4">#REF!</definedName>
    <definedName name="DAT18___39" localSheetId="6">#REF!</definedName>
    <definedName name="DAT18___39" localSheetId="9">#REF!</definedName>
    <definedName name="DAT18___39">#REF!</definedName>
    <definedName name="DAT18___40" localSheetId="4">#REF!</definedName>
    <definedName name="DAT18___40" localSheetId="6">#REF!</definedName>
    <definedName name="DAT18___40" localSheetId="9">#REF!</definedName>
    <definedName name="DAT18___40">#REF!</definedName>
    <definedName name="DAT19___26" localSheetId="4">#REF!</definedName>
    <definedName name="DAT19___26" localSheetId="6">#REF!</definedName>
    <definedName name="DAT19___26" localSheetId="9">#REF!</definedName>
    <definedName name="DAT19___26">#REF!</definedName>
    <definedName name="DAT19___39" localSheetId="4">#REF!</definedName>
    <definedName name="DAT19___39" localSheetId="6">#REF!</definedName>
    <definedName name="DAT19___39" localSheetId="9">#REF!</definedName>
    <definedName name="DAT19___39">#REF!</definedName>
    <definedName name="DAT19___40" localSheetId="4">#REF!</definedName>
    <definedName name="DAT19___40" localSheetId="6">#REF!</definedName>
    <definedName name="DAT19___40" localSheetId="9">#REF!</definedName>
    <definedName name="DAT19___40">#REF!</definedName>
    <definedName name="DAT2___26" localSheetId="4">#REF!</definedName>
    <definedName name="DAT2___26" localSheetId="6">#REF!</definedName>
    <definedName name="DAT2___26" localSheetId="9">#REF!</definedName>
    <definedName name="DAT2___26">#REF!</definedName>
    <definedName name="DAT2___39" localSheetId="4">#REF!</definedName>
    <definedName name="DAT2___39" localSheetId="6">#REF!</definedName>
    <definedName name="DAT2___39" localSheetId="9">#REF!</definedName>
    <definedName name="DAT2___39">#REF!</definedName>
    <definedName name="DAT2___40" localSheetId="4">#REF!</definedName>
    <definedName name="DAT2___40" localSheetId="6">#REF!</definedName>
    <definedName name="DAT2___40" localSheetId="9">#REF!</definedName>
    <definedName name="DAT2___40">#REF!</definedName>
    <definedName name="DAT20___0" localSheetId="4">#REF!</definedName>
    <definedName name="DAT20___0" localSheetId="6">#REF!</definedName>
    <definedName name="DAT20___0" localSheetId="9">#REF!</definedName>
    <definedName name="DAT20___0">#REF!</definedName>
    <definedName name="DAT21___0" localSheetId="4">#REF!</definedName>
    <definedName name="DAT21___0" localSheetId="6">#REF!</definedName>
    <definedName name="DAT21___0" localSheetId="9">#REF!</definedName>
    <definedName name="DAT21___0">#REF!</definedName>
    <definedName name="DAT22___0" localSheetId="4">#REF!</definedName>
    <definedName name="DAT22___0" localSheetId="6">#REF!</definedName>
    <definedName name="DAT22___0" localSheetId="9">#REF!</definedName>
    <definedName name="DAT22___0">#REF!</definedName>
    <definedName name="DAT23___0" localSheetId="4">#REF!</definedName>
    <definedName name="DAT23___0" localSheetId="6">#REF!</definedName>
    <definedName name="DAT23___0" localSheetId="9">#REF!</definedName>
    <definedName name="DAT23___0">#REF!</definedName>
    <definedName name="DAT24___0" localSheetId="4">#REF!</definedName>
    <definedName name="DAT24___0" localSheetId="6">#REF!</definedName>
    <definedName name="DAT24___0" localSheetId="9">#REF!</definedName>
    <definedName name="DAT24___0">#REF!</definedName>
    <definedName name="DAT3___26" localSheetId="4">#REF!</definedName>
    <definedName name="DAT3___26" localSheetId="6">#REF!</definedName>
    <definedName name="DAT3___26" localSheetId="9">#REF!</definedName>
    <definedName name="DAT3___26">#REF!</definedName>
    <definedName name="DAT3___39" localSheetId="4">#REF!</definedName>
    <definedName name="DAT3___39" localSheetId="6">#REF!</definedName>
    <definedName name="DAT3___39" localSheetId="9">#REF!</definedName>
    <definedName name="DAT3___39">#REF!</definedName>
    <definedName name="DAT3___40" localSheetId="4">#REF!</definedName>
    <definedName name="DAT3___40" localSheetId="6">#REF!</definedName>
    <definedName name="DAT3___40" localSheetId="9">#REF!</definedName>
    <definedName name="DAT3___40">#REF!</definedName>
    <definedName name="DAT4___26" localSheetId="4">#REF!</definedName>
    <definedName name="DAT4___26" localSheetId="6">#REF!</definedName>
    <definedName name="DAT4___26" localSheetId="9">#REF!</definedName>
    <definedName name="DAT4___26">#REF!</definedName>
    <definedName name="DAT4___39" localSheetId="4">#REF!</definedName>
    <definedName name="DAT4___39" localSheetId="6">#REF!</definedName>
    <definedName name="DAT4___39" localSheetId="9">#REF!</definedName>
    <definedName name="DAT4___39">#REF!</definedName>
    <definedName name="DAT4___40" localSheetId="4">#REF!</definedName>
    <definedName name="DAT4___40" localSheetId="6">#REF!</definedName>
    <definedName name="DAT4___40" localSheetId="9">#REF!</definedName>
    <definedName name="DAT4___40">#REF!</definedName>
    <definedName name="DAT5___26" localSheetId="4">#REF!</definedName>
    <definedName name="DAT5___26" localSheetId="6">#REF!</definedName>
    <definedName name="DAT5___26" localSheetId="9">#REF!</definedName>
    <definedName name="DAT5___26">#REF!</definedName>
    <definedName name="DAT5___39" localSheetId="4">#REF!</definedName>
    <definedName name="DAT5___39" localSheetId="6">#REF!</definedName>
    <definedName name="DAT5___39" localSheetId="9">#REF!</definedName>
    <definedName name="DAT5___39">#REF!</definedName>
    <definedName name="DAT5___40" localSheetId="4">#REF!</definedName>
    <definedName name="DAT5___40" localSheetId="6">#REF!</definedName>
    <definedName name="DAT5___40" localSheetId="9">#REF!</definedName>
    <definedName name="DAT5___40">#REF!</definedName>
    <definedName name="DAT6___0" localSheetId="4">#REF!</definedName>
    <definedName name="DAT6___0" localSheetId="6">#REF!</definedName>
    <definedName name="DAT6___0" localSheetId="9">#REF!</definedName>
    <definedName name="DAT6___0">#REF!</definedName>
    <definedName name="DAT7___0" localSheetId="4">#REF!</definedName>
    <definedName name="DAT7___0" localSheetId="6">#REF!</definedName>
    <definedName name="DAT7___0" localSheetId="9">#REF!</definedName>
    <definedName name="DAT7___0">#REF!</definedName>
    <definedName name="DAT8___0" localSheetId="4">#REF!</definedName>
    <definedName name="DAT8___0" localSheetId="6">#REF!</definedName>
    <definedName name="DAT8___0" localSheetId="9">#REF!</definedName>
    <definedName name="DAT8___0">#REF!</definedName>
    <definedName name="DAT9___0" localSheetId="4">#REF!</definedName>
    <definedName name="DAT9___0" localSheetId="6">#REF!</definedName>
    <definedName name="DAT9___0" localSheetId="9">#REF!</definedName>
    <definedName name="DAT9___0">#REF!</definedName>
    <definedName name="data" localSheetId="4">#REF!</definedName>
    <definedName name="data" localSheetId="6">#REF!</definedName>
    <definedName name="data" localSheetId="9">#REF!</definedName>
    <definedName name="data">#REF!</definedName>
    <definedName name="EBITDA_Bridge" localSheetId="4">#REF!</definedName>
    <definedName name="EBITDA_Bridge" localSheetId="6">#REF!</definedName>
    <definedName name="EBITDA_Bridge" localSheetId="9">#REF!</definedName>
    <definedName name="EBITDA_Bridge">#REF!</definedName>
    <definedName name="faperiod">[5]Input!$B$22</definedName>
    <definedName name="fyColHeading" localSheetId="4">#REF!</definedName>
    <definedName name="fyColHeading" localSheetId="6">#REF!</definedName>
    <definedName name="fyColHeading" localSheetId="9">#REF!</definedName>
    <definedName name="fyColHeading">#REF!</definedName>
    <definedName name="fyCoverDate" localSheetId="4">#REF!</definedName>
    <definedName name="fyCoverDate" localSheetId="6">#REF!</definedName>
    <definedName name="fyCoverDate" localSheetId="9">#REF!</definedName>
    <definedName name="fyCoverDate">#REF!</definedName>
    <definedName name="G">[5]Input!$B$20</definedName>
    <definedName name="his_revs">'[3]H-IS'!$D$3:$Y$6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39302.654224537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n" localSheetId="4">[3]PPE!#REF!</definedName>
    <definedName name="n" localSheetId="6">[3]PPE!#REF!</definedName>
    <definedName name="n" localSheetId="9">[3]PPE!#REF!</definedName>
    <definedName name="n">[3]PPE!#REF!</definedName>
    <definedName name="Payment_Number" localSheetId="4">ROW()-Header_Row</definedName>
    <definedName name="Payment_Number" localSheetId="6">ROW()-Header_Row</definedName>
    <definedName name="Payment_Number" localSheetId="9">ROW()-Header_Row</definedName>
    <definedName name="Payment_Number">ROW()-Header_Row</definedName>
    <definedName name="_xlnm.Print_Area" localSheetId="2">'2.1.Procesi'!$A$1:$R$21</definedName>
    <definedName name="_xlnm.Print_Area" localSheetId="3">'2.2.Pakalpojumi'!$A$1:$W$19</definedName>
    <definedName name="_xlnm.Print_Area" localSheetId="4">'2.3.Pakalpojumu ieviešana'!$A$1:$E$14</definedName>
    <definedName name="_xlnm.Print_Area" localSheetId="0">Paskaidrojumi!$A$1:$C$47</definedName>
    <definedName name="_xlnm.Print_Titles" localSheetId="1">'1.Prasības'!$2:$2</definedName>
    <definedName name="_xlnm.Print_Titles" localSheetId="2">'2.1.Procesi'!$A:$B,'2.1.Procesi'!$3:$3</definedName>
    <definedName name="_xlnm.Print_Titles" localSheetId="3">'2.2.Pakalpojumi'!$A:$C,'2.2.Pakalpojumi'!$2:$4</definedName>
    <definedName name="_xlnm.Print_Titles" localSheetId="4">'2.3.Pakalpojumu ieviešana'!$A:$B,'2.3.Pakalpojumu ieviešana'!$2:$4</definedName>
    <definedName name="q" localSheetId="4">[3]PPE!#REF!</definedName>
    <definedName name="q" localSheetId="6">[3]PPE!#REF!</definedName>
    <definedName name="q" localSheetId="9">[3]PPE!#REF!</definedName>
    <definedName name="q">[3]PPE!#REF!</definedName>
    <definedName name="SA">[6]Blad1!$C$5</definedName>
    <definedName name="sum_of_cash_flows" localSheetId="4">#REF!</definedName>
    <definedName name="sum_of_cash_flows" localSheetId="6">#REF!</definedName>
    <definedName name="sum_of_cash_flows" localSheetId="9">#REF!</definedName>
    <definedName name="sum_of_cash_flows">#REF!</definedName>
    <definedName name="TEST0" localSheetId="4">#REF!</definedName>
    <definedName name="TEST0" localSheetId="6">#REF!</definedName>
    <definedName name="TEST0" localSheetId="9">#REF!</definedName>
    <definedName name="TEST0">#REF!</definedName>
    <definedName name="TEST1" localSheetId="4">#REF!</definedName>
    <definedName name="TEST1" localSheetId="6">#REF!</definedName>
    <definedName name="TEST1" localSheetId="9">#REF!</definedName>
    <definedName name="TEST1">#REF!</definedName>
    <definedName name="TEST1___0" localSheetId="4">#REF!</definedName>
    <definedName name="TEST1___0" localSheetId="6">#REF!</definedName>
    <definedName name="TEST1___0" localSheetId="9">#REF!</definedName>
    <definedName name="TEST1___0">#REF!</definedName>
    <definedName name="TEST2" localSheetId="4">#REF!</definedName>
    <definedName name="TEST2" localSheetId="6">#REF!</definedName>
    <definedName name="TEST2" localSheetId="9">#REF!</definedName>
    <definedName name="TEST2">#REF!</definedName>
    <definedName name="TEST2___0" localSheetId="4">#REF!</definedName>
    <definedName name="TEST2___0" localSheetId="6">#REF!</definedName>
    <definedName name="TEST2___0" localSheetId="9">#REF!</definedName>
    <definedName name="TEST2___0">#REF!</definedName>
    <definedName name="TEST3" localSheetId="4">#REF!</definedName>
    <definedName name="TEST3" localSheetId="6">#REF!</definedName>
    <definedName name="TEST3" localSheetId="9">#REF!</definedName>
    <definedName name="TEST3">#REF!</definedName>
    <definedName name="TEST3___0" localSheetId="4">#REF!</definedName>
    <definedName name="TEST3___0" localSheetId="6">#REF!</definedName>
    <definedName name="TEST3___0" localSheetId="9">#REF!</definedName>
    <definedName name="TEST3___0">#REF!</definedName>
    <definedName name="TEST4" localSheetId="4">#REF!</definedName>
    <definedName name="TEST4" localSheetId="6">#REF!</definedName>
    <definedName name="TEST4" localSheetId="9">#REF!</definedName>
    <definedName name="TEST4">#REF!</definedName>
    <definedName name="TEST4___0" localSheetId="4">#REF!</definedName>
    <definedName name="TEST4___0" localSheetId="6">#REF!</definedName>
    <definedName name="TEST4___0" localSheetId="9">#REF!</definedName>
    <definedName name="TEST4___0">#REF!</definedName>
    <definedName name="TEST5" localSheetId="4">#REF!</definedName>
    <definedName name="TEST5" localSheetId="6">#REF!</definedName>
    <definedName name="TEST5" localSheetId="9">#REF!</definedName>
    <definedName name="TEST5">#REF!</definedName>
    <definedName name="TEST5___0" localSheetId="4">#REF!</definedName>
    <definedName name="TEST5___0" localSheetId="6">#REF!</definedName>
    <definedName name="TEST5___0" localSheetId="9">#REF!</definedName>
    <definedName name="TEST5___0">#REF!</definedName>
    <definedName name="TESTHKEY" localSheetId="4">#REF!</definedName>
    <definedName name="TESTHKEY" localSheetId="6">#REF!</definedName>
    <definedName name="TESTHKEY" localSheetId="9">#REF!</definedName>
    <definedName name="TESTHKEY">#REF!</definedName>
    <definedName name="TESTHKEY___0" localSheetId="4">#REF!</definedName>
    <definedName name="TESTHKEY___0" localSheetId="6">#REF!</definedName>
    <definedName name="TESTHKEY___0" localSheetId="9">#REF!</definedName>
    <definedName name="TESTHKEY___0">#REF!</definedName>
    <definedName name="TESTKEYS" localSheetId="4">#REF!</definedName>
    <definedName name="TESTKEYS" localSheetId="6">#REF!</definedName>
    <definedName name="TESTKEYS" localSheetId="9">#REF!</definedName>
    <definedName name="TESTKEYS">#REF!</definedName>
    <definedName name="TESTKEYS___26" localSheetId="4">#REF!</definedName>
    <definedName name="TESTKEYS___26" localSheetId="6">#REF!</definedName>
    <definedName name="TESTKEYS___26" localSheetId="9">#REF!</definedName>
    <definedName name="TESTKEYS___26">#REF!</definedName>
    <definedName name="TESTKEYS___39" localSheetId="4">#REF!</definedName>
    <definedName name="TESTKEYS___39" localSheetId="6">#REF!</definedName>
    <definedName name="TESTKEYS___39" localSheetId="9">#REF!</definedName>
    <definedName name="TESTKEYS___39">#REF!</definedName>
    <definedName name="TESTKEYS___40" localSheetId="4">#REF!</definedName>
    <definedName name="TESTKEYS___40" localSheetId="6">#REF!</definedName>
    <definedName name="TESTKEYS___40" localSheetId="9">#REF!</definedName>
    <definedName name="TESTKEYS___40">#REF!</definedName>
    <definedName name="TESTVKEY" localSheetId="4">#REF!</definedName>
    <definedName name="TESTVKEY" localSheetId="6">#REF!</definedName>
    <definedName name="TESTVKEY" localSheetId="9">#REF!</definedName>
    <definedName name="TESTVKEY">#REF!</definedName>
    <definedName name="TESTVKEY___26" localSheetId="4">#REF!</definedName>
    <definedName name="TESTVKEY___26" localSheetId="6">#REF!</definedName>
    <definedName name="TESTVKEY___26" localSheetId="9">#REF!</definedName>
    <definedName name="TESTVKEY___26">#REF!</definedName>
    <definedName name="TESTVKEY___39" localSheetId="4">#REF!</definedName>
    <definedName name="TESTVKEY___39" localSheetId="6">#REF!</definedName>
    <definedName name="TESTVKEY___39" localSheetId="9">#REF!</definedName>
    <definedName name="TESTVKEY___39">#REF!</definedName>
    <definedName name="TESTVKEY___40" localSheetId="4">#REF!</definedName>
    <definedName name="TESTVKEY___40" localSheetId="6">#REF!</definedName>
    <definedName name="TESTVKEY___40" localSheetId="9">#REF!</definedName>
    <definedName name="TESTVKEY___40">#REF!</definedName>
    <definedName name="wrn.Adjusted._.Financials." hidden="1">{"Adjusted Balance Sheet",#N/A,FALSE,"HI Lexington";"Adjusted Income Statement",#N/A,FALSE,"HI Lexington"}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hidden="1">{"Asia cost allocation",#N/A,FALSE,"HI Lexington";"EMEA Cost Allocation",#N/A,FALSE,"HI Lexington"}</definedName>
    <definedName name="wrn.customer._.input." hidden="1">{"customer input",#N/A,FALSE,"Customer Input"}</definedName>
    <definedName name="wrn.customer._.value." hidden="1">{"Customer Value",#N/A,FALSE,"Customer Value Analysis"}</definedName>
    <definedName name="wrn.DCIS." hidden="1">{"DCIS",#N/A,FALSE,"IS DCIS ";"DCIS 6_30_96",#N/A,FALSE,"IS DCIS ";"DCIS 6_30_97",#N/A,FALSE,"IS DCIS ";"DCIS LTM",#N/A,FALSE,"IS DCIS "}</definedName>
    <definedName name="wrn.DMPS." hidden="1">{"DMPS 1996",#N/A,FALSE,"IS DMPS";"DMPS 6_30_96",#N/A,FALSE,"IS DMPS";"DMPS 6_30_97",#N/A,FALSE,"IS DMPS";"DMPS LTM",#N/A,FALSE,"IS DMPS"}</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hidden="1">{"FD residual 12_96",#N/A,FALSE,"FD residual-revised";"FD Residual 6_97",#N/A,FALSE,"FD residual-revised";"FD Residual 6_96",#N/A,FALSE,"FD residual-revised";"FD Residual LTM",#N/A,FALSE,"FD residual-revised"}</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hidden="1">{"PI96",#N/A,FALSE,"IS P Inst. ";"PI697",#N/A,FALSE,"IS P Inst. ";"PI696",#N/A,FALSE,"IS P Inst. ";"PILTM",#N/A,FALSE,"IS P Inst. "}</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hidden="1">{"tax page one",#N/A,FALSE,"Tax-amortization";"tax page two",#N/A,FALSE,"Tax-amortization (2)"}</definedName>
    <definedName name="wrn.Telecheck._.Residual." hidden="1">{"Telecheck 96",#N/A,FALSE,"Telecheck";"Telecheck 6_97",#N/A,FALSE,"Telecheck";"Telecheck 6_96",#N/A,FALSE,"Telecheck";"Telecheck LTM",#N/A,FALSE,"Telecheck"}</definedName>
    <definedName name="wrn.Unconsoliated._.Affiliates." hidden="1">{"Unconsolidated Affiliates",#N/A,FALSE,"HI Lexington";"Midland Hotel",#N/A,FALSE,"HI Lexington"}</definedName>
    <definedName name="wrn.WU._.residual." hidden="1">{"WU 6mths 6_30_97",#N/A,FALSE,"IS P Inst. ";"WU LTM 6_97",#N/A,FALSE,"IS P Inst. ";"WU residual 6_30_97",#N/A,FALSE,"IS P Inst. ";"WU residual 96",#N/A,FALSE,"IS P Inst. "}</definedName>
    <definedName name="YearStart1" localSheetId="4">#REF!</definedName>
    <definedName name="YearStart1" localSheetId="6">#REF!</definedName>
    <definedName name="YearStart1" localSheetId="9">#REF!</definedName>
    <definedName name="YearStart1">#REF!</definedName>
    <definedName name="YearStart2" localSheetId="4">#REF!</definedName>
    <definedName name="YearStart2" localSheetId="6">#REF!</definedName>
    <definedName name="YearStart2" localSheetId="9">#REF!</definedName>
    <definedName name="YearStart2">#REF!</definedName>
    <definedName name="YearStart3" localSheetId="4">#REF!</definedName>
    <definedName name="YearStart3" localSheetId="6">#REF!</definedName>
    <definedName name="YearStart3" localSheetId="9">#REF!</definedName>
    <definedName name="YearStart3">#REF!</definedName>
    <definedName name="YearStart4" localSheetId="4">#REF!</definedName>
    <definedName name="YearStart4" localSheetId="6">#REF!</definedName>
    <definedName name="YearStart4" localSheetId="9">#REF!</definedName>
    <definedName name="YearStart4">#REF!</definedName>
    <definedName name="YearStart5" localSheetId="4">#REF!</definedName>
    <definedName name="YearStart5" localSheetId="6">#REF!</definedName>
    <definedName name="YearStart5" localSheetId="9">#REF!</definedName>
    <definedName name="YearStart5">#REF!</definedName>
    <definedName name="YearStart6" localSheetId="4">#REF!</definedName>
    <definedName name="YearStart6" localSheetId="6">#REF!</definedName>
    <definedName name="YearStart6" localSheetId="9">#REF!</definedName>
    <definedName name="YearStart6">#REF!</definedName>
    <definedName name="YearStart7" localSheetId="4">#REF!</definedName>
    <definedName name="YearStart7" localSheetId="6">#REF!</definedName>
    <definedName name="YearStart7" localSheetId="9">#REF!</definedName>
    <definedName name="YearStart7">#REF!</definedName>
    <definedName name="ГТД" localSheetId="4">#REF!</definedName>
    <definedName name="ГТД" localSheetId="6">#REF!</definedName>
    <definedName name="ГТД" localSheetId="9">#REF!</definedName>
    <definedName name="ГТД">#REF!</definedName>
    <definedName name="доп2" localSheetId="4">#REF!</definedName>
    <definedName name="доп2" localSheetId="6">#REF!</definedName>
    <definedName name="доп2" localSheetId="9">#REF!</definedName>
    <definedName name="доп2">#REF!</definedName>
    <definedName name="Жовт">[7]списки!$I$1:$I$3</definedName>
    <definedName name="зачем">[8]списки!$E$1:$E$5</definedName>
    <definedName name="Ира">[7]списки!$G$1:$G$3</definedName>
    <definedName name="кого">[8]списки!$I$1:$I$3</definedName>
    <definedName name="ктоо">[8]списки!$C$1:$C$5</definedName>
    <definedName name="оля" localSheetId="4">#REF!</definedName>
    <definedName name="оля" localSheetId="6">#REF!</definedName>
    <definedName name="оля" localSheetId="9">#REF!</definedName>
    <definedName name="оля">#REF!</definedName>
    <definedName name="ооо" localSheetId="4">#REF!</definedName>
    <definedName name="ооо" localSheetId="6">#REF!</definedName>
    <definedName name="ооо" localSheetId="9">#REF!</definedName>
    <definedName name="ооо">#REF!</definedName>
    <definedName name="сэс">[7]списки!$C$1:$C$5</definedName>
    <definedName name="тов.баланс" localSheetId="4">#REF!</definedName>
    <definedName name="тов.баланс" localSheetId="6">#REF!</definedName>
    <definedName name="тов.баланс" localSheetId="9">#REF!</definedName>
    <definedName name="тов.баланс">#REF!</definedName>
    <definedName name="что">[8]списки!$G$1:$G$3</definedName>
  </definedNames>
  <calcPr calcId="162913"/>
</workbook>
</file>

<file path=xl/calcChain.xml><?xml version="1.0" encoding="utf-8"?>
<calcChain xmlns="http://schemas.openxmlformats.org/spreadsheetml/2006/main">
  <c r="Q5" i="15" l="1"/>
  <c r="Q6" i="15"/>
  <c r="Q7" i="15"/>
  <c r="Q8" i="15"/>
  <c r="Q9" i="15"/>
  <c r="Q10" i="15"/>
  <c r="Q11" i="15"/>
  <c r="Q12" i="15"/>
  <c r="Q13" i="15"/>
  <c r="Q14" i="15"/>
  <c r="Q15" i="15"/>
  <c r="Q16" i="15"/>
  <c r="Q17" i="15"/>
  <c r="Q18" i="15"/>
  <c r="Q19" i="15"/>
  <c r="Q4" i="15"/>
  <c r="E18" i="22" l="1"/>
  <c r="F18" i="22"/>
  <c r="G18" i="22"/>
  <c r="H18" i="22"/>
  <c r="I18" i="22"/>
  <c r="D18" i="22"/>
  <c r="C18" i="22"/>
  <c r="D16" i="16"/>
  <c r="D15" i="16"/>
  <c r="D17" i="16" s="1"/>
  <c r="A40" i="17"/>
  <c r="A13" i="17"/>
  <c r="A31" i="17"/>
  <c r="A28" i="17"/>
  <c r="A26" i="17"/>
  <c r="A24" i="17"/>
  <c r="A22" i="17"/>
  <c r="A20" i="17"/>
  <c r="B20" i="15"/>
  <c r="Q20" i="15" s="1"/>
  <c r="H80" i="28"/>
  <c r="H79" i="28"/>
  <c r="H74" i="28"/>
  <c r="H73" i="28"/>
  <c r="H72" i="28"/>
  <c r="H71" i="28"/>
  <c r="H70" i="28"/>
  <c r="H69" i="28"/>
  <c r="H68" i="28"/>
  <c r="H67" i="28"/>
  <c r="H66" i="28"/>
  <c r="H65" i="28"/>
  <c r="H64" i="28"/>
  <c r="H63" i="28"/>
  <c r="H62" i="28"/>
  <c r="H57" i="28"/>
  <c r="H56" i="28"/>
  <c r="H55" i="28"/>
  <c r="H54" i="28"/>
  <c r="H53" i="28"/>
  <c r="H52" i="28"/>
  <c r="H51" i="28"/>
  <c r="H50" i="28"/>
  <c r="H49" i="28"/>
  <c r="H48" i="28"/>
  <c r="H47" i="28"/>
  <c r="H40" i="28"/>
  <c r="H39" i="28"/>
  <c r="H38" i="28"/>
  <c r="H37" i="28"/>
  <c r="H36" i="28"/>
  <c r="H33" i="28"/>
  <c r="H32" i="28"/>
  <c r="H31" i="28"/>
  <c r="H30" i="28"/>
  <c r="H29" i="28"/>
  <c r="H28" i="28"/>
  <c r="H27" i="28"/>
  <c r="H26" i="28"/>
  <c r="H25" i="28"/>
  <c r="H23" i="28"/>
  <c r="H22" i="28"/>
  <c r="H21" i="28"/>
  <c r="H20" i="28"/>
  <c r="H19" i="28"/>
  <c r="H18" i="28"/>
  <c r="H17" i="28"/>
  <c r="H16" i="28"/>
  <c r="H6" i="28"/>
  <c r="H5" i="28"/>
  <c r="H4" i="28"/>
  <c r="H7" i="28"/>
  <c r="H8" i="28"/>
  <c r="H9" i="28"/>
  <c r="H10" i="28"/>
  <c r="H11" i="28"/>
  <c r="H12" i="28"/>
  <c r="H13" i="28"/>
  <c r="H14" i="28"/>
  <c r="H15" i="28"/>
  <c r="H24" i="28"/>
  <c r="H34" i="28"/>
  <c r="H35" i="28"/>
  <c r="H41" i="28"/>
  <c r="H42" i="28"/>
  <c r="H43" i="28"/>
  <c r="H44" i="28"/>
  <c r="H45" i="28"/>
  <c r="H46" i="28"/>
  <c r="H58" i="28"/>
  <c r="H59" i="28"/>
  <c r="H60" i="28"/>
  <c r="H61" i="28"/>
  <c r="H75" i="28"/>
  <c r="H76" i="28"/>
  <c r="H77" i="28"/>
  <c r="H78" i="28"/>
  <c r="H81" i="28"/>
  <c r="H82" i="28"/>
  <c r="H83" i="28"/>
  <c r="H84" i="28"/>
  <c r="F47" i="28"/>
  <c r="F40" i="28"/>
  <c r="F17" i="28"/>
  <c r="F49" i="28"/>
  <c r="F51" i="28"/>
  <c r="F71" i="28"/>
  <c r="F6" i="28"/>
  <c r="F5" i="28"/>
  <c r="F84" i="28"/>
  <c r="F83" i="28"/>
  <c r="F45" i="28"/>
  <c r="F44" i="28"/>
  <c r="F82" i="28"/>
  <c r="F42" i="28"/>
  <c r="F41" i="28"/>
  <c r="F61" i="28"/>
  <c r="F60" i="28"/>
  <c r="F59" i="28"/>
  <c r="F78" i="28"/>
  <c r="F77" i="28"/>
  <c r="F76" i="28"/>
  <c r="F75" i="28"/>
  <c r="F21" i="28"/>
  <c r="F20" i="28"/>
  <c r="F23" i="28"/>
  <c r="F22" i="28"/>
  <c r="F19" i="28"/>
  <c r="F18" i="28"/>
  <c r="F16" i="28"/>
  <c r="F4" i="28"/>
  <c r="F57" i="28"/>
  <c r="F56" i="28"/>
  <c r="F55" i="28"/>
  <c r="F58" i="28"/>
  <c r="F81" i="28"/>
  <c r="F80" i="28"/>
  <c r="F79" i="28"/>
  <c r="F74" i="28"/>
  <c r="F73" i="28"/>
  <c r="F68" i="28"/>
  <c r="F67" i="28"/>
  <c r="F70" i="28"/>
  <c r="F69" i="28"/>
  <c r="F46" i="28"/>
  <c r="F43" i="28"/>
  <c r="F72" i="28"/>
  <c r="F66" i="28"/>
  <c r="F65" i="28"/>
  <c r="F64" i="28"/>
  <c r="F63" i="28"/>
  <c r="F62" i="28"/>
  <c r="F35" i="28"/>
  <c r="F34" i="28"/>
  <c r="F48" i="28"/>
  <c r="F54" i="28"/>
  <c r="F53" i="28"/>
  <c r="F52" i="28"/>
  <c r="F50" i="28"/>
  <c r="F39" i="28"/>
  <c r="F38" i="28"/>
  <c r="F24" i="28"/>
  <c r="F33" i="28"/>
  <c r="F32" i="28"/>
  <c r="F37" i="28"/>
  <c r="F36" i="28"/>
  <c r="F31" i="28"/>
  <c r="F30" i="28"/>
  <c r="F29" i="28"/>
  <c r="F28" i="28"/>
  <c r="F15" i="28"/>
  <c r="F14" i="28"/>
  <c r="F13" i="28"/>
  <c r="F12" i="28"/>
  <c r="F11" i="28"/>
  <c r="F10" i="28"/>
  <c r="F9" i="28"/>
  <c r="F8" i="28"/>
  <c r="F7" i="28"/>
  <c r="F27" i="28"/>
  <c r="F26" i="28"/>
  <c r="F25" i="28"/>
  <c r="P20" i="15"/>
  <c r="E4" i="27"/>
  <c r="E5" i="27"/>
  <c r="E6" i="27"/>
  <c r="E7" i="27"/>
  <c r="E3" i="27"/>
  <c r="F20" i="15"/>
  <c r="M20" i="15"/>
  <c r="K20" i="15"/>
  <c r="L20" i="15"/>
  <c r="G20" i="15"/>
  <c r="H20" i="15"/>
  <c r="B18" i="22"/>
</calcChain>
</file>

<file path=xl/comments1.xml><?xml version="1.0" encoding="utf-8"?>
<comments xmlns="http://schemas.openxmlformats.org/spreadsheetml/2006/main">
  <authors>
    <author>Dita Gabaliņa</author>
  </authors>
  <commentList>
    <comment ref="D2" authorId="0" shapeId="0">
      <text>
        <r>
          <rPr>
            <sz val="9"/>
            <color indexed="81"/>
            <rFont val="Tahoma"/>
            <family val="2"/>
          </rPr>
          <t>Atbilst - projektā tiks nodrošināta atbilstība prasības izpilde
Nav attiecināms - Prasība uz projektu nav attiecināma. Šajā gadījumā kolonā "Atsauce uz projekta apraksta nodaļu" norāda pamatojumu, kāpēc prasība uz projektu nav attiecināma. Ja pamatojums sniegts projekta aprakstā, norāda atsauci uz projekta apraksta nodaļu, kur tas atrodams.</t>
        </r>
      </text>
    </comment>
    <comment ref="C13" authorId="0" shapeId="0">
      <text>
        <r>
          <rPr>
            <b/>
            <sz val="9"/>
            <color indexed="81"/>
            <rFont val="Tahoma"/>
            <family val="2"/>
          </rPr>
          <t>MK. 36p.</t>
        </r>
      </text>
    </comment>
    <comment ref="C14" authorId="0" shapeId="0">
      <text>
        <r>
          <rPr>
            <sz val="9"/>
            <color indexed="81"/>
            <rFont val="Tahoma"/>
            <family val="2"/>
            <charset val="186"/>
          </rPr>
          <t xml:space="preserve">1) ja projekta ietvaros izveidojamajai vai attīstāmajai sistēmai  nepieciešamos datus uztur cita valsts iestāde projekta ietvaros ir paredzēts nodrošināt automatizētu risinājumu šīs informācijas iegūšanai, tai skaitā, nodrošinot šīs informācijas automātisku aktualizēšanu
 Un/vai 
2) ja sistēmā uzturētos datus, atbilstoši Valsts informācijas sistēmu likumam ir jāizmanto citās informācijas sistēmās, nepieprasot datu subjektiem tos iesniegt atkārtoti, projekta ietvaros ir jāparedz paredzēts nodrošināt automatizētus risinājums risinājumu šīs informācijas iegūšanai, nodošanai, tai skaitā, nodrošinot šīs informācijas automātisku aktualizēšanu. Projekta iesniedzējs ir apliecinājis, ka tas ir apzinājis valsts iestāžu sistēmu pārziņus, lai identificētu tās sistēmas, kurām atbilstoši tiesību aktos noteiktajam  ir nepieciešams saņemt datus no projekta ietvaros izveidojamās vai attīstāmās sistēmas. 
(krit.3.9. skaidrojums CFLA metodikā)
</t>
        </r>
        <r>
          <rPr>
            <sz val="9"/>
            <color indexed="81"/>
            <rFont val="Tahoma"/>
            <family val="2"/>
          </rPr>
          <t xml:space="preserve">
</t>
        </r>
      </text>
    </comment>
    <comment ref="C27" authorId="0" shapeId="0">
      <text>
        <r>
          <rPr>
            <b/>
            <sz val="9"/>
            <color indexed="81"/>
            <rFont val="Tahoma"/>
            <family val="2"/>
            <charset val="186"/>
          </rPr>
          <t>Dita Gabaliņa:</t>
        </r>
        <r>
          <rPr>
            <sz val="9"/>
            <color indexed="81"/>
            <rFont val="Tahoma"/>
            <family val="2"/>
            <charset val="186"/>
          </rPr>
          <t xml:space="preserve">
</t>
        </r>
      </text>
    </comment>
    <comment ref="C33" authorId="0" shapeId="0">
      <text>
        <r>
          <rPr>
            <b/>
            <sz val="9"/>
            <color indexed="81"/>
            <rFont val="Tahoma"/>
            <family val="2"/>
          </rPr>
          <t>MK 37.p.</t>
        </r>
      </text>
    </comment>
    <comment ref="C34" authorId="0" shapeId="0">
      <text>
        <r>
          <rPr>
            <sz val="9"/>
            <color indexed="81"/>
            <rFont val="Tahoma"/>
            <family val="2"/>
          </rPr>
          <t>MK. 38.p</t>
        </r>
      </text>
    </comment>
    <comment ref="C35" authorId="0" shapeId="0">
      <text>
        <r>
          <rPr>
            <sz val="9"/>
            <color indexed="81"/>
            <rFont val="Tahoma"/>
            <family val="2"/>
          </rPr>
          <t>MK. 39.p.</t>
        </r>
      </text>
    </comment>
    <comment ref="C37" authorId="0" shapeId="0">
      <text>
        <r>
          <rPr>
            <b/>
            <sz val="9"/>
            <color indexed="81"/>
            <rFont val="Tahoma"/>
            <family val="2"/>
          </rPr>
          <t>MK 40.p.</t>
        </r>
      </text>
    </comment>
  </commentList>
</comments>
</file>

<file path=xl/comments2.xml><?xml version="1.0" encoding="utf-8"?>
<comments xmlns="http://schemas.openxmlformats.org/spreadsheetml/2006/main">
  <authors>
    <author>Lelda Kalniņa</author>
    <author>Dita Gabaliņa</author>
  </authors>
  <commentList>
    <comment ref="N2" authorId="0" shapeId="0">
      <text>
        <r>
          <rPr>
            <sz val="9"/>
            <color indexed="81"/>
            <rFont val="Tahoma"/>
            <family val="2"/>
            <charset val="186"/>
          </rPr>
          <t>4 gadu laikā pēc projekta tiks pāriets uz elektronisku procesu 
mērķa grupām (saimnieciskās darbības veicājiem, iedzīvotājiem un publiskās pārvaldes iestādēm un pašvaldībām)
(Krit. 4.4.)</t>
        </r>
      </text>
    </comment>
    <comment ref="B3" authorId="1" shapeId="0">
      <text>
        <r>
          <rPr>
            <sz val="9"/>
            <color indexed="81"/>
            <rFont val="Tahoma"/>
            <family val="2"/>
            <charset val="186"/>
          </rPr>
          <t xml:space="preserve">Projekta iesniedzējs norāda pilnveidotā procesa nosaukumu.
</t>
        </r>
      </text>
    </comment>
    <comment ref="C3" authorId="1" shapeId="0">
      <text>
        <r>
          <rPr>
            <sz val="9"/>
            <color indexed="81"/>
            <rFont val="Tahoma"/>
            <family val="2"/>
            <charset val="186"/>
          </rPr>
          <t>Projekta iesniedzējs apraksta projekta ietvaros pilnveidoto procesu, norādot kas būs projekta rezultāts, t.sk., norādot pilnveides nepieciešamību, aprakstot to atbilstoši kolonnās D-N minētajiem kritērijiem.</t>
        </r>
      </text>
    </comment>
    <comment ref="D3" authorId="1" shapeId="0">
      <text>
        <r>
          <rPr>
            <sz val="9"/>
            <color indexed="81"/>
            <rFont val="Tahoma"/>
            <family val="2"/>
            <charset val="186"/>
          </rPr>
          <t>Atbilstoši dokumentiem
[1] Darbības programma “Izaugsme un nodarbinātība” un darbības programmas papildinājums;
[2] Ministru kabineta noteikumi “Darbības programmas “Izaugsme un nodarbinātība” 2.2.1.specifiskā atbalsta mērķa „Nodrošināt publisko datu atkalizmantošanas pieaugumu un efektīvu publiskās pārvaldes un privātā sektora mijiedarbību” 2.2.1.1.pasākuma „Centralizētu publiskās pārvaldes IKT platformu izveide, publiskās pārvaldes procesu optimizēšana un attīstība” īstenošanas noteikumi";
[3] Darbības programmas “Izaugsme un nodarbinātība” 2.2.1.specifiskā atbalsta mērķa „Nodrošināt publisko datu atkalizmantošanas pieaugumu un efektīvu publiskās pārvaldes un privātā sektora mijiedarbību”(turpmāk – SAM 2.2.1) 2.2.1.1.pasākuma „Centralizētu publiskās pārvaldes IKT platformu izveide, publiskās pārvaldes procesu optimizēšana un attīstība”(turpmāk- 2.2.1.1.pasākums) projektu iesniegumu atlases nolikums.
Norāda tikai dokumenta id un punktu, piemēram, [2] p.16.1</t>
        </r>
      </text>
    </comment>
    <comment ref="O3" authorId="1" shapeId="0">
      <text>
        <r>
          <rPr>
            <sz val="9"/>
            <color indexed="81"/>
            <rFont val="Tahoma"/>
            <family val="2"/>
          </rPr>
          <t xml:space="preserve">šīs metodikas izpratnē - komersanti
</t>
        </r>
      </text>
    </comment>
    <comment ref="Q3" authorId="1" shapeId="0">
      <text>
        <r>
          <rPr>
            <sz val="9"/>
            <color indexed="81"/>
            <rFont val="Tahoma"/>
            <family val="2"/>
            <charset val="186"/>
          </rPr>
          <t>Tiek automātiski aprēķināts no sadaļā 2.1 sniegtās informācijas</t>
        </r>
      </text>
    </comment>
    <comment ref="R3" authorId="1" shapeId="0">
      <text>
        <r>
          <rPr>
            <sz val="9"/>
            <color indexed="81"/>
            <rFont val="Tahoma"/>
            <family val="2"/>
            <charset val="186"/>
          </rPr>
          <t xml:space="preserve">Ja procesa ietvaros netiek attīstīti ne publiskās pārvaldes pakalpojumi, ne IKT pakalpojumi, lūdzam sniegt attiecīgā procesa pilnveides augstās prioritātes pamatojumu, piemēram, atsaucoties uz nozares politikas plānošanas dokumentiem.
Tiek rekomendēts, ka pakalpojumi tiek veidoti vismaz 60% no procesiem.
OBLIGĀTI norāda, ja ailē Pakalpojumu skaits aprēķinātā vērtiba ir 0. Iespējama (vēlama) atsauce uz sadaļu detalizētajā aprakstā.  </t>
        </r>
      </text>
    </comment>
  </commentList>
</comments>
</file>

<file path=xl/comments3.xml><?xml version="1.0" encoding="utf-8"?>
<comments xmlns="http://schemas.openxmlformats.org/spreadsheetml/2006/main">
  <authors>
    <author>Dita Gabaliņa</author>
    <author>Anastasija</author>
  </authors>
  <commentList>
    <comment ref="B2" authorId="0" shapeId="0">
      <text>
        <r>
          <rPr>
            <sz val="9"/>
            <color indexed="81"/>
            <rFont val="Tahoma"/>
            <family val="2"/>
            <charset val="186"/>
          </rPr>
          <t xml:space="preserve">Lai projekts tiktu atbalstīts, katram procesam jānodrošina publiskās pārvaldes vai IKT koplietošanas pakalpojums 
</t>
        </r>
      </text>
    </comment>
    <comment ref="D2" authorId="0" shapeId="0">
      <text>
        <r>
          <rPr>
            <sz val="9"/>
            <color indexed="81"/>
            <rFont val="Tahoma"/>
            <family val="2"/>
          </rPr>
          <t>Publiskais pakalpojums (sabiedrībai)/
IKT koplietošanas pakalpojums (infrastruktūras risinājumi un to pārvaldība publiskajai pārvaldei)/
Koplietošanas funkcionalitāte (koplietošanas pašapkalpošanās funkcionalitāte, kas tiek izmantota vairāku publisko pakalpojumu elektroniskā sniegšanā)</t>
        </r>
      </text>
    </comment>
    <comment ref="E2" authorId="0" shapeId="0">
      <text>
        <r>
          <rPr>
            <sz val="9"/>
            <color indexed="81"/>
            <rFont val="Tahoma"/>
            <family val="2"/>
            <charset val="186"/>
          </rPr>
          <t xml:space="preserve">Lūdzam norādīt, vai pakalpojumu plānots pilnveidot vai izveidot jaunu. 
</t>
        </r>
      </text>
    </comment>
    <comment ref="F2" authorId="0" shapeId="0">
      <text>
        <r>
          <rPr>
            <sz val="9"/>
            <color indexed="81"/>
            <rFont val="Tahoma"/>
            <family val="2"/>
            <charset val="186"/>
          </rPr>
          <t>Ja ailē "Veids" norādīts 
* "Publiskais pakalpojums", norāda pakalpojuma identifikatoru Latvija.lv publisko pakalpojumu katalogā (PPK)
* "IKT koplietošanas pakalpojums" - norāda identifikatoru, kuru piešķir VARAM
* "Koplietošanas funkcionalitāte" - norāda vismaz 3 pakalpojumu PPK identifikatorus, kurus atbalstīs šī koplietošanas funkcionalitāte</t>
        </r>
      </text>
    </comment>
    <comment ref="G2" authorId="0" shapeId="0">
      <text>
        <r>
          <rPr>
            <sz val="9"/>
            <color indexed="81"/>
            <rFont val="Tahoma"/>
            <family val="2"/>
          </rPr>
          <t>3.2.2. Ja projekta ietvaros paredzēts izveidot vai pilnveidot elektronisko pakalpojumu, kura pašreizējais pakalpojuma pieprasījuma skaits gadā ir vismaz 5 000 reizes, ir norādīts, ka pakalpojuma procesa pārbūve un digitalizācijas forma saskaņota IKT vadītāju forumā un ar iesaistītajām iestādēm (ja attiecināms).(krit.3.2.2.)
Digitalizācijas formu norāda, ja ailē "Veids" ir norādīts "Publiskais pakalpojums" un  pakalpojuma pieprasījuma skaits gadā ir vismaz 5 000 reizes.</t>
        </r>
      </text>
    </comment>
    <comment ref="J2" authorId="0" shapeId="0">
      <text>
        <r>
          <rPr>
            <sz val="9"/>
            <color indexed="81"/>
            <rFont val="Tahoma"/>
            <family val="2"/>
          </rPr>
          <t xml:space="preserve">Ja projekta ietvaros paredzēts izveidot vai pilnveidot elektronisko pakalpojumu, kura pašreizējais pakalpojuma pieprasījuma skaits gadā ir mazāks par 5000 pieprasījumiem gadā, ir norādīts, ka ir izvēlēta izmaksu efektīvākā digitalizēšanas forma, ņemot vērā pieejamās koplietošanas komponentes, un pakalpojuma process un digitalizācijas forma ir saskaņota ar resora IKT vadītāju un valsts IKT organizāciju (ja attiecināms).(krit.3.2.2)
Projekta iesniedzējs norāda "Jā",  ja ailē "Veids" ir norādīts "Publiskais pakalpojums" un  pakalpojuma pieprasījuma skaits gadā ir mazāk kā 5 000 reizes.
</t>
        </r>
      </text>
    </comment>
    <comment ref="K2" authorId="0" shapeId="0">
      <text>
        <r>
          <rPr>
            <sz val="9"/>
            <color indexed="81"/>
            <rFont val="Tahoma"/>
            <family val="2"/>
          </rPr>
          <t xml:space="preserve">Aizpilda, ja ailē "Veids" ir norādīts "Publiskais pakalpojums" vai "koplietošanas funkcionalitāte"
</t>
        </r>
      </text>
    </comment>
    <comment ref="N2" authorId="1" shapeId="0">
      <text>
        <r>
          <rPr>
            <sz val="9"/>
            <color indexed="81"/>
            <rFont val="Tahoma"/>
            <family val="2"/>
          </rPr>
          <t>4.pakāpe – darījumu apstrāde – pakalpojuma pilna apstrāde, ieskaitot lēmuma pieņemšanu, informēšanu, maksājuma kārtošanu (4.6.1)
3.pakāpe – vienvirziena mijiedarbība – klientu identifikācija, veidlapu un informācijas elektroniska iesniegšana papīra dokumentu vietā (4.6.2)
cits - Tiek paredzēts izveidot elektronisko pakalpojumu, kas nenodrošina 4.6.1. vai 4.6.2. darbības</t>
        </r>
      </text>
    </comment>
    <comment ref="S2" authorId="0" shapeId="0">
      <text>
        <r>
          <rPr>
            <sz val="9"/>
            <color indexed="81"/>
            <rFont val="Tahoma"/>
            <family val="2"/>
          </rPr>
          <t>Aizpilda, ja ailē "Veids" ir norādīts "Publiskais pakalpojums". Projekta iesniedzējs norāda "Jā", ja pašreizējais pakalpojuma pieprasījums ir vismaz 20 000 reizes gadā.</t>
        </r>
      </text>
    </comment>
    <comment ref="T2" authorId="0" shapeId="0">
      <text>
        <r>
          <rPr>
            <sz val="9"/>
            <color indexed="81"/>
            <rFont val="Tahoma"/>
            <family val="2"/>
          </rPr>
          <t>Aizpilda, ja ailē "Veids" ir norādīts "Publiskais pakalpojums"</t>
        </r>
      </text>
    </comment>
    <comment ref="U2" authorId="0" shapeId="0">
      <text>
        <r>
          <rPr>
            <sz val="9"/>
            <color indexed="81"/>
            <rFont val="Tahoma"/>
            <family val="2"/>
          </rPr>
          <t>Ja projekta ietvaros paredzēts veidot IKT koplietošanas pakalpojumu, to izmantos vismaz trīs iestādes un to var izmantot arī citu nozaru iestādes.(krit.3.5)</t>
        </r>
        <r>
          <rPr>
            <sz val="9"/>
            <color indexed="81"/>
            <rFont val="Tahoma"/>
            <family val="2"/>
            <charset val="186"/>
          </rPr>
          <t xml:space="preserve">
Obligāti aizpilda, ja ailē "Veids" ir norādīts "IKT koplietošanas pakalpojums". Ja ailē "veids" ir norādīts "koplietošanas funkcionalitāte" un to izmantos trīs vai vairāku iestāžu publiskajos pakalpojumos, tad izvēlas "jā".</t>
        </r>
      </text>
    </comment>
    <comment ref="V2" authorId="0" shapeId="0">
      <text>
        <r>
          <rPr>
            <sz val="9"/>
            <color indexed="81"/>
            <rFont val="Tahoma"/>
            <family val="2"/>
          </rPr>
          <t>Ja ailē "Veids" ir norādīts "Publiskais pakalpojums" vai "koplietošanas funkcionalitāte", ir norādīts, ka pēc tā nodošanas produktīvajā darbībā tiks nodrošināta pastāvīga vai regulāra lietotāju vērtējuma par elektroniskā pakalpojuma (vai koplietošanas funkcionalitātes) kvalitāti apzināšana (uzreiz pēc pakalpojuma izmantošanas, vai regulāru aptauju ietvaros), publicēšana un izvērtēšana. Iestādē ir izstrādāta procedūra elektroniskā pakalpojuma vai koplietošanas funkcionalitātes kvalitātes/ darbības pastāvīgai pilnveidei.
Ja projekta ietvaros paredzēts izveidot vai pilnveidot IKT koplietošanas pakalpojumu (IKT infrastruktūras risinājumi un to pārvaldība publiskajai pārvaldei),</t>
        </r>
        <r>
          <rPr>
            <b/>
            <sz val="9"/>
            <color indexed="81"/>
            <rFont val="Tahoma"/>
            <family val="2"/>
            <charset val="186"/>
          </rPr>
          <t xml:space="preserve"> ir norādīts, ka pēc tā nodošanas produktīvajā darbībā tiks nodrošināta pakalpojuma līguma izpilde. </t>
        </r>
        <r>
          <rPr>
            <sz val="9"/>
            <color indexed="81"/>
            <rFont val="Tahoma"/>
            <family val="2"/>
          </rPr>
          <t xml:space="preserve">
(krit.p.3.2.6)
</t>
        </r>
      </text>
    </comment>
    <comment ref="W2" authorId="0" shapeId="0">
      <text>
        <r>
          <rPr>
            <sz val="9"/>
            <color indexed="81"/>
            <rFont val="Tahoma"/>
            <family val="2"/>
          </rPr>
          <t>Projekta iesniegumā norādīts, ka, ja projekta ietvaros paredzēts izveidot vai pilnveidot elektronisko pakalpojumu, izstrādājot vai pilnveidojot elektronisko pakalpojumu vai publisku lietotāju saskarni, tiks piemērots šāds standarts: LVS EN ISO 9241-210:2011 Cilvēka un sistēmas mijiedarbības ergonomika, 210. daļa: Uz lietotāju orientētie projektēšanas procesi interaktīvajām sistēmām standarts un tiks nodrošināta atbilstība standarta EN 301 549  9.sadaļai (ja attiecināms). (krit.3.3)
Aizpilda, ja ailē "Veids" ir norādīts "Publiskais pakalpojums" vai "Koplietošanas funkcionalitāte"</t>
        </r>
      </text>
    </comment>
    <comment ref="L4" authorId="0" shapeId="0">
      <text>
        <r>
          <rPr>
            <sz val="9"/>
            <color indexed="81"/>
            <rFont val="Tahoma"/>
            <family val="2"/>
          </rPr>
          <t xml:space="preserve">šīs metodikas izpratnē - komersanti
</t>
        </r>
      </text>
    </comment>
    <comment ref="Q4" authorId="0" shapeId="0">
      <text>
        <r>
          <rPr>
            <sz val="9"/>
            <color indexed="81"/>
            <rFont val="Tahoma"/>
            <family val="2"/>
          </rPr>
          <t xml:space="preserve">šīs metodikas izpratnē - komersanti
</t>
        </r>
      </text>
    </comment>
  </commentList>
</comments>
</file>

<file path=xl/comments4.xml><?xml version="1.0" encoding="utf-8"?>
<comments xmlns="http://schemas.openxmlformats.org/spreadsheetml/2006/main">
  <authors>
    <author>Dita Gabaliņa</author>
  </authors>
  <commentList>
    <comment ref="B2" authorId="0" shapeId="0">
      <text>
        <r>
          <rPr>
            <sz val="9"/>
            <color indexed="81"/>
            <rFont val="Tahoma"/>
            <family val="2"/>
            <charset val="186"/>
          </rPr>
          <t>Lai raksturotu kritērija 3.2.3 izpildi, norādāmas arī informācijas sistēmas, un infrastruktūras elementi, kurirem aizpildāma vienīgi aile D.
Lūdzam norādīt vienu vairakus procesu, pakalpojumu vai informācijas sistēmu nosaukumus atbilstoši sadaļās 1. un 2.1. izmantotajiem nosaukumiem, tos atdalot ar komatu.</t>
        </r>
      </text>
    </comment>
    <comment ref="C2" authorId="0" shapeId="0">
      <text>
        <r>
          <rPr>
            <sz val="9"/>
            <color indexed="81"/>
            <rFont val="Tahoma"/>
            <family val="2"/>
            <charset val="186"/>
          </rPr>
          <t>Projekta iesniedzējs apraksta, kā tiks nodrošināts, lai 3 gadu laikā pēc projekta īstenošanas tiktu nodrošināts, ka attiecībā uz iedzīvotājiem vismaz 50 % no pakalpojuma pieprasījumiem tiktu veikti elektroniski (2 gadu laikā, vismaz 30%), attiecībā uz saimnieciskās darbības veicējiem, publiskās pārvaldes iestādēm un amatpersonām vismaz – 90% (2 gadu laikā vismaz 50%) (krit.3.2.1)
Var norādīt atsauci uz projekta aprakstu.</t>
        </r>
      </text>
    </comment>
    <comment ref="D2" authorId="0" shapeId="0">
      <text>
        <r>
          <rPr>
            <sz val="9"/>
            <color indexed="81"/>
            <rFont val="Tahoma"/>
            <family val="2"/>
            <charset val="186"/>
          </rPr>
          <t>Projekta iesniedzējs apraksta projekta ietvaros izveidojamās vai attīstāmās informācijas sistēmas/ IKT infrastruktūras vai pilnveidojamā procesa, vai izveidojamā vai pilnveidojamā elektroniskā pakalpojuma tiesiskais pamats, tajā nepieciešamie grozījumi, to izstrādes plānotais termiņš un atbildīgā iestāde. (Krit.p.3.2.3)
Var norādīt atsauci uz projekta aprakstu.</t>
        </r>
      </text>
    </comment>
    <comment ref="E2" authorId="0" shapeId="0">
      <text>
        <r>
          <rPr>
            <sz val="9"/>
            <color indexed="81"/>
            <rFont val="Tahoma"/>
            <family val="2"/>
            <charset val="186"/>
          </rPr>
          <t xml:space="preserve">Projekta iesniedzējs apraksta, kādi pasākumi tiks veikti, lai nodrošinātu projekta rezultātu izmantošanu.(krit.3.2.4) Var norādīt atsauci uz projekta aprakstu.
</t>
        </r>
      </text>
    </comment>
  </commentList>
</comments>
</file>

<file path=xl/comments5.xml><?xml version="1.0" encoding="utf-8"?>
<comments xmlns="http://schemas.openxmlformats.org/spreadsheetml/2006/main">
  <authors>
    <author>Dita Gabaliņa</author>
  </authors>
  <commentList>
    <comment ref="D3" authorId="0" shapeId="0">
      <text>
        <r>
          <rPr>
            <b/>
            <sz val="9"/>
            <color indexed="81"/>
            <rFont val="Tahoma"/>
            <family val="2"/>
            <charset val="186"/>
          </rPr>
          <t>Datu kopa ierobežota izmantošanai tikai publiskās pārvaldes iestādēs uz līgumattiecību pamata, uz kuru pamata tiek noteiktas datu piekļuves tehniskie ierobežojumi.</t>
        </r>
      </text>
    </comment>
    <comment ref="E3" authorId="0" shapeId="0">
      <text>
        <r>
          <rPr>
            <b/>
            <sz val="9"/>
            <color indexed="81"/>
            <rFont val="Tahoma"/>
            <family val="2"/>
            <charset val="186"/>
          </rPr>
          <t>Datu kopa izmantojama privātajā un komercsektorā, to lietošanu un piekļuvi datu kopai ierobežo licences nosacījumi vai ligumattiecības</t>
        </r>
      </text>
    </comment>
    <comment ref="F3" authorId="0" shapeId="0">
      <text>
        <r>
          <rPr>
            <b/>
            <sz val="9"/>
            <color indexed="81"/>
            <rFont val="Tahoma"/>
            <family val="2"/>
            <charset val="186"/>
          </rPr>
          <t xml:space="preserve">Projekta ietvaros tiks nodrošināts, ka bez maksas, publiski un neierobežotā veidā atkalizmantošanai nodos vispārpieejamu informāciju. Šīs informācijas pieejamība jānodrošina atbilstoši atvērtam standartam, atvērtā formātā un mašīnlasāmā veidā kopā ar tās metadatiem (nav attiecināms uz IKT infrastruktūras attīstības programmas projektiem). (Krit.3.4)
</t>
        </r>
      </text>
    </comment>
    <comment ref="H3" authorId="0" shapeId="0">
      <text>
        <r>
          <rPr>
            <b/>
            <sz val="9"/>
            <color indexed="81"/>
            <rFont val="Tahoma"/>
            <family val="2"/>
            <charset val="186"/>
          </rPr>
          <t>Ierakstu kopums par daudziem (tipiski, vairāki simti vai tūkstoši) datu objektu (piemēram, fizizskās personas, adreses u.c.)</t>
        </r>
      </text>
    </comment>
    <comment ref="I3" authorId="0" shapeId="0">
      <text>
        <r>
          <rPr>
            <b/>
            <sz val="9"/>
            <color indexed="81"/>
            <rFont val="Tahoma"/>
            <family val="2"/>
            <charset val="186"/>
          </rPr>
          <t xml:space="preserve">Ziņojums tipiski satur vienu primāro datu objektu un var saturēt saistītos datu objektus (piemēram, uzņēmums un tā paraksttiesīgās personas)
</t>
        </r>
      </text>
    </comment>
  </commentList>
</comments>
</file>

<file path=xl/comments6.xml><?xml version="1.0" encoding="utf-8"?>
<comments xmlns="http://schemas.openxmlformats.org/spreadsheetml/2006/main">
  <authors>
    <author>Dita Gabaliņa</author>
  </authors>
  <commentList>
    <comment ref="D2" authorId="0" shapeId="0">
      <text>
        <r>
          <rPr>
            <sz val="9"/>
            <color indexed="81"/>
            <rFont val="Tahoma"/>
            <family val="2"/>
          </rPr>
          <t>Lūdzu norādīt, pēc kādiem standartiem vai datu apmaiņas protokoliem izstrādāt pakalpes</t>
        </r>
      </text>
    </comment>
    <comment ref="C3" authorId="0" shapeId="0">
      <text>
        <r>
          <rPr>
            <sz val="9"/>
            <color indexed="81"/>
            <rFont val="Tahoma"/>
            <family val="2"/>
          </rPr>
          <t>Ja pakalpes paredzētas vairāku datu kopu nodošanai, lūdzu šajā tabulā veidot vairākas rindiņas, norādot visas kombinācijas. Pirms aizpildīt šo tabulu, lūdzu vispirms aizpildīt datu kopu sarakstu. Šajā ailē jānorāda datu kopa, izvēloties to no saraksta, kurš balstīts uz sadaļas 3.1 saturu.</t>
        </r>
      </text>
    </comment>
    <comment ref="H3" authorId="0" shapeId="0">
      <text>
        <r>
          <rPr>
            <sz val="9"/>
            <color indexed="81"/>
            <rFont val="Tahoma"/>
            <family val="2"/>
          </rPr>
          <t>Lūdzu norādīt projektus, un informācijas sistēmas, kas izmantos pakalpes un kuru realizācija ir atkarīga no pakalpju esamības (projektu atkarību un risku pārvaldībai)</t>
        </r>
      </text>
    </comment>
  </commentList>
</comments>
</file>

<file path=xl/comments7.xml><?xml version="1.0" encoding="utf-8"?>
<comments xmlns="http://schemas.openxmlformats.org/spreadsheetml/2006/main">
  <authors>
    <author>Dita Gabaliņa</author>
  </authors>
  <commentList>
    <comment ref="D2" authorId="0" shapeId="0">
      <text>
        <r>
          <rPr>
            <sz val="9"/>
            <color indexed="81"/>
            <rFont val="Tahoma"/>
            <family val="2"/>
            <charset val="186"/>
          </rPr>
          <t>K1 - esoši, ekspluatācijā izmantoti risinājumi,
K2 - jauni risinājumi , kas tiks izstrādāti 2014.-2020.g.</t>
        </r>
        <r>
          <rPr>
            <b/>
            <sz val="9"/>
            <color indexed="81"/>
            <rFont val="Tahoma"/>
            <family val="2"/>
            <charset val="186"/>
          </rPr>
          <t xml:space="preserve">
</t>
        </r>
      </text>
    </comment>
    <comment ref="B14" authorId="0" shapeId="0">
      <text>
        <r>
          <rPr>
            <b/>
            <sz val="9"/>
            <color indexed="81"/>
            <rFont val="Tahoma"/>
            <family val="2"/>
          </rPr>
          <t>"MK 37.p.  Ja projekta ietvaros tiek izveidota vai attīstīta informācijas sistēma, finansējuma saņēmējs nodrošina, ka projektā tiek paredzētas aktivitātes finansējuma saņēmēja un sadarbības partnera (ja attiecināms) pieslēgšanai Publiskās pārvaldes dokumentu pārvaldības sistēmu integrācijas videi, ja šāda pieslēguma vēl nav, lai nodrošinātu aizsargātu un garantētu elektronisko dokumentu apriti, kā arī priekšnosacījumus oficiālās elektroniskās adreses risinājuma ieviešanai. Ja sadarbības partneris ir pašvaldība, projekta ietvaros nodrošina vismaz to lietvedības sistēmu pieslēgšanu, ko lieto vairākas pašvaldības."</t>
        </r>
      </text>
    </comment>
  </commentList>
</comments>
</file>

<file path=xl/comments8.xml><?xml version="1.0" encoding="utf-8"?>
<comments xmlns="http://schemas.openxmlformats.org/spreadsheetml/2006/main">
  <authors>
    <author>Dita Gabaliņa</author>
  </authors>
  <commentList>
    <comment ref="B2" authorId="0" shapeId="0">
      <text>
        <r>
          <rPr>
            <sz val="9"/>
            <color indexed="81"/>
            <rFont val="Tahoma"/>
            <family val="2"/>
            <charset val="186"/>
          </rPr>
          <t>Norāda koplietošanas komponentes nosaukumu</t>
        </r>
      </text>
    </comment>
    <comment ref="C2" authorId="0" shapeId="0">
      <text>
        <r>
          <rPr>
            <sz val="9"/>
            <color indexed="81"/>
            <rFont val="Tahoma"/>
            <family val="2"/>
            <charset val="186"/>
          </rPr>
          <t>Norāda robežšķirtnes numuru pēc kārtas vai identifikatoru, ja tāds ir. Norāda tās robežšķirtnes, kad ir plānots pabeigt nepieciešamās detalizācijas pakāpes dokumentāciju vai citus nodevumus par attiecīgo BAE, lai tas varētu tikt izmantots citu projektu plānošanas un izstrādes dzīves ciklā.</t>
        </r>
      </text>
    </comment>
    <comment ref="D2" authorId="0" shapeId="0">
      <text>
        <r>
          <rPr>
            <sz val="9"/>
            <color indexed="81"/>
            <rFont val="Tahoma"/>
            <family val="2"/>
            <charset val="186"/>
          </rPr>
          <t>Norāda, kura detalizācijas pakāpes dokumentācija vai citi nodevumi BAE  plānošanas un izstrādes dzīves ciklā tiks pabeigta šajā robežšķirtnē.</t>
        </r>
      </text>
    </comment>
    <comment ref="E2" authorId="0" shapeId="0">
      <text>
        <r>
          <rPr>
            <sz val="9"/>
            <color indexed="81"/>
            <rFont val="Tahoma"/>
            <family val="2"/>
            <charset val="186"/>
          </rPr>
          <t>Norāda datumu, kad ir plānots pabeigt nepieciešamās detalizācijas pakāpes dokumentāciju par attiecīgo BAE, lai tas varētu tikt izmantots citu projektu plānošanas un izstrādes dzīves ciklā.</t>
        </r>
      </text>
    </comment>
  </commentList>
</comments>
</file>

<file path=xl/sharedStrings.xml><?xml version="1.0" encoding="utf-8"?>
<sst xmlns="http://schemas.openxmlformats.org/spreadsheetml/2006/main" count="761" uniqueCount="469">
  <si>
    <t>Atsauce uz projekta apraksta nodaļu</t>
  </si>
  <si>
    <t>Iedzīvotāji</t>
  </si>
  <si>
    <t>Nr.</t>
  </si>
  <si>
    <t>Saistītais process</t>
  </si>
  <si>
    <t>Valsts pārvaldes institūcijas</t>
  </si>
  <si>
    <t>Projekta sākumā</t>
  </si>
  <si>
    <t>Projekta beigās</t>
  </si>
  <si>
    <t>Vai process ir pārnozaru?</t>
  </si>
  <si>
    <t>Vai procesā iesaistītas vairākas iestādes  no vienas nozares?</t>
  </si>
  <si>
    <t>Vai process ir pārrobežu?</t>
  </si>
  <si>
    <t>Ietekmēto personu loka raksturojums</t>
  </si>
  <si>
    <t>Ietekmēto personu skaits</t>
  </si>
  <si>
    <t>Saimn. darbības veicēji</t>
  </si>
  <si>
    <t>Vai procesā veidojas pašvaldībām nepieciešamie dati?</t>
  </si>
  <si>
    <t>Vai process tiks pilnveidots vai izveidots no jauna?</t>
  </si>
  <si>
    <t>Paskaidrojumi projekta pašvērtējuma veikšanai</t>
  </si>
  <si>
    <t xml:space="preserve">Pakalpojumu plānots 
</t>
  </si>
  <si>
    <t xml:space="preserve">Pakalpojuma mērķa grupa </t>
  </si>
  <si>
    <t>automātiski aizpildāms lauks, dati nav jāievada</t>
  </si>
  <si>
    <t>Datu kopas nosaukums</t>
  </si>
  <si>
    <t>Vai  procesā tiek nodrošināta sadarbspēja ar pašvaldību IS?</t>
  </si>
  <si>
    <t>Vai datu kopa ir atkalizmantojamie dati?</t>
  </si>
  <si>
    <t>Publicēto datu kopu skaits:</t>
  </si>
  <si>
    <t>Publisko pakalpojumu skaits</t>
  </si>
  <si>
    <t>IKT koplietošanas pakalpojumu skaits</t>
  </si>
  <si>
    <t>KOPĀ:</t>
  </si>
  <si>
    <t>Vai līdz 31.12.2018. tiks noslēgts līgums par IS izstrādi?</t>
  </si>
  <si>
    <t>aizsargātas ailes, ko nevar aizpildīt</t>
  </si>
  <si>
    <t>brīvā teksta lauks - šajos laukos var ievadīt tekstuālu informāciju, piemēram, atsauci uz nodaļu projekta aprakstā vai skaidrojumu</t>
  </si>
  <si>
    <t>izvēlne - iespējams izvēlēties tikai norādītās vērtības no saraksta vai skaitļus</t>
  </si>
  <si>
    <t>Pakalpojuma sniegšanā iesaistītās institūcijas</t>
  </si>
  <si>
    <t>Pirms projekta uzsākšanas:
 kopējais pieprasījumu skaits, ieskaitot e-pakalpojumus</t>
  </si>
  <si>
    <t>Publicēto datu formāts</t>
  </si>
  <si>
    <t>Tiek izveidotas saskarnes sistēmu pieejamības monitoringam un metadatu publicēšanai (uz VIRSIS, sadarbspējas platformu). Aprakstā ir apsolījums to darīt.</t>
  </si>
  <si>
    <t>Datu nodošana un izmantošana VIRSIS</t>
  </si>
  <si>
    <t>S_VIRS</t>
  </si>
  <si>
    <t>Valsts informācijas sistēmu, resursu un sadarbspējas reģistrs</t>
  </si>
  <si>
    <t>Ģeoportāla izmantošana</t>
  </si>
  <si>
    <t>Ģeoportāls</t>
  </si>
  <si>
    <t>Ģeotelpisko datu savietotāja izmantošana</t>
  </si>
  <si>
    <t>Ģeotelpisko datu savietotājs (ĢDS)</t>
  </si>
  <si>
    <t>Datu izplatīšanas tīkls (DIT) - esošā risinājuma izmantošana</t>
  </si>
  <si>
    <t>S_DIT</t>
  </si>
  <si>
    <t>Datu izplatīšanas tīkls (DIT)</t>
  </si>
  <si>
    <t>Koplietošanas pakalpes VISS</t>
  </si>
  <si>
    <t>S_CACH</t>
  </si>
  <si>
    <t xml:space="preserve">Atkalizmantojamo un atvērto datu publicēšana </t>
  </si>
  <si>
    <t>Jebkurš klasifikators, ko izmanto vairāk kā vienā informācijas sistēmā un kurš tiek radīts projekta ietvaros attīstāmajā informācijas sistēmā - obligāti, citas datu kopas - izvērtējot, kas būtu nepieciešams. Aprakstā datu kopas ir nosauktas. Tiks izmantotas atvērto datu portāla saskarnes datu publicēšanai. Aprakstā ir apsolījums šīs saskarnes izmantot.</t>
  </si>
  <si>
    <t>Pakalpojumu izpildes vide</t>
  </si>
  <si>
    <t>Autentifikācijas risinājumi</t>
  </si>
  <si>
    <t>P_UZSK</t>
  </si>
  <si>
    <t>Publisko pakalpojumu uzskaite</t>
  </si>
  <si>
    <t>Risinājumi tiek projektēti ņemot vērā to, ka būs nepieciešama integrācija ar e-konta risinājumu. Pakalpojumu rezultāti un notifikācijas (korespondence) tiek nodotas uz e-konta risinājumu, izmantojot manuālo vai automātisko saskarni. Aprakstā ir apsolījums to darīt.</t>
  </si>
  <si>
    <t>Par ko gribam pārliecināties</t>
  </si>
  <si>
    <t xml:space="preserve">Būtiskā arhitektūras elementa ID </t>
  </si>
  <si>
    <t>Publisko pakalpojumu uzskaite  Pakalpojumu platformā e-pakalpojumiem</t>
  </si>
  <si>
    <t>Investīcijas tehniskajos resursos</t>
  </si>
  <si>
    <t xml:space="preserve">Procesi, kuru rezultātā ir paredzēts nodrošināt elektronisko pakalpojumu, kura pašreizējais pakalpojuma pieprasījuma skaits gadā ir vismaz 20 000 </t>
  </si>
  <si>
    <t>e-IDAS regulas prasību īstenošana</t>
  </si>
  <si>
    <t>Atbilstība vai pamatots izņēmums</t>
  </si>
  <si>
    <t>IKT infrastruktūras  pakalpojumu attīstība</t>
  </si>
  <si>
    <t>Datu apstrādes unificēta virtualizācija</t>
  </si>
  <si>
    <t>Atzīme par elektroniskajiem pakalpojumiem, kuru pašreizējais pakalpojuma pieprasījuma skaits gadā ir vismaz 20 000 reizes</t>
  </si>
  <si>
    <t>Pakalpojuma nosaukums</t>
  </si>
  <si>
    <t>Izmantotie apzīmējumi</t>
  </si>
  <si>
    <t>Izstrādāta prasību specifikācija (PPS)</t>
  </si>
  <si>
    <t>Izstrādāts projektējums (PPA)</t>
  </si>
  <si>
    <t>Izveidota vide sadarbspējas testēšanai</t>
  </si>
  <si>
    <t>A</t>
  </si>
  <si>
    <t>B</t>
  </si>
  <si>
    <t>C</t>
  </si>
  <si>
    <t>D</t>
  </si>
  <si>
    <t>E</t>
  </si>
  <si>
    <t>Termiņš robežšķirtnei</t>
  </si>
  <si>
    <t>Robežšķirtnes veids</t>
  </si>
  <si>
    <t xml:space="preserve">Būtiskais arhitektūras elements </t>
  </si>
  <si>
    <t>Piezīmes</t>
  </si>
  <si>
    <t>Izstrādāta iepirkuma dokumentācija (TS)</t>
  </si>
  <si>
    <t>Detalizēto projektu aprakstu pielikums</t>
  </si>
  <si>
    <t>4.sadaļa: Būtisko arhitektūras elementu izmantošana</t>
  </si>
  <si>
    <t>Eiropas koplietošanas komponentes</t>
  </si>
  <si>
    <t>PIKTAPS (VARAM)</t>
  </si>
  <si>
    <t>D_AUTH</t>
  </si>
  <si>
    <t>P_STAT</t>
  </si>
  <si>
    <t>A_ATVI</t>
  </si>
  <si>
    <t>T_AUTO</t>
  </si>
  <si>
    <t>T_ASIST</t>
  </si>
  <si>
    <t>Automātiskā tulkošana</t>
  </si>
  <si>
    <t>Atbalsts tulkošanas profesionāļiem (asistētā tulkošana)</t>
  </si>
  <si>
    <t>D_PILNV</t>
  </si>
  <si>
    <t>D_DIV</t>
  </si>
  <si>
    <t>esošs</t>
  </si>
  <si>
    <t>Pieprasītāko datu izplatīšanas no datu replikas (kešošanas) risinājums izmantošanai datu izplatīšanai (a) vai saņemšanai (b)</t>
  </si>
  <si>
    <t>S_PIEKL</t>
  </si>
  <si>
    <t>Datu piekļuves tiesību pārvaldība</t>
  </si>
  <si>
    <t>Pilnveidota datu piekļuves tiesību pārvaldība (līgumslēgšanas atv.)</t>
  </si>
  <si>
    <t>Datu nodošana un izmantošana VIRSIS, kas integrēts sadarbspējas platformā (datu izplatīšanai) un ar monitoringa saskarnēm</t>
  </si>
  <si>
    <t>G_GDS</t>
  </si>
  <si>
    <t>G_GPRT</t>
  </si>
  <si>
    <t>G_INSPI</t>
  </si>
  <si>
    <t>I_eID</t>
  </si>
  <si>
    <t>I_MeID</t>
  </si>
  <si>
    <t>I_SIGN</t>
  </si>
  <si>
    <t>I_SEAL</t>
  </si>
  <si>
    <t>Risinājumos integrējams parakstīšanās serviss</t>
  </si>
  <si>
    <t>B_DDOS</t>
  </si>
  <si>
    <t>B_SENS</t>
  </si>
  <si>
    <t>B_SNET</t>
  </si>
  <si>
    <t>B_BDATA</t>
  </si>
  <si>
    <t>C_PROC</t>
  </si>
  <si>
    <t>C_BDATA</t>
  </si>
  <si>
    <t>C_BRECO</t>
  </si>
  <si>
    <t>B_BRECO</t>
  </si>
  <si>
    <t>B_PROC</t>
  </si>
  <si>
    <t>H_KOMP</t>
  </si>
  <si>
    <t>H_ALGA</t>
  </si>
  <si>
    <t xml:space="preserve">Latvijas e-izziņu serviss </t>
  </si>
  <si>
    <t>Y_LOCID</t>
  </si>
  <si>
    <t>Y_RESAL</t>
  </si>
  <si>
    <t>Y_CALLC</t>
  </si>
  <si>
    <t>Q_EVK</t>
  </si>
  <si>
    <t>Veselības nozares datu savietošanas/izplatīšanas servisi</t>
  </si>
  <si>
    <t>Drukāto materiālu digitalizācijas servisi</t>
  </si>
  <si>
    <t>VM infrastruktūras platforma</t>
  </si>
  <si>
    <t>EM infrastruktūras platforma</t>
  </si>
  <si>
    <t>Z_INFRA</t>
  </si>
  <si>
    <t>L_INFRA</t>
  </si>
  <si>
    <t>V_INFRA</t>
  </si>
  <si>
    <t>E_INFRA</t>
  </si>
  <si>
    <t>Projekts</t>
  </si>
  <si>
    <t>Platforma</t>
  </si>
  <si>
    <t>BAE nosaukums</t>
  </si>
  <si>
    <t>Pilns nosaukums</t>
  </si>
  <si>
    <t>Robežšķirtnes nosaukums</t>
  </si>
  <si>
    <t>Robežšķirtnes ID</t>
  </si>
  <si>
    <t>BAE saīsinājums</t>
  </si>
  <si>
    <t>Integrācijas (sadarbspējas attīstības) process</t>
  </si>
  <si>
    <t>Saskarņu atkalizmantojamība</t>
  </si>
  <si>
    <t>DDOS aizsardzības pakalpojums</t>
  </si>
  <si>
    <t>Pilnveidoti dokumentu integrācijas vides servisi, ietverot eIDAS prasībām atbilstošu pārrobežu reģistrēto e-piegādi</t>
  </si>
  <si>
    <t>Datu rezerves kopēšanas pakalpojumi (t.sk. rezerves kopijas ārpus Latvijas)</t>
  </si>
  <si>
    <t>Jautājums</t>
  </si>
  <si>
    <t>Vai projekta ietvaros attīstītajam risinājumam tiks izveidota  saskarne atvērto datu nodošanai atvērto datu portālam un tā tiks izmantota izvēlēto datu kopu nodošanai?</t>
  </si>
  <si>
    <t>Rezerves kopēšana loģiski vienotajā datu centrā</t>
  </si>
  <si>
    <t>Vai projekta ietvaros attīstītajai informācijas sistēmai tiks nodrošināta datu rezerves kopēšana un avārijas darbības atjaunošana, izmantojot vienotā datu centra risinājumu, ja sistēmā ir īpaši aizsargājami dati, kam tas ir nepieciešams?</t>
  </si>
  <si>
    <t>Apstrādes jaudas pakalpojums  standartizētā virtualizācijā (mākoņpakalpojumā)</t>
  </si>
  <si>
    <t xml:space="preserve">Darbības atjaunošana standartizētā īpaši drošā datu centrā </t>
  </si>
  <si>
    <t>Apstrādes jauda standartizētā īpaši drošā datu centrā</t>
  </si>
  <si>
    <t>Darbības atjaunošanas pakalpojumi standartizētā virtualizācijā (mākoņpakalpojumā)</t>
  </si>
  <si>
    <t>Publisko pakalpojumu sniegšanas analīzes (statistikas) servisi</t>
  </si>
  <si>
    <t xml:space="preserve">Publisko pakalpojumu sniegšanas analīzes (statistikas) servisi </t>
  </si>
  <si>
    <t>Atalgojuma (algu) servisi valsts pārvaldes HR platformā</t>
  </si>
  <si>
    <t>Kompetenču servisi valsts pārvaldes HR platformā</t>
  </si>
  <si>
    <t xml:space="preserve">Nacionālajā eID kartē  bāzēts eID risinājums </t>
  </si>
  <si>
    <t xml:space="preserve">Nacionālajā eID kartē  bāzēts eID risinājums pilnveidots un pieteikts kā "high" eIDAS  </t>
  </si>
  <si>
    <t>Droša e-zīmoga risinājums (platformas servisi un pakalpojumi)</t>
  </si>
  <si>
    <t xml:space="preserve">Droša e-paraksta risinājums (platformas servisi un pakalpojumi) </t>
  </si>
  <si>
    <t>LM nozares  infrastruktūras platformas pakalpojumi</t>
  </si>
  <si>
    <t>Fizisko personu papildus datu reģistrēšanas servisi (apliecību serv.)</t>
  </si>
  <si>
    <t>Pilnveidoti pakalpojumu kataloga servisi</t>
  </si>
  <si>
    <t>Elektroniskās veselības kartes servisi</t>
  </si>
  <si>
    <t>Pārrobežu (ES) e-izziņu serviss</t>
  </si>
  <si>
    <t>E-iepirkumu un e-izsoļu procesa atbalsta servisi</t>
  </si>
  <si>
    <t>Augstas pieejamības kontaktu centra pakalpojumi</t>
  </si>
  <si>
    <t>Izsaucēja lokalizēšanas un identificēšanas servisi</t>
  </si>
  <si>
    <t>Dienestu resursu piesaistīšanas pakalpojumi</t>
  </si>
  <si>
    <t>Digitalizācijas platformas servisi</t>
  </si>
  <si>
    <t>ZM nozares infrastruktūras platformas pakalpojumi</t>
  </si>
  <si>
    <t>Esošā mantojuma publicēšanas platforma</t>
  </si>
  <si>
    <t>Mantojuma publicēšanas platformas attīstība</t>
  </si>
  <si>
    <t>F_EXE</t>
  </si>
  <si>
    <t>Drošs DC tīkla pakalpojumi LVDC nodrošinājumam</t>
  </si>
  <si>
    <t xml:space="preserve">Datu rezervēšana īpaši drošā DC (arī nogādei ārzemēs) </t>
  </si>
  <si>
    <t>Sensoru tīkla pakalpojumi</t>
  </si>
  <si>
    <t>Vai projekta ietvaros attīstītā risinājuma ietvaros veidotiem jauniem vai mainītiem e-pakalpojumiem tiks izmantota Publisko pakalpojumu sniegšanas uzskaites funkcionalitāte pakalpojumu platformā attiecībā uz visiem iestādes e-pakalpojumiem, neatkarīgi no tā, vai pakalpojums pieejams Latvija.lv,tiks izveidotas pakalpojuma statusa sniegšanas pakalpes automātiskai informācijas nodošanai?</t>
  </si>
  <si>
    <t>Vai VIRSIS tiks publicēta informācija par projekta ietvaros attīstīto risinājumu, informācijas un tehniskajiem resursiem, izmantojot manuālu vai automatizētu saskarni, kā arī nepieciešamības gadījumā izmantota informācija no VIRSIS?</t>
  </si>
  <si>
    <t>Pakalpojuma elektronizācijas līmenis  (publ.pak.)</t>
  </si>
  <si>
    <t>Nosaukums</t>
  </si>
  <si>
    <t>Datu izplatīšana (s)</t>
  </si>
  <si>
    <t>Mašīntulkošana (T)</t>
  </si>
  <si>
    <t>Veselības datu integrators (W)</t>
  </si>
  <si>
    <t>Kontaktcentru platforma (Y)</t>
  </si>
  <si>
    <t>Datu publicēšana (A)</t>
  </si>
  <si>
    <t>Īpaši aizsargātie dati (C)</t>
  </si>
  <si>
    <t>Drošības platforma (B)</t>
  </si>
  <si>
    <t>Droša e-piegāde (D)</t>
  </si>
  <si>
    <t>Datu kopu katalogs</t>
  </si>
  <si>
    <t>A_DKK</t>
  </si>
  <si>
    <t>A_LIC</t>
  </si>
  <si>
    <t xml:space="preserve">Datu portālā publicēto datu un metadatu izmantošanas un publicēšanas servisi </t>
  </si>
  <si>
    <t xml:space="preserve">Vienotā pieteikšanās (autentifikācija) </t>
  </si>
  <si>
    <t>Pilnveidots vienotās pieteikšanās (autentifikācijas) risinājums</t>
  </si>
  <si>
    <t>Ar eIDAS, STORK</t>
  </si>
  <si>
    <t>V02 - jo radāms ERAF 1.kārtā, sk definīcijas lapā "Paskaidrojumi"</t>
  </si>
  <si>
    <t>Pēc analoģijas ar PPK</t>
  </si>
  <si>
    <t>Pēc analoģijas ar ģeodatiem</t>
  </si>
  <si>
    <t>PAKALP (VRAA)</t>
  </si>
  <si>
    <t>Juridisko personu pilnvarojumu risinājums</t>
  </si>
  <si>
    <t>Juridisko personu pilnvarojumu risinājums, ietverot pārrobežu autentifikācijas atbalstu</t>
  </si>
  <si>
    <t>Meklētājs / resursu agregators</t>
  </si>
  <si>
    <t>nav</t>
  </si>
  <si>
    <t>P_PVNK</t>
  </si>
  <si>
    <t>Vienkāršu pakalpojumu risinājums (E-formu ģenerators)</t>
  </si>
  <si>
    <t>Vajadzētu nosaukumu saīsināt</t>
  </si>
  <si>
    <t>Ģeotelpisko datu savietotājs</t>
  </si>
  <si>
    <t>V02, V03 jāizmanto atbilstoši apzīmējumiem lapā "Paskaidrojumi"</t>
  </si>
  <si>
    <t>Publisko pakalpojumu katalogs</t>
  </si>
  <si>
    <t>P_PPK</t>
  </si>
  <si>
    <t>Ģeotelpiskie dati (G)</t>
  </si>
  <si>
    <t>Nacionālā eID (I)</t>
  </si>
  <si>
    <t>Pakalpojumu sniegšana (P)</t>
  </si>
  <si>
    <t>Datu izplatīšana (S)</t>
  </si>
  <si>
    <t>S_SRCH</t>
  </si>
  <si>
    <t>Ģeoproduktu katalogs</t>
  </si>
  <si>
    <t>Ģeotelpisko datu licenču pārvaldības funkcionalitāte</t>
  </si>
  <si>
    <t>G_KAT</t>
  </si>
  <si>
    <t>G_DPPS</t>
  </si>
  <si>
    <t>P_MM</t>
  </si>
  <si>
    <t>Maksājumu modulis</t>
  </si>
  <si>
    <t>Pilnveidots maksājumu modulis</t>
  </si>
  <si>
    <t>E-pakalpojumu izpildes uzskaite  Latvija.lv publicētajiiem e-pakalpojumiem</t>
  </si>
  <si>
    <t>E-pakalpojumu izpildes uzskaite  visiem e-pakalpojumiem</t>
  </si>
  <si>
    <t>Publisko pakalpojumu izpildes uzskaite  visiem pakalpojumiem</t>
  </si>
  <si>
    <t>VDT (VRAA)</t>
  </si>
  <si>
    <t>Klasifikatoru katalogs un izplatīšanas risinājums</t>
  </si>
  <si>
    <t>Valsts informācijas sistēmu savietotājā pieejamo pakalpju kopne (pieprasījumu serviss)</t>
  </si>
  <si>
    <t>Valsts informācijas sistēmu savietotājā attīstāmo pakalpju kopne (pieprasījumu serviss)</t>
  </si>
  <si>
    <t>S_RQS</t>
  </si>
  <si>
    <t>D_KDV</t>
  </si>
  <si>
    <t>Dokumentu integrācijas vide</t>
  </si>
  <si>
    <t>EM platforma (E)</t>
  </si>
  <si>
    <t>HR platforma (H)</t>
  </si>
  <si>
    <t>Veselības dokumenti (Q)</t>
  </si>
  <si>
    <t>LM platforma (L)</t>
  </si>
  <si>
    <t>Elektronisko pakalpojumu izpildes vides paplašinājumi citām tehnoloģijām</t>
  </si>
  <si>
    <t>Ģeotelpisko datu nodošanas uz INSPIRE servisi</t>
  </si>
  <si>
    <t>G_EMB</t>
  </si>
  <si>
    <t>Iegultā ģeotelpisko datu attēlošanas komponente</t>
  </si>
  <si>
    <t>G_GEO</t>
  </si>
  <si>
    <t>Ģeotelpisko datu nodošanas uz GEO servisi</t>
  </si>
  <si>
    <t>S_IDDV</t>
  </si>
  <si>
    <t>Digitalizācijas platforma (K)</t>
  </si>
  <si>
    <t>K_AVDIGI</t>
  </si>
  <si>
    <t>K_DRDIGI</t>
  </si>
  <si>
    <t>M_PUBL</t>
  </si>
  <si>
    <t>DC (LVRTC)</t>
  </si>
  <si>
    <t>ZM platforma (Z)</t>
  </si>
  <si>
    <t>Mantojuma publicēšana (M)</t>
  </si>
  <si>
    <t>VM centralizācijas platforma (V)</t>
  </si>
  <si>
    <t>P_SIGN</t>
  </si>
  <si>
    <t>Kārta</t>
  </si>
  <si>
    <t>K0</t>
  </si>
  <si>
    <t>K1</t>
  </si>
  <si>
    <t>K3</t>
  </si>
  <si>
    <t>E-pakalpojumu izmitināšana (F)</t>
  </si>
  <si>
    <t>pieteikts kā "substantial" eIDAS</t>
  </si>
  <si>
    <t>Ar nacionālo  eID saistīts mobilā eID risinājums</t>
  </si>
  <si>
    <t>FP (PMLP)</t>
  </si>
  <si>
    <t>EIS (VRAA)</t>
  </si>
  <si>
    <t>W_INTGR</t>
  </si>
  <si>
    <t>112 (VUGD,VM)</t>
  </si>
  <si>
    <t>Digitalizācija (KISC)</t>
  </si>
  <si>
    <t>M-TULK (KISC)</t>
  </si>
  <si>
    <t>VM-CENTR (VM)</t>
  </si>
  <si>
    <t>VM-EVES (NVD)</t>
  </si>
  <si>
    <t>LM-INFRA (LM)</t>
  </si>
  <si>
    <t>Personāls (VK)</t>
  </si>
  <si>
    <t>DDC (IeMIC)</t>
  </si>
  <si>
    <t>eID (LVRTC)</t>
  </si>
  <si>
    <t>EM-INFRA (EM)</t>
  </si>
  <si>
    <t>ZM -INFRA (ZM)</t>
  </si>
  <si>
    <t>Pieteikums ir uz informācijas sistēmām, jārunā ar ZM...</t>
  </si>
  <si>
    <t>Vai datu kopa ir koplietošanas dati?</t>
  </si>
  <si>
    <t>Datu publicēšanas tehniskais risinājums</t>
  </si>
  <si>
    <t>Pakalpju nosaukums</t>
  </si>
  <si>
    <t>SOAP</t>
  </si>
  <si>
    <t>REST</t>
  </si>
  <si>
    <t>ODATA</t>
  </si>
  <si>
    <t>Datu kopas, kas tiks nodotas izmantojot šīs pakalpes</t>
  </si>
  <si>
    <t>Projektu/Informācijas sistēmu  atkarības</t>
  </si>
  <si>
    <t>Datu pieejamības līmenis</t>
  </si>
  <si>
    <t>Tiks izveidotas pakalpes automatizētai pakešveida datu nodošanai</t>
  </si>
  <si>
    <t>Tiks izveidotas SOAP vai REST pakalpes  automatizētai datu publicēšanai (atsevišķi datu objekti)</t>
  </si>
  <si>
    <t>Izmantotie standarti</t>
  </si>
  <si>
    <t>Cits (norādiet kāds)</t>
  </si>
  <si>
    <t>S_CLS</t>
  </si>
  <si>
    <t>Koplietošanas prasība</t>
  </si>
  <si>
    <t>Kāda prasība?</t>
  </si>
  <si>
    <t>Formu ģenerators ar validāciju</t>
  </si>
  <si>
    <t>F_FRM</t>
  </si>
  <si>
    <t>Iesniegums iestādei</t>
  </si>
  <si>
    <t>Valsts informācijas sistēmu savietotājā pieejamo pakalpju izmantošana</t>
  </si>
  <si>
    <t>Klasifikatoru publicēšana un izmantošana</t>
  </si>
  <si>
    <t>Esošo Ģeotelpisko datu nodošanas uz INSPIRE servisu izmantošana</t>
  </si>
  <si>
    <t>Pašreizējā Elektronisko pakalpojumu izpildes vides izmantošana</t>
  </si>
  <si>
    <t>Vai liekam prasību ?</t>
  </si>
  <si>
    <t xml:space="preserve">Klasifikatoru katalogs </t>
  </si>
  <si>
    <t>Netiek plānots izmantot un attīstīt koplietošanai, izmantojams tikai VISS iekšējās darbības nodrošināšanai</t>
  </si>
  <si>
    <t>K2</t>
  </si>
  <si>
    <t>pagaidām neplānojam attīstīt, var skatīties uz nākamo kārtu</t>
  </si>
  <si>
    <t>Pakalpojumu pieprasījumu skaits (gadā)</t>
  </si>
  <si>
    <t>Vai koplietošanas pakalpojumu izmantos vismaz trīs iestādes?</t>
  </si>
  <si>
    <r>
      <t>Vai IKT infrastruktūras pakalpojumu attīstība tiks veikta savstarpēji saskaņojot (starp nozarēm) attīstāmos pakalpojumus, veicinot specializāciju un izvairoties no nelietderīgām atkārtotām investīcijām? 
Vai IKT koplietošanas pakalpojumiem tiks definēti pakalpojumu sniegšanas līmeņi (</t>
    </r>
    <r>
      <rPr>
        <i/>
        <sz val="11"/>
        <color theme="1"/>
        <rFont val="Calibri"/>
        <family val="2"/>
        <scheme val="minor"/>
      </rPr>
      <t>service level agreement</t>
    </r>
    <r>
      <rPr>
        <sz val="11"/>
        <color theme="1"/>
        <rFont val="Calibri"/>
        <family val="2"/>
        <scheme val="minor"/>
      </rPr>
      <t xml:space="preserve"> - SLA)?</t>
    </r>
  </si>
  <si>
    <t>Vai projekta, kurā paredzēts attīstīt koplietošanas būtiskos arhitektūras elementus, iesniedzējs organizēs un vadīs darba grupu par būtiskā koplietošanas elementa attīstību?</t>
  </si>
  <si>
    <t xml:space="preserve">Vai VISS publicētās un ekspluatācijā izmantotās sadarbspējas saskarnes tiks attīstītas tā, lai nodrošinātu to savietojamību ar šobrīd ekspluatācijā esošajām saskarņu versijām, t.i. tās turpinātu darboties, arī ja tajās netiek veiktas izmaiņas salāgošanai? </t>
  </si>
  <si>
    <t xml:space="preserve">Vai projekta, kurā paredzēts attīstīt koplietošanas būtiskos arhitektūras elementus, iesniedzējs apņemas izstrādāt visu koplietošanai plānoto būtisko arhitektūras elementu nodevumus (TS, PPS, PPA, Testa saskarnes un datus, rokasgrāmatas)  nepieciešamajā detalizācijas pakāpē un savlaicīgi, publicēt šo dokumentāciju Izstrādātāju portālā (VISS)? 
</t>
  </si>
  <si>
    <t>Vai projekta, kurā paredzēts attīstīt koplietošanas būtiskos arhitektūras elementus, iesniedzējs nodrošinās nepieciešamo tehnisko atbalstu sadarbspējas attīstības procesam?</t>
  </si>
  <si>
    <t>Pakalpojuma mērķis un apraksts, plānotā digitalizācijas forma. 
Atsauce uz projekta apraksta nodaļu (ja iekļauts aprakstā)</t>
  </si>
  <si>
    <t>Pakalpojuma sniegšanā iesaistītās institūcijas, kuru infrastruktūrā tiek veikti ieguldījumi šī projekta ietvaros</t>
  </si>
  <si>
    <t>Pakalpojumam ir izvēlēta izmaksu efektīvākā digitalizēšanas forma</t>
  </si>
  <si>
    <t>Pakalpojuma tiesiskais pamats, tajā nepieciešamie grozījumi, to izstrādes plānotais termiņš un atbildīgā iestāde (vai norādīt atsauci uz projekta apraksta nodaļu)</t>
  </si>
  <si>
    <t>Pasākumi, kas tiks veikti, lai nodrošinātu projekta rezultātu izmantošanu</t>
  </si>
  <si>
    <t>Tiks ievēroti lietojamības un ergonomikas standarti un veikta lietojamības projektēšana un testēšana</t>
  </si>
  <si>
    <t>3.2.sadaļa: Pakalpes datu apmaiņai</t>
  </si>
  <si>
    <t>Dati tiks manuāli nodoti (augšupielādēti) atvērto datu portālā</t>
  </si>
  <si>
    <t>Cits (lūdzu norādīt, kāds)</t>
  </si>
  <si>
    <t>Atsauču skaits</t>
  </si>
  <si>
    <t>Pakalpojumu skaits</t>
  </si>
  <si>
    <t>Pamatojums, ja pakalpojumi procesam netiek attīstīti</t>
  </si>
  <si>
    <t>Datu izplatīšanas tīkls (DIT) (VISS komponente)</t>
  </si>
  <si>
    <t>Iestādes darbinieka darba vieta (VISS komponente)</t>
  </si>
  <si>
    <t>Datu kopu licenču modulis</t>
  </si>
  <si>
    <t>Klienta darba vieta (KDV)</t>
  </si>
  <si>
    <t xml:space="preserve">Pilnveidotā klienta darba vieta (e-konts) </t>
  </si>
  <si>
    <t>Elektronisko pakalpojumu izpildes vide Latvija.lv</t>
  </si>
  <si>
    <t>Nepublicējam, nav izmantojams bez metadatu kataloga</t>
  </si>
  <si>
    <t>MJ piedāvā dzēst</t>
  </si>
  <si>
    <t>Ģeotelpiskās informācijas portāls</t>
  </si>
  <si>
    <t>Ģeotelpisko datu nodošana</t>
  </si>
  <si>
    <t>Nepublicējam,bet atstājam</t>
  </si>
  <si>
    <t>Nepublicējam bet atstājam</t>
  </si>
  <si>
    <t>Ir, bet tiek izmantots maz, šobrīd sadarbspējas platformā. Nepublicējam.</t>
  </si>
  <si>
    <t>nepublicējam, bet atstājam</t>
  </si>
  <si>
    <t xml:space="preserve">Publisko pakalpojumu uzskaite  </t>
  </si>
  <si>
    <t>Dokumentu integrācijas vide (DIV)</t>
  </si>
  <si>
    <t>Pakalpojuma izpildes gaita</t>
  </si>
  <si>
    <t>Pakalpojuma rezultāta nodošana KDV</t>
  </si>
  <si>
    <t>Integrācija ar klienta darba vietu (KDV)</t>
  </si>
  <si>
    <t>Vienotās pieteikšanās (autentifikācijas) pakalpojums</t>
  </si>
  <si>
    <t>Vai projekts paredz esošo vai jauno Latvija.lv publicēto e-pakalpojumu pārveidošanu (ieskaitot pakalpojuma pabeigšanas statusa reģistrāciju) tā, lai būtu iespējams nodrošināt statistikas vākšanu par e-pakalpojumu izpildi? Sk. https://viss.gov.lv/lv/Informacijai/Dokumentacija</t>
  </si>
  <si>
    <t>Vai projekta ietvaros iestāde publicēs atvērto datu kopas atvērto datu portālā?</t>
  </si>
  <si>
    <t>Iegultās kontroles izmantošana ģeotelpiskiem dateim</t>
  </si>
  <si>
    <t>Atvērto datu sagatavošana</t>
  </si>
  <si>
    <t>Atvērto datu manuāla publicēšana Datu portālā</t>
  </si>
  <si>
    <t>Atvērto datu automatizēta publicēšana Datu portālā</t>
  </si>
  <si>
    <t>Ja projektā paredzēta ģeotelpisko datu apstrāde, kas atbilst INSPIRE datu tēmām, vai tiks paredzēta šo datu kopu publicēšana, izmantojot esošo ģeotelpisko datu savietotāju un servisus? Dokumentāciju sk.https://viss.gov.lv/lv/Informacijai/Dokumentacija/Vadlinijas/Geotelpisko_datu_savietotajs</t>
  </si>
  <si>
    <t>Vai tiks izmantots VISS ietvaros nodrošinātais latvija.lv maksājumu moduļa pakalpojums, ja sniegtie pakalpojumi ir pieejami par samaksu? 
Dokumentāciju sk. https://viss.gov.lv/lv/Informacijai/Dokumentacija/Koplietosanas_komponentes/Maksajumu_modulis</t>
  </si>
  <si>
    <t>Klienta darba vieta (KDV) latvija.lv</t>
  </si>
  <si>
    <t>Maksājumu moduļa pakalpojuma izmantošana</t>
  </si>
  <si>
    <t>Maksājumu modulis latvija.lv</t>
  </si>
  <si>
    <t xml:space="preserve">Vai tiks izmantots Latvija.lv ietvaros nodrošinātais personu pieteikšanās (autentifikācijas) pakalpojums? 
Dokumentāciju sk. https://viss.gov.lv/lv/Informacijai/Dokumentacija/Koplietosanas_komponentes/Vienotas_pieteiksanas_modulis </t>
  </si>
  <si>
    <t>Vai par projekta ietvaros attīstītajiem pakalpojumiem tiks uzkrāta uzskaites informācija, kas iekļauj vismaz pakalpojumu pieprasījumu skaitu, to izpildes ilgumu, rezultātu, vismaz griezumā pa mēnešiem, pakalpojumu saņēmējiem (fiziskas, juridiskas personas), citus kvalitātes rādītājus pēc nepieciešamības? 
Katrs pakalpojumu sniedzējs var izvēlēties veidu kā uzkrāt informāciju, dokumentācija nav pieejama.</t>
  </si>
  <si>
    <t>Vai projekta ietvaros attīstītajam risinājumam sadarbspējas nodrošināšanai tiks izmantotas VISS publicētas saskarnes?
Dokumentāciju sk. https://viss.gov.lv/lv/Informacijai/Dokumentacija/Vadlinijas/E_pakalpojumi, https://lvp.viss.gov.lv/VISS.ISSK</t>
  </si>
  <si>
    <t>Vai, ja projekta ietvaros tiek attīstīti informācijas resursi, kuros ir atrodami ģeotelpiskie dati, tiks veidotas sadarbspējas saskarnes un izmantots VISS ietvaros nodrošinātais Ģeotelpisko datu savietotājs (ĢDS)?
Dokumentāciju sk. https://viss.gov.lv/lv/Informacijai/Dokumentacija/Vadlinijas/Geotelpisko_datu_savietotajs</t>
  </si>
  <si>
    <t>Vai, ja projekta ietvaros notiks ģeotelpisko datu publicēšana, tiks izmantota VISS ietvaros nodrošinātais ģeportāls geolatvija.lvs? Dokumentāciju sk. https://viss.gov.lv/lv/Informacijai/Dokumentacija/Vadlinijas/Geotelpisko_datu_savietotajs</t>
  </si>
  <si>
    <t>Dokumentu integrācijas vides (DIV) izmantošana</t>
  </si>
  <si>
    <t>Vai projekta ietvaros iestāde sagatavos atvērto datu kopas lai tās būtu iespējams publicēt atvērto datu formā?
Sk. http://www.varam.gov.lv/lat/darbibas_veidi/e_parv/atvertie_dati/?doc=20449, http://www.w3.org/TR/vocab-dcat/</t>
  </si>
  <si>
    <t xml:space="preserve">Vai tiks izvērtētas izmantošanas iespējas  EK līmenī ir apzinātām, publicētām un atbalstītām risinājumu komponentēm, kas atbilst plānoto risinājumu tvērumam un funkcionalitāte. Ja tādas ir, bet netiek plānotas izmantot,  argumentēti jāpamato to neizmantošanu. Mērķis - nodrošināt sadarbspēju ES līmenī, kā arī neveidot risinājumus, kuriem jau ir pieejami un atbalstīti analogi. Obligāti izvērtējamo risinājumu un komponentu saraksti:   https://joinup.ec.europa.eu/community/cef/og_page/catalogue-building-blocks    
http://ec.europa.eu/isa/ready-to-use-solutions/index_en.htm 
</t>
  </si>
  <si>
    <t>Vai projekta iesniedzējs nodrošinās, ka IKT infrastruktūras iegādes izmaksas būs tikai 17.11.2015. MK noteikumos Nr.653 definētajos izņēmuma gadījumos - attīstot koplietošanas IKT infrastruktūras pakalpojumus, balstoties uz esošām kompetencēm un infrastruktūras resursiem (piemēram datu centriem), kuru attīstība ir ekonomiski pamatota?</t>
  </si>
  <si>
    <t>Vai projekta iesniedzējs plānos un attīstīs savus risinājumus tā, lai datu apmaiņai veidotu universālas, atkalizmantojamas saskarnes, kuras iespējams publicēt  valsts vai nozares līmeņa savietotājos (t.i. tiek veidotas pēc savietotājos dokumentētiem standartiem un vadlīnijām) ? Attiecas uz saskarnēm, kuros saņemtajai vai nodotajai datu kopai var būt vairāk kā viens patērētājs.</t>
  </si>
  <si>
    <t>Pilnveidojamā darbības  procesa apraksts (nākotnes procesam) vai atsauce uz projekta apraksta nodaļu</t>
  </si>
  <si>
    <t>PPK ID</t>
  </si>
  <si>
    <r>
      <t>Ja projekta ietvaros izveidojamajai vai attīstāmajai sistēmai  nepieciešamos datus uztur cita valsts iestāde vai sistēmā uzturētos datus, atbilstoši Valsts informācijas sistēmu likumam ir jāizmanto citās informācijas sistēmās, nepieprasot datu subjektiem tos iesniegt atkārtoti, projekta ietvaros ir jāparedz automatizēts risinājums šīs informācijas iegūšanai, nodošanai, tai skaitā, nodrošinot šīs informācijas automātisku aktualizēšanu (ja attiecināms).</t>
    </r>
    <r>
      <rPr>
        <i/>
        <sz val="11"/>
        <color theme="1"/>
        <rFont val="Calibri"/>
        <family val="2"/>
        <charset val="186"/>
        <scheme val="minor"/>
      </rPr>
      <t xml:space="preserve"> (Krit.p.3.9)</t>
    </r>
  </si>
  <si>
    <t xml:space="preserve">Lūdzu, aizpildiet sarakstu ar projektā pilnveidojamiem procesiem, pakalpojumiem, un datu kopām aizpildot sekojošas tabulas: 
</t>
  </si>
  <si>
    <t>Sadaļā lūdzam norādīt visus procesus, kas iekļauti projekta tvērumā,lai panāktu atbilstību projekta novērtēšanas kritērijiem un ieguldījumam SAM rezultātos.</t>
  </si>
  <si>
    <t>Sadaļā lūdzam norādīt tos pakalpojumus, kas tiks izveidoti vai pilnveidoti, ja tie rodas 1.sadaļā minēto procesu izpildes rezultātā. Lūdzam norādīt gan e-pakalpojumus, gan IKT koplietošanas pakalpojumus, gan koplietošanas funkcionalitāti platformām vai informācijas sistēmām.</t>
  </si>
  <si>
    <t>3.1.sadaļa: Publicētās datu kopas (atvērtas, atkalizmantojamas vai pieejamas koplietošanai)</t>
  </si>
  <si>
    <t xml:space="preserve">Sadaļā lūdzam norādīt informāciju par saturiskajām datu kopām, kas tiks atvērtas vai padarītas pieejamas atkalizmantošanai vai koplietošanai, tādējādi sniedzot pienesumu atkalizmantošanas indeksam. Lūdzam izskatīt iespēju šeit iekļaut arī klasifikatorus, kas nepieciešami izmantošanai nozarē vai publiskajā pārvaldē kopumā. </t>
  </si>
  <si>
    <t>Sadaļā lūdzam norādīt pakalpju kopumu, grupējot tās pēc to izmantošanas mērķa, ja tādas tiks radītas automātiskai datu kopu nodošanai vai nu sadarbspējas platformai, atvērto datu portālam, nozares savietotājam vai tiešai apmaiņai starp iestādēm.</t>
  </si>
  <si>
    <t>Lūdzam pievērst uzmanību paskaidrojumiem, kas pievienoti kā šūnas komentāri. (Review &gt; Show/hide comment)</t>
  </si>
  <si>
    <t xml:space="preserve"> 
</t>
  </si>
  <si>
    <t>Sekojošie apzīmējumi nosaka, vai būtiskais arhitektūras elements (BAE) eksistē (K0) vai arī tiek radīts no jauna vai būtiski mainīts (K1).</t>
  </si>
  <si>
    <t>Atbilstība</t>
  </si>
  <si>
    <t xml:space="preserve">Šajā sadaļā BAE attīstītājiem lūdzam norādīt katra elementa attīstības robežšķirtnes, lai dotu iespēju potenciālajiem BAE izmantotājiem plānot savus projektus un pārvaldīt projektu atkarības. Lūdzam norādīt:
  </t>
  </si>
  <si>
    <r>
      <t xml:space="preserve">Lūdzam sniegt informāciju, kuras no šobrīd esošajiem  vai ERAF projektu ietvaros attīstītajiem būtiskajiem arhitektūras elementiem (koplietošanas komponentēm) projektā plānots izmantot, kolonnā </t>
    </r>
    <r>
      <rPr>
        <u/>
        <sz val="10"/>
        <rFont val="Calibri"/>
        <family val="2"/>
        <charset val="186"/>
        <scheme val="minor"/>
      </rPr>
      <t>"Vai izmantos projektā?"</t>
    </r>
    <r>
      <rPr>
        <sz val="10"/>
        <rFont val="Calibri"/>
        <family val="2"/>
        <charset val="186"/>
        <scheme val="minor"/>
      </rPr>
      <t xml:space="preserve"> izvēloties atbildi "jā". </t>
    </r>
  </si>
  <si>
    <r>
      <rPr>
        <b/>
        <sz val="10"/>
        <rFont val="Calibri"/>
        <family val="2"/>
        <charset val="186"/>
        <scheme val="minor"/>
      </rPr>
      <t>K1</t>
    </r>
    <r>
      <rPr>
        <sz val="10"/>
        <rFont val="Calibri"/>
        <family val="2"/>
        <charset val="186"/>
        <scheme val="minor"/>
      </rPr>
      <t xml:space="preserve"> - ERAF projekta ietvaros attīstāma komponente (MK projektu sarakstā iekļautais projekts). Dokumentācija šādiem BAE vēl neeksistē (uz 01.01.2016).  Nodevumi, tai skaitā dokumentācija tiks radīta atbilstoši  5.2 sadaļā norādītajām robežšķirtnēm, kuras savā projekta aprakstā norāda koplietošanas komponentes attīstītājs. BAE jāplāno, strādājot kopējās darba grupās, kurās rekomendējam iesaistīties, ja plānojat šādu elementu izmantot. Ja šādu elementu projektā plānots attīstīt, tad projektā jāparedz arī darba grupas vadība un jāaizpilda arī sadaļas 5.1 un 5.2.</t>
    </r>
  </si>
  <si>
    <t>Procesa nosaukums</t>
  </si>
  <si>
    <r>
      <rPr>
        <b/>
        <sz val="10"/>
        <rFont val="Calibri"/>
        <family val="2"/>
        <charset val="186"/>
        <scheme val="minor"/>
      </rPr>
      <t>A-Izstrādāta iepirkuma dokumentācija (TS).</t>
    </r>
    <r>
      <rPr>
        <sz val="10"/>
        <rFont val="Calibri"/>
        <family val="2"/>
        <charset val="186"/>
        <scheme val="minor"/>
      </rPr>
      <t xml:space="preserve"> Kad plānots sagatavot BAE izstrādes iepirkuma tehniskās specifikācijas, lai nodrošinātu iespēju analogas prasības iekļaut saistīto projektu iepirkuma tehniskajās specifikācijās.</t>
    </r>
  </si>
  <si>
    <r>
      <rPr>
        <b/>
        <sz val="10"/>
        <rFont val="Calibri"/>
        <family val="2"/>
        <charset val="186"/>
        <scheme val="minor"/>
      </rPr>
      <t>B-Izstrādāta prasību specifikācija (PPS).</t>
    </r>
    <r>
      <rPr>
        <sz val="10"/>
        <rFont val="Calibri"/>
        <family val="2"/>
        <charset val="186"/>
        <scheme val="minor"/>
      </rPr>
      <t xml:space="preserve"> Kad plānots izstrādāt BAE programmatūras prasību specifikāciju (PPS), lai analogas prasības būtu iespējams iekļaut saistīto projektu PPS dokumentācijā un turpināt to tālāku izstrādi.</t>
    </r>
  </si>
  <si>
    <r>
      <rPr>
        <b/>
        <sz val="10"/>
        <rFont val="Calibri"/>
        <family val="2"/>
        <charset val="186"/>
        <scheme val="minor"/>
      </rPr>
      <t>C-Izstrādāts projektējums (PPA).</t>
    </r>
    <r>
      <rPr>
        <sz val="10"/>
        <rFont val="Calibri"/>
        <family val="2"/>
        <charset val="186"/>
        <scheme val="minor"/>
      </rPr>
      <t xml:space="preserve"> Kad plānots sagatavot BAE programmatūras projektējuma aprakstu, lai saistītie projekti uz tā varētu balstīt savu risinājumu projektējumu.</t>
    </r>
  </si>
  <si>
    <r>
      <rPr>
        <b/>
        <sz val="10"/>
        <rFont val="Calibri"/>
        <family val="2"/>
        <charset val="186"/>
        <scheme val="minor"/>
      </rPr>
      <t xml:space="preserve">D-Izveidota vide sadarbspējas testēšanai. </t>
    </r>
    <r>
      <rPr>
        <sz val="10"/>
        <rFont val="Calibri"/>
        <family val="2"/>
        <charset val="186"/>
        <scheme val="minor"/>
      </rPr>
      <t>Kad plānots izveidot testa vidi (saskarnes, testa dati, dokumentācija), kurā saistītie projekti var pārbaudīt savu izstrādāto komponenšu saderību vai sadarbspēju ar attiecīgo BAE.</t>
    </r>
  </si>
  <si>
    <t>BAE pieejams ekspluatācijas režīmā</t>
  </si>
  <si>
    <r>
      <rPr>
        <b/>
        <sz val="10"/>
        <rFont val="Calibri"/>
        <family val="2"/>
        <charset val="186"/>
        <scheme val="minor"/>
      </rPr>
      <t xml:space="preserve">E-BAE pieejams ekspluatācijas režīmā. </t>
    </r>
    <r>
      <rPr>
        <sz val="10"/>
        <rFont val="Calibri"/>
        <family val="2"/>
        <charset val="186"/>
        <scheme val="minor"/>
      </rPr>
      <t>Kad plānots attiecīgo BAE sākt darbināt ekspluatācijas režīmā.</t>
    </r>
  </si>
  <si>
    <t>Sadarbspējas risinājumi: savietotāju izmantošana, publicēto saskarņu savietojamība</t>
  </si>
  <si>
    <t>Attīstāmā informācijas sistēma: pašvaldību savienības saskaņojums</t>
  </si>
  <si>
    <t>Attīstāmā informācijas sistēma: automatizēts risinājums datu apmaiņai</t>
  </si>
  <si>
    <t>2.-3. sadaļas Ieguldījums SAM rezultātos</t>
  </si>
  <si>
    <t>2.2.sadaļa: Attīstāmie pakalpojumi un koplietošanas funkcionalitāte</t>
  </si>
  <si>
    <t>2.3.sadaļa: Procesu un pakalpojumu ieviešana</t>
  </si>
  <si>
    <t xml:space="preserve">5. sadaļa. Projekta radīto būtisko arhitektūras elementu attīstības robežšķirtnes </t>
  </si>
  <si>
    <t>Veids</t>
  </si>
  <si>
    <t>Koplietošana</t>
  </si>
  <si>
    <t>Vai tiks izmantots e-IDAS regulas prasībām pielāgots personu (ārzemnieku) autentifikācijas pakalpojums un nodrošināta e-pakalpojumu atbilstība e-DAS regulas prasībām
(e-pakalpojumi ir pielāgoti arī ārzemniekiem un personām, kas izmanto citu ES dalībvalstu elektroniskās identifikācijas līdzekļus)?</t>
  </si>
  <si>
    <t>"Iestādes iesniegums" formas izmantošana</t>
  </si>
  <si>
    <t>Vai, attīstot risinājumu, tiks izvērtēts vai pakalpojumu iespējams realizēt, izmantojot Latvija.lv realizēto "iestādes iesnieguma" formu un veidojot savus pakalpojumus tikai, ja šī pieeja nav piemērojama pakalpojumam?
Dokumentāciju sk. https://viss.gov.lv/lv/Informacijai/Dokumentacija/Vadlinijas/E_pakalpojumi</t>
  </si>
  <si>
    <t>Vai projekts paredz projekta ietvaros attīstāmo Latvija.lv publicēto e-pakalpojumu pārveidošanu tā, lai pakalpojuma rezultāts tiktu nodots KDV?
Dokumentāciju sk. https://viss.gov.lv/lv/Informacijai/Dokumentacija/Vadlinijas/E_pakalpojumi</t>
  </si>
  <si>
    <t>Vai pakalpojumu rezultāti un notifikācijas (korespondence) katrai sistēmai, kas tiek attīstīta projekta ietvaros un kuru ietvaros notiek saziņa ar iedzīvotājiem, tiks nodotas uz klienta profilu (KDV), izmantojot vismaz manuālo vai vēlams automātisko saskarni?</t>
  </si>
  <si>
    <t>Vai projekta ietvaros attīstītā risinājuma ietvaros attīstītiem e-pakalpojumiem tiks izmantota Publisko pakalpojumu sniegšanas uzskaites funkcionalitāte pakalpojumu platformā attiecībā uz visiem iestādes e-pakalpojumiem, neatkarīgi no tā, vai pakalpojums pieejams Latvija.lv, un tiks izveidotas pakalpojuma statusa sniegšanas pakalpes automātiskai informācijas nodošanai?</t>
  </si>
  <si>
    <t>Vai projekta ietvaros attīstītā risinājuma ietvaros attīstītiem e-pakalpojumiem tiks izmantota šobrīd ekspluatācijā esošā pakalpojumu izpildes vide (VISS, Latvija.lv)?
Dokumentāciju sk. https://viss.gov.lv/lv/Informacijai/Dokumentacija/Vadlinijas/E_pakalpojumi</t>
  </si>
  <si>
    <t>Vai  projekta ietvaros attīstīto risinājumu sadarbspējai tiks izmantots VISS ietvaros nodrošinātais Datu izplatīšanas tīkls (DIT) (izvērtējot nepieciešamību projekta ietvaros attīstītā risinājuma mērķu sasniegšanai)?
Dokumentāciju sk. https://viss.gov.lv/lv/Informacijai/Dokumentacija/Koplietosanas_komponentes/DIT</t>
  </si>
  <si>
    <t>Vai tiks nodrošināta gan klasifikatoru publicēšana, gan izmantošana izmantojot datu publicēšanas platformu (atvērto datu portālu)? Ja klasifikatoru izplatīšanu veic alternatīvos veidos, piemēram, izmantojot nozares savietotāju, ailē I lūdzam norādīt veidu.</t>
  </si>
  <si>
    <t>Ja projekta ietvaros attīstītajā  risinājumā tiks veidota vai attīstīta tīmekļa pārlūkā pieejama lietotāju saskarne, kurā izmantota karte, vai tiks izmantota iegultā ģetelpisko datu publicēšanas komponente? 
Dokumentāciju sk. https://viss.gov.lv/lv/Informacijai/Dokumentacija/Koplietosanas_komponentes/Kartes_parluka_iegulta_kontrole</t>
  </si>
  <si>
    <t xml:space="preserve">Process, pakalpojums, koplietošanas funkcionalitāte  vai to grupa, uz ko attiecas. </t>
  </si>
  <si>
    <t>Kā tiks nodrošināts, ka elektroniski veikto pakalpojuma pieprasījumu  īpatsvars sasniegs noteikto rādītāju</t>
  </si>
  <si>
    <t>Vai datu kopa būs pieejama brīvai (bezmaksas) atkārtotai izmantošanai bez ierobežojumiem?</t>
  </si>
  <si>
    <t xml:space="preserve">1. IEGULDĪJUMA (INTERVENCES) PAMATOJUMS </t>
  </si>
  <si>
    <t>2. SADARBSPĒJA UN KOPLIETOŠANA</t>
  </si>
  <si>
    <t>Vai projekta pieejas nodrošina adekvātu vadības un administratīvo resursu (t.sk. biznesa vadības līdzdalību) projektā (projekta pārvaldība)?</t>
  </si>
  <si>
    <t>3.  IKT INFRASTRUKTŪRA</t>
  </si>
  <si>
    <t>Vai projekts vērsts uz būtisku nozares politikas jautājumu/prioritāšu risināšanu, kas definēti konkrētu nozares politikas plānošanas dokumentos (projektā risināmās problēmas pamatojums, atsauces uz plānošanas dokumentiem)?</t>
  </si>
  <si>
    <t xml:space="preserve">Vai projektā piedāvātais risinājums nav pretrunā (nepārklājas) ar iepriekšējā plānošanas perioda ieguldījumiem un ir adekvāts no izmaksu/ieguvumu viedokļa (ieguldījumu un ieguvumu būtiskie elementi)? </t>
  </si>
  <si>
    <t xml:space="preserve">Vai projekta ietvaros tiek pilnveidoti nozares pārvaldībai būtiski procesi (pārvaldības procesiem - atsauces uz politikas plānošanas dokumentiem) un/vai tiek kritērijiem atbilstoši elektronizējot pilnveidoti publiskie pakalpojumi, koplietošanas IKT pakalpojumi vai publisko pakalpojumu koplietošanas funkcionalitāte? </t>
  </si>
  <si>
    <t>Nozares prioritāte</t>
  </si>
  <si>
    <t>Pilnveidojamo procesu un pakalpojumu izvēles pamatojums un atbilstība kritērijiem</t>
  </si>
  <si>
    <t>Projekta pārvaldība</t>
  </si>
  <si>
    <t>Ieguldījumu lietderība</t>
  </si>
  <si>
    <t>Projekta rezultāta un iznākuma rādītāji un projekta ieguldījums SAM rezultāta un iznākuma rādītāju sasniegšanā</t>
  </si>
  <si>
    <r>
      <t>Ja projekta ietvaros tiek veidota vai attīstīta informācijas sistēma, kuras atbalstītie procesi mijiedarbojas vai tiem jāmijiedarbojas ar procesiem pašvaldībās, par izvēlēto mijiedarbības tehnoloģisko risinājumu ir saņemts Latvijas Pašvaldību savienības (ja risinājums attiecas tikai uz deviņām republikas pilsētām -Latvijas Lielo pilsētu asociācijas) saskaņojums. (</t>
    </r>
    <r>
      <rPr>
        <i/>
        <sz val="11"/>
        <color theme="1"/>
        <rFont val="Calibri"/>
        <family val="2"/>
        <charset val="186"/>
        <scheme val="minor"/>
      </rPr>
      <t>Krit.p.3.6)</t>
    </r>
  </si>
  <si>
    <t xml:space="preserve">Vai, attīstot datu apstrādes jaudas, tās tiks integrētas loģiski vienotajā datu centrā, nodrošinot pieslēgšanu unificētajām (centralizēti pārvaldāmajām) datu apstrādes virtuālizācijām (ja attiecināms)? Tehniskās prasības unificētajām virtualizācijām tiks noteiktas loģiski vienoto datu centru projektu ietvaros. </t>
  </si>
  <si>
    <t xml:space="preserve">Vai projekta ietvaros paredzēts Izveidot centralizētu informācijas sistēmu platformu vai centralizētas informācijas sistēmu platformas jaunu funkcionalitāti un/vai citus būtiskus (koplietošanas) arhitekltūras elementus (komponentes)? Vai projekta aprakstā (un/vai pielikumā) ir definēta esošo un citu projektu ietvaros attīstāmo komponentu izmantošana? </t>
  </si>
  <si>
    <t>1. sadaļa: Prasības projektam</t>
  </si>
  <si>
    <t xml:space="preserve">Vai 4 gadu laikā pēc projekta tiks pāriets uz elektronisku procesu? </t>
  </si>
  <si>
    <t>Iedzīvotājiem</t>
  </si>
  <si>
    <t>Saimn. darbības veicējiem</t>
  </si>
  <si>
    <t>Publiskās pārvaldes iestādēm un pašvaldībām</t>
  </si>
  <si>
    <t>2.1.sadaļa: Nākotnes procesi (jauni vai pilnveidoti projekta ietvaros)</t>
  </si>
  <si>
    <t>4.Dati</t>
  </si>
  <si>
    <t>Vai tiks veiktas darbības, kuru rezultātā visām pašvaldībām tiks nodrošināta piekļuve valsts pārvaldes datiem (sk http://www.varam.gov.lv/lat/darbibas_veidi/e_parv/atvertie_dati/?doc=20449)</t>
  </si>
  <si>
    <t>Vai tiks veikti pasākumi, kas veicina publiskoto datu izmantošanu (sk http://www.varam.gov.lv/lat/darbibas_veidi/e_parv/atvertie_dati/?doc=20449);</t>
  </si>
  <si>
    <t>Vai publiskoto datu tīmekļa adrese ir veidota un strukturēta atbilstoši vienotajam resursu identifikatoram (URI) sk. http://www.varam.gov.lv/lat/darbibas_veidi/e_parv/atvertie_dati/?doc=20449;</t>
  </si>
  <si>
    <t>Vai publiskotie dati tiks sagatavoti nodrošinot saistības ar citām datu kopām saistīto datu (linked data) veidā (sk. http://www.varam.gov.lv/lat/darbibas_veidi/e_parv/atvertie_dati/?doc=20449);</t>
  </si>
  <si>
    <t>Atkalizmantojamie dati kā saistīti dati</t>
  </si>
  <si>
    <t>Vienots resursu identifikators</t>
  </si>
  <si>
    <t>Datu izmantošanas veicināšana</t>
  </si>
  <si>
    <t>Vai pie publiskotajiem datiem būs pieejama kontaktinformācija, lai datu lietotāji varētu ziņot par datu kvalitāti un organizācijā ir izveidots process šādu ziņojumu apstrādei, ātrai atbildei un datu kvalitātes uzlabošanai, kā arī organizācija ir publiski izteikusi apņemšanos datus regulāri atjaunot un sekot līdzi to kvalitātei (sk.http://www.varam.gov.lv/lat/darbibas_veidi/e_parv/atvertie_dati/?doc=20449);</t>
  </si>
  <si>
    <t>Datu uzturēšanas un atbalsta procesi</t>
  </si>
  <si>
    <t>Dati pašvaldībām</t>
  </si>
  <si>
    <t xml:space="preserve">Tiks uzraudzīta elektroniskā vai IKT koplietošanas pakalpojuma kvalitāte </t>
  </si>
  <si>
    <t>Būtiskais arhitektūras elements (nosaukums)</t>
  </si>
  <si>
    <t xml:space="preserve">Vai projekta aprakstā ir definētas tā apjomam adekvāti iznākuma un rezultāta rādītāji un ir aprakstītas darbības, kas tiks veiktas to sasniegšanai? Ja projekta rādītāji atšķiras (burtiski nesakrīt) ar SAM kopējiem rādītājiem, tad projekta aprakstā ir norādīts, kādu ieguldījumu projekts dos (kādas darbības veiks) SAM kopējo rādītāju sasniegšanas veicināšanai? </t>
  </si>
  <si>
    <t>Robežšķirtnes nr.</t>
  </si>
  <si>
    <t>Projektu iesniegumu vērtēšanas kritēriji, pēc kuriem process kvalificējas</t>
  </si>
  <si>
    <t>Pakalpojumi, kuriem tiks nodrošināta  50% elektronizācija iedzīvotājiem (no pakalpojuma mērķgrupas) un 90% saimnieciskās darbības veicējiem</t>
  </si>
  <si>
    <t>Koplietošanas funkcionalitāte</t>
  </si>
  <si>
    <r>
      <rPr>
        <b/>
        <sz val="10"/>
        <rFont val="Calibri"/>
        <family val="2"/>
        <charset val="186"/>
        <scheme val="minor"/>
      </rPr>
      <t>K0</t>
    </r>
    <r>
      <rPr>
        <sz val="10"/>
        <rFont val="Calibri"/>
        <family val="2"/>
        <charset val="186"/>
        <scheme val="minor"/>
      </rPr>
      <t xml:space="preserve"> - esošā, lietošanai/integrācijai pieejams elements (eksistē uz 01.01.2016). Dokumentācija par šādiem BAE  ir pieejama, saite uz to norādīta kolonnā "Jautājums".</t>
    </r>
  </si>
  <si>
    <t>Ja projektā paredzēts attīstīt norādīto būtisko arhitektūras elementu, tad projekta iesniedzējs 4.sadaļu aizpilda, kolonnā "Atbilstība" tiek norādītot atbildi "Jā", un kolonnā "Atsauce uz projekta apraksta nodaļu" norādot, ka tiks veikta komponentes izstrāde.</t>
  </si>
  <si>
    <r>
      <t xml:space="preserve">Sadaļā lūdzam sniegt atbildes uz jautājumiem. Ja kolonnā </t>
    </r>
    <r>
      <rPr>
        <u/>
        <sz val="10"/>
        <rFont val="Calibri"/>
        <family val="2"/>
        <scheme val="minor"/>
      </rPr>
      <t>"Atbilstība vai pamatots izņēmums"</t>
    </r>
    <r>
      <rPr>
        <sz val="10"/>
        <rFont val="Calibri"/>
        <family val="2"/>
        <charset val="186"/>
        <scheme val="minor"/>
      </rPr>
      <t xml:space="preserve"> norādīta atbilde "Nav attiecināms", lūdzam ailē </t>
    </r>
    <r>
      <rPr>
        <u/>
        <sz val="10"/>
        <rFont val="Calibri"/>
        <family val="2"/>
        <scheme val="minor"/>
      </rPr>
      <t xml:space="preserve">"Atsauce uz projekta apraksta nodaļu" </t>
    </r>
    <r>
      <rPr>
        <sz val="10"/>
        <rFont val="Calibri"/>
        <family val="2"/>
        <charset val="186"/>
        <scheme val="minor"/>
      </rPr>
      <t>sniegt pamatojumu, kāpēc prasība uz projektu nav attiecināma.</t>
    </r>
  </si>
  <si>
    <r>
      <t xml:space="preserve">Sadaļā lūdzam norādīt, kā tiks nodrošināta procesu un pakalpojumu ieviešana, kā arī to tiesisko pamatu. Ja ieviešanas pasākumi sakrīt vairākiem procesiem un pakalpojumiem, tos ieteicams apvienot grupās, kolonnā </t>
    </r>
    <r>
      <rPr>
        <u/>
        <sz val="10"/>
        <rFont val="Calibri"/>
        <family val="2"/>
        <charset val="186"/>
        <scheme val="minor"/>
      </rPr>
      <t>"IS, process, pakalpojums vai to grupa, uz ko attiecas"</t>
    </r>
    <r>
      <rPr>
        <sz val="10"/>
        <rFont val="Calibri"/>
        <family val="2"/>
        <charset val="186"/>
        <scheme val="minor"/>
      </rPr>
      <t xml:space="preserve"> norādot visus procesus, pakalpojumus un informācijas sistēmas, uz ko apraksts attiecas.</t>
    </r>
  </si>
  <si>
    <r>
      <t xml:space="preserve">Kolonnā </t>
    </r>
    <r>
      <rPr>
        <u/>
        <sz val="10"/>
        <rFont val="Calibri"/>
        <family val="2"/>
        <charset val="186"/>
        <scheme val="minor"/>
      </rPr>
      <t>"Atsauce uz projekta apraksta nodaļu"</t>
    </r>
    <r>
      <rPr>
        <sz val="10"/>
        <rFont val="Calibri"/>
        <family val="2"/>
        <charset val="186"/>
        <scheme val="minor"/>
      </rPr>
      <t xml:space="preserve"> jānorāda atsauce uz projekta apraksta sadaļu, kur ir paskaidrota plānotā koplietošanas komponenšu izmantošana. 
Ja kolonnā </t>
    </r>
    <r>
      <rPr>
        <u/>
        <sz val="10"/>
        <rFont val="Calibri"/>
        <family val="2"/>
        <charset val="186"/>
        <scheme val="minor"/>
      </rPr>
      <t>"Atbilstība"</t>
    </r>
    <r>
      <rPr>
        <sz val="10"/>
        <rFont val="Calibri"/>
        <family val="2"/>
        <charset val="186"/>
        <scheme val="minor"/>
      </rPr>
      <t xml:space="preserve"> tiek norādīta atbilde "Nē", kolonnā </t>
    </r>
    <r>
      <rPr>
        <u/>
        <sz val="10"/>
        <rFont val="Calibri"/>
        <family val="2"/>
        <charset val="186"/>
        <scheme val="minor"/>
      </rPr>
      <t>"Atsauce uz projekta apraksta nodaļu"</t>
    </r>
    <r>
      <rPr>
        <sz val="10"/>
        <rFont val="Calibri"/>
        <family val="2"/>
        <charset val="186"/>
        <scheme val="minor"/>
      </rPr>
      <t xml:space="preserve"> norāda pamatojumu elementa neizmantošanai vai atsauci uz projekta apraksta nodaļu, kur šis pamatojums atrodams. Attiecīgā būtiskā arhitektūras elementa attīstītājs kolonnā "Atbilstība" norāda "jā" un apraksta kolonā norāda, ka projekts šo komponentu attīsta.  </t>
    </r>
  </si>
  <si>
    <t>Iepirkumu platforma (O)</t>
  </si>
  <si>
    <t>Personu reģistru platforma (R)</t>
  </si>
  <si>
    <t>O_ESIZZ</t>
  </si>
  <si>
    <t>O_LVIZZ</t>
  </si>
  <si>
    <t>O_PROCU</t>
  </si>
  <si>
    <t>R_FPERS</t>
  </si>
  <si>
    <t>5. Pakalpojumi</t>
  </si>
  <si>
    <t>Finansējuma saņēmējs nodrošina, ka, ja projekta ietvaros izveidotais vai pilnveidotais elektroniskais pakalpojums ir vērsts uz fizisku personu vai privāto tiesību juridisku personu, tas nodrošina pakalpojumu izpildes statusu un pakalpojuma rezultāta vai paziņojuma par pakalpojuma pieejamību piegādi iedzīvotāja darbavietā Vienotajā valsts un pašvaldību pakalpojumu portālā Latvija.lv (Oficiālajā elektroniskajā adresē no brīža, kad tā ir pieejama).</t>
  </si>
  <si>
    <r>
      <t>Ja projekta ietvaros tiek pilnveidots publiskais pakalpojums </t>
    </r>
    <r>
      <rPr>
        <sz val="11"/>
        <color rgb="FF1155CC"/>
        <rFont val="Calibri"/>
        <family val="2"/>
        <scheme val="minor"/>
      </rPr>
      <t>t.sk</t>
    </r>
    <r>
      <rPr>
        <sz val="11"/>
        <color rgb="FF222222"/>
        <rFont val="Calibri"/>
        <family val="2"/>
        <scheme val="minor"/>
      </rPr>
      <t>. izveidots vai pilnveidots elektroniskais pakalpojums, finansējuma saņēmējs nodrošina attiecīgā pakalpojuma apraksta ievietošanu Vienotajā valsts un pašvaldību pakalpojumu portālā </t>
    </r>
    <r>
      <rPr>
        <sz val="11"/>
        <rFont val="Calibri"/>
        <family val="2"/>
        <scheme val="minor"/>
      </rPr>
      <t>Latvija.lv</t>
    </r>
    <r>
      <rPr>
        <sz val="11"/>
        <color rgb="FF222222"/>
        <rFont val="Calibri"/>
        <family val="2"/>
        <scheme val="minor"/>
      </rPr>
      <t>.</t>
    </r>
  </si>
  <si>
    <t>Pakalpojumu apraksta izvietošana Publisko pakalpojumu katalogā</t>
  </si>
  <si>
    <t>Piegādeiedzīvotāja darbavietā Vienotajā valsts un pašvaldību pakalpojumu portālā Latvija.lv</t>
  </si>
  <si>
    <t>6. Tiesiskais regulējums</t>
  </si>
  <si>
    <t>Nozares ministrija kā finansējuma saņēmējs vai kā sadarbības partneris, vai kā tiešās pārvaldes iestāde, kuras padotībā atrodas finansējuma saņēmējs vai sadarbības partneris, nodrošina, ka uz projekta īstenošanas pabeigšanas brīdi ir apstiprināts tiesiskais regulējums, kas nosaka projekta ietvaros izveidotās vai attīstītās informācijas sistēmas vai izveidotā elektroniskā pakalpojuma darbību un lietošanu.</t>
  </si>
  <si>
    <t>Tiesiskā regulējuma izveide</t>
  </si>
  <si>
    <t>Pašvaldībām nepieciešamā informācija</t>
  </si>
  <si>
    <t>Ja projekta ietvaros izveidojamā vai attīstāmā informācijas sistēma satur pašvaldībām nepieciešamu informāciju, finansējuma saņēmējs vai sadarbības partneris nodrošina attiecīgās pašvaldību koplietošanas informācijas sistēmas pielāgošanu šīs informācijas izmantošanai pašvaldībās, nepieciešamības gadījumā veicot ieguldījumus pašvaldību informācijas sistēmās, ja tās atrodas pašvaldību īpašumā.(MK 36.p, Krit.p.3.7, 3.8)</t>
  </si>
  <si>
    <r>
      <t>Vai, ja projekta ietvaros attīstītais risinājums ietvers dokumentu apmaiņu ar citām iestādēm, tā darbībai tiks izmantota VISS ietvaros nodrošinātā dokumentu integrācijas vide</t>
    </r>
    <r>
      <rPr>
        <sz val="11"/>
        <rFont val="Calibri"/>
        <family val="2"/>
        <scheme val="minor"/>
      </rPr>
      <t xml:space="preserve">? Sk. arī sadaļu 1.Prasības, 5.1.
Dokumentāciju sk. </t>
    </r>
    <r>
      <rPr>
        <sz val="11"/>
        <rFont val="Calibri"/>
        <family val="2"/>
        <charset val="186"/>
        <scheme val="minor"/>
      </rPr>
      <t>https://viss.gov.lv/lv/Informacijai/Dokumentacija/Koplietosanas_komponentes/Dokumentu_integracijas_vide</t>
    </r>
  </si>
  <si>
    <t>Ja projekta ietvaros tiek izveidota vai attīstīta informācijas sistēma, finansējuma saņēmējs nodrošina, ka projektā tiek paredzētas aktivitātes finansējuma saņēmēja un sadarbības partnera (ja attiecināms) pieslēgšanai Publiskās pārvaldes dokumentu pārvaldības sistēmu integrācijas videi, ja šāda pieslēguma vēl nav, lai nodrošinātu aizsargātu un garantētu elektronisko dokumentu apriti, kā arī priekšnosacījumus oficiālās elektroniskās adreses risinājuma ieviešanai. Ja sadarbības partneris ir pašvaldība, projekta ietvaros nodrošina vismaz to lietvedības sistēmu pieslēgšanu, ko lieto vairākas pašvaldības.</t>
  </si>
  <si>
    <t>Pieslēgšana DIV</t>
  </si>
  <si>
    <t>2.10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</si>
</sst>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quot;-&quot;"/>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charset val="186"/>
      <scheme val="minor"/>
    </font>
    <font>
      <sz val="10"/>
      <color theme="1"/>
      <name val="Calibri"/>
      <family val="2"/>
      <charset val="186"/>
      <scheme val="minor"/>
    </font>
    <font>
      <sz val="10"/>
      <color rgb="FFFF0000"/>
      <name val="Calibri"/>
      <family val="2"/>
      <charset val="186"/>
      <scheme val="minor"/>
    </font>
    <font>
      <sz val="10"/>
      <name val="Calibri"/>
      <family val="2"/>
      <scheme val="minor"/>
    </font>
    <font>
      <b/>
      <sz val="9"/>
      <color theme="1"/>
      <name val="Calibri"/>
      <family val="2"/>
      <scheme val="minor"/>
    </font>
    <font>
      <sz val="10"/>
      <color rgb="FFFF0000"/>
      <name val="Calibri"/>
      <family val="2"/>
      <scheme val="minor"/>
    </font>
    <font>
      <sz val="10"/>
      <name val="Calibri"/>
      <family val="2"/>
      <charset val="186"/>
      <scheme val="minor"/>
    </font>
    <font>
      <b/>
      <sz val="11"/>
      <color theme="0"/>
      <name val="Calibri"/>
      <family val="2"/>
      <charset val="186"/>
      <scheme val="minor"/>
    </font>
    <font>
      <sz val="9"/>
      <color indexed="81"/>
      <name val="Tahoma"/>
      <family val="2"/>
      <charset val="186"/>
    </font>
    <font>
      <b/>
      <sz val="9"/>
      <color indexed="81"/>
      <name val="Tahoma"/>
      <family val="2"/>
      <charset val="186"/>
    </font>
    <font>
      <b/>
      <sz val="10"/>
      <color theme="1"/>
      <name val="Calibri"/>
      <family val="2"/>
      <charset val="186"/>
      <scheme val="minor"/>
    </font>
    <font>
      <i/>
      <sz val="10"/>
      <color theme="1"/>
      <name val="Calibri"/>
      <family val="2"/>
      <charset val="186"/>
      <scheme val="minor"/>
    </font>
    <font>
      <i/>
      <sz val="10"/>
      <color rgb="FFFF0000"/>
      <name val="Calibri"/>
      <family val="2"/>
      <charset val="186"/>
      <scheme val="minor"/>
    </font>
    <font>
      <sz val="11"/>
      <name val="Calibri"/>
      <family val="2"/>
      <scheme val="minor"/>
    </font>
    <font>
      <sz val="10"/>
      <name val="Arial"/>
      <family val="2"/>
      <charset val="186"/>
    </font>
    <font>
      <b/>
      <sz val="12"/>
      <name val="Times New Roman"/>
      <family val="1"/>
      <charset val="186"/>
    </font>
    <font>
      <b/>
      <sz val="14"/>
      <color theme="9" tint="-0.249977111117893"/>
      <name val="Verdana"/>
      <family val="2"/>
      <charset val="186"/>
    </font>
    <font>
      <sz val="11"/>
      <name val="Calibri"/>
      <family val="2"/>
      <charset val="186"/>
      <scheme val="minor"/>
    </font>
    <font>
      <b/>
      <sz val="11"/>
      <name val="Calibri"/>
      <family val="2"/>
      <charset val="186"/>
      <scheme val="minor"/>
    </font>
    <font>
      <i/>
      <sz val="11"/>
      <name val="Calibri"/>
      <family val="2"/>
      <scheme val="minor"/>
    </font>
    <font>
      <sz val="11"/>
      <color rgb="FF3F3F76"/>
      <name val="Calibri"/>
      <family val="2"/>
      <scheme val="minor"/>
    </font>
    <font>
      <b/>
      <sz val="12"/>
      <color theme="1"/>
      <name val="Calibri"/>
      <family val="2"/>
      <charset val="186"/>
      <scheme val="minor"/>
    </font>
    <font>
      <b/>
      <sz val="14"/>
      <color theme="1"/>
      <name val="Calibri"/>
      <family val="2"/>
      <charset val="186"/>
      <scheme val="minor"/>
    </font>
    <font>
      <sz val="10"/>
      <color rgb="FF3F3F76"/>
      <name val="Calibri"/>
      <family val="2"/>
      <scheme val="minor"/>
    </font>
    <font>
      <sz val="11"/>
      <color rgb="FF9C0006"/>
      <name val="Calibri"/>
      <family val="2"/>
      <charset val="186"/>
      <scheme val="minor"/>
    </font>
    <font>
      <b/>
      <sz val="11"/>
      <color theme="4" tint="-0.249977111117893"/>
      <name val="Calibri"/>
      <family val="2"/>
      <scheme val="minor"/>
    </font>
    <font>
      <b/>
      <sz val="10"/>
      <name val="Calibri"/>
      <family val="2"/>
      <scheme val="minor"/>
    </font>
    <font>
      <sz val="11"/>
      <color rgb="FF9C6500"/>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scheme val="minor"/>
    </font>
    <font>
      <sz val="12"/>
      <name val="Times New Roman"/>
      <family val="1"/>
      <charset val="186"/>
    </font>
    <font>
      <sz val="12"/>
      <color theme="1"/>
      <name val="Times New Roman"/>
      <family val="1"/>
      <charset val="186"/>
    </font>
    <font>
      <i/>
      <sz val="11"/>
      <color theme="1"/>
      <name val="Calibri"/>
      <family val="2"/>
      <scheme val="minor"/>
    </font>
    <font>
      <i/>
      <sz val="11"/>
      <color theme="1"/>
      <name val="Calibri"/>
      <family val="2"/>
      <charset val="186"/>
      <scheme val="minor"/>
    </font>
    <font>
      <b/>
      <sz val="10"/>
      <name val="Calibri"/>
      <family val="2"/>
      <charset val="186"/>
      <scheme val="minor"/>
    </font>
    <font>
      <u/>
      <sz val="10"/>
      <name val="Calibri"/>
      <family val="2"/>
      <charset val="186"/>
      <scheme val="minor"/>
    </font>
    <font>
      <sz val="10"/>
      <color theme="1"/>
      <name val="Calibri"/>
      <family val="2"/>
      <scheme val="minor"/>
    </font>
    <font>
      <b/>
      <sz val="11"/>
      <color theme="1"/>
      <name val="Calibri"/>
      <family val="2"/>
      <scheme val="minor"/>
    </font>
    <font>
      <sz val="9"/>
      <color indexed="81"/>
      <name val="Tahoma"/>
      <family val="2"/>
    </font>
    <font>
      <b/>
      <sz val="12"/>
      <name val="Calibri"/>
      <family val="2"/>
      <charset val="186"/>
      <scheme val="minor"/>
    </font>
    <font>
      <u/>
      <sz val="10"/>
      <name val="Calibri"/>
      <family val="2"/>
      <scheme val="minor"/>
    </font>
    <font>
      <b/>
      <sz val="10"/>
      <color rgb="FFC00000"/>
      <name val="Calibri"/>
      <family val="2"/>
      <scheme val="minor"/>
    </font>
    <font>
      <sz val="11"/>
      <color rgb="FF3F3F76"/>
      <name val="Calibri"/>
      <family val="2"/>
      <charset val="186"/>
      <scheme val="minor"/>
    </font>
    <font>
      <sz val="11"/>
      <color rgb="FF1155CC"/>
      <name val="Calibri"/>
      <family val="2"/>
      <scheme val="minor"/>
    </font>
    <font>
      <sz val="11"/>
      <color rgb="FF222222"/>
      <name val="Calibri"/>
      <family val="2"/>
      <scheme val="minor"/>
    </font>
    <font>
      <b/>
      <sz val="9"/>
      <color indexed="81"/>
      <name val="Tahoma"/>
      <family val="2"/>
    </font>
  </fonts>
  <fills count="1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indexed="22"/>
      </patternFill>
    </fill>
    <fill>
      <patternFill patternType="solid">
        <fgColor rgb="FFFFCC99"/>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249977111117893"/>
        <bgColor indexed="64"/>
      </patternFill>
    </fill>
  </fills>
  <borders count="78">
    <border>
      <left/>
      <right/>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top/>
      <bottom style="hair">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hair">
        <color auto="1"/>
      </bottom>
      <diagonal/>
    </border>
    <border>
      <left style="medium">
        <color auto="1"/>
      </left>
      <right style="hair">
        <color auto="1"/>
      </right>
      <top/>
      <bottom/>
      <diagonal/>
    </border>
    <border>
      <left style="hair">
        <color auto="1"/>
      </left>
      <right style="hair">
        <color auto="1"/>
      </right>
      <top/>
      <bottom/>
      <diagonal/>
    </border>
    <border>
      <left style="hair">
        <color auto="1"/>
      </left>
      <right style="hair">
        <color auto="1"/>
      </right>
      <top style="medium">
        <color auto="1"/>
      </top>
      <bottom/>
      <diagonal/>
    </border>
    <border>
      <left style="medium">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right/>
      <top style="medium">
        <color auto="1"/>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style="thin">
        <color theme="4"/>
      </top>
      <bottom style="thin">
        <color theme="4"/>
      </bottom>
      <diagonal/>
    </border>
    <border>
      <left/>
      <right style="medium">
        <color auto="1"/>
      </right>
      <top style="medium">
        <color auto="1"/>
      </top>
      <bottom style="medium">
        <color auto="1"/>
      </bottom>
      <diagonal/>
    </border>
    <border>
      <left style="hair">
        <color auto="1"/>
      </left>
      <right style="medium">
        <color auto="1"/>
      </right>
      <top style="medium">
        <color auto="1"/>
      </top>
      <bottom/>
      <diagonal/>
    </border>
    <border>
      <left style="hair">
        <color auto="1"/>
      </left>
      <right style="medium">
        <color auto="1"/>
      </right>
      <top/>
      <bottom/>
      <diagonal/>
    </border>
    <border>
      <left/>
      <right style="hair">
        <color auto="1"/>
      </right>
      <top/>
      <bottom style="medium">
        <color auto="1"/>
      </bottom>
      <diagonal/>
    </border>
    <border>
      <left style="hair">
        <color auto="1"/>
      </left>
      <right/>
      <top/>
      <bottom style="medium">
        <color auto="1"/>
      </bottom>
      <diagonal/>
    </border>
    <border>
      <left style="hair">
        <color auto="1"/>
      </left>
      <right/>
      <top style="hair">
        <color auto="1"/>
      </top>
      <bottom/>
      <diagonal/>
    </border>
    <border>
      <left style="thin">
        <color rgb="FFB2B2B2"/>
      </left>
      <right style="thin">
        <color rgb="FFB2B2B2"/>
      </right>
      <top style="thin">
        <color rgb="FFB2B2B2"/>
      </top>
      <bottom style="thin">
        <color rgb="FFB2B2B2"/>
      </bottom>
      <diagonal/>
    </border>
    <border>
      <left style="hair">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hair">
        <color auto="1"/>
      </right>
      <top style="hair">
        <color auto="1"/>
      </top>
      <bottom/>
      <diagonal/>
    </border>
    <border>
      <left style="thin">
        <color rgb="FFB2B2B2"/>
      </left>
      <right style="hair">
        <color auto="1"/>
      </right>
      <top style="thin">
        <color rgb="FFB2B2B2"/>
      </top>
      <bottom style="hair">
        <color auto="1"/>
      </bottom>
      <diagonal/>
    </border>
    <border>
      <left style="hair">
        <color auto="1"/>
      </left>
      <right style="hair">
        <color auto="1"/>
      </right>
      <top style="thin">
        <color rgb="FFB2B2B2"/>
      </top>
      <bottom style="hair">
        <color auto="1"/>
      </bottom>
      <diagonal/>
    </border>
    <border>
      <left style="hair">
        <color auto="1"/>
      </left>
      <right style="thin">
        <color rgb="FFB2B2B2"/>
      </right>
      <top style="thin">
        <color rgb="FFB2B2B2"/>
      </top>
      <bottom style="hair">
        <color auto="1"/>
      </bottom>
      <diagonal/>
    </border>
    <border>
      <left style="thin">
        <color rgb="FFB2B2B2"/>
      </left>
      <right style="hair">
        <color auto="1"/>
      </right>
      <top style="hair">
        <color auto="1"/>
      </top>
      <bottom style="thin">
        <color rgb="FFB2B2B2"/>
      </bottom>
      <diagonal/>
    </border>
    <border>
      <left style="hair">
        <color auto="1"/>
      </left>
      <right style="hair">
        <color auto="1"/>
      </right>
      <top style="hair">
        <color auto="1"/>
      </top>
      <bottom style="thin">
        <color rgb="FFB2B2B2"/>
      </bottom>
      <diagonal/>
    </border>
    <border>
      <left style="hair">
        <color auto="1"/>
      </left>
      <right style="thin">
        <color rgb="FFB2B2B2"/>
      </right>
      <top style="hair">
        <color auto="1"/>
      </top>
      <bottom style="thin">
        <color rgb="FFB2B2B2"/>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indexed="64"/>
      </left>
      <right/>
      <top style="medium">
        <color indexed="64"/>
      </top>
      <bottom style="medium">
        <color indexed="64"/>
      </bottom>
      <diagonal/>
    </border>
  </borders>
  <cellStyleXfs count="10">
    <xf numFmtId="0" fontId="0" fillId="0" borderId="0">
      <alignment vertical="top"/>
    </xf>
    <xf numFmtId="0" fontId="26" fillId="0" borderId="0" applyNumberFormat="0" applyFill="0" applyBorder="0" applyAlignment="0" applyProtection="0"/>
    <xf numFmtId="164" fontId="27" fillId="5" borderId="19" applyAlignment="0" applyProtection="0"/>
    <xf numFmtId="0" fontId="32" fillId="6" borderId="20" applyNumberFormat="0" applyAlignment="0" applyProtection="0"/>
    <xf numFmtId="0" fontId="36" fillId="12" borderId="0" applyNumberFormat="0" applyBorder="0" applyAlignment="0" applyProtection="0"/>
    <xf numFmtId="0" fontId="39" fillId="13" borderId="0" applyNumberFormat="0" applyBorder="0" applyAlignment="0" applyProtection="0"/>
    <xf numFmtId="0" fontId="41" fillId="14" borderId="38" applyNumberFormat="0" applyFont="0" applyAlignment="0" applyProtection="0"/>
    <xf numFmtId="0" fontId="4" fillId="15" borderId="0" applyNumberFormat="0" applyBorder="0" applyAlignment="0" applyProtection="0"/>
    <xf numFmtId="9" fontId="41" fillId="0" borderId="0" applyFont="0" applyFill="0" applyBorder="0" applyAlignment="0" applyProtection="0"/>
    <xf numFmtId="0" fontId="2" fillId="15" borderId="0" applyNumberFormat="0" applyBorder="0" applyAlignment="0" applyProtection="0"/>
  </cellStyleXfs>
  <cellXfs count="305">
    <xf numFmtId="0" fontId="0" fillId="0" borderId="0" xfId="0">
      <alignment vertical="top"/>
    </xf>
    <xf numFmtId="0" fontId="8" fillId="0" borderId="0" xfId="0" applyFont="1">
      <alignment vertical="top"/>
    </xf>
    <xf numFmtId="0" fontId="0" fillId="0" borderId="0" xfId="0" applyAlignment="1">
      <alignment vertical="top"/>
    </xf>
    <xf numFmtId="0" fontId="0" fillId="0" borderId="0" xfId="0" applyAlignment="1">
      <alignment vertical="top" wrapText="1"/>
    </xf>
    <xf numFmtId="0" fontId="11" fillId="0" borderId="0" xfId="0" applyFont="1">
      <alignment vertical="top"/>
    </xf>
    <xf numFmtId="0" fontId="23" fillId="0" borderId="0" xfId="0" applyFont="1">
      <alignment vertical="top"/>
    </xf>
    <xf numFmtId="0" fontId="0" fillId="2" borderId="0" xfId="0" applyFill="1">
      <alignment vertical="top"/>
    </xf>
    <xf numFmtId="0" fontId="12" fillId="0" borderId="0" xfId="0" applyFont="1">
      <alignment vertical="top"/>
    </xf>
    <xf numFmtId="0" fontId="0" fillId="0" borderId="0" xfId="0" applyAlignment="1">
      <alignment vertical="center"/>
    </xf>
    <xf numFmtId="0" fontId="25" fillId="0" borderId="0" xfId="0" applyFont="1">
      <alignment vertical="top"/>
    </xf>
    <xf numFmtId="0" fontId="28" fillId="0" borderId="0" xfId="0" applyFont="1" applyAlignment="1">
      <alignment horizontal="left" vertical="center"/>
    </xf>
    <xf numFmtId="0" fontId="31" fillId="0" borderId="0" xfId="0" applyFont="1" applyFill="1">
      <alignment vertical="top"/>
    </xf>
    <xf numFmtId="0" fontId="22" fillId="7" borderId="0" xfId="0" applyFont="1" applyFill="1" applyBorder="1" applyAlignment="1">
      <alignment vertical="top" wrapText="1"/>
    </xf>
    <xf numFmtId="0" fontId="32" fillId="8" borderId="8" xfId="3" applyFill="1" applyBorder="1" applyAlignment="1" applyProtection="1">
      <alignment horizontal="center" vertical="top" wrapText="1"/>
      <protection locked="0"/>
    </xf>
    <xf numFmtId="0" fontId="29" fillId="0" borderId="0" xfId="0" applyFont="1" applyAlignment="1">
      <alignment vertical="top"/>
    </xf>
    <xf numFmtId="0" fontId="15" fillId="0" borderId="0" xfId="0" applyFont="1" applyAlignment="1">
      <alignment vertical="top"/>
    </xf>
    <xf numFmtId="0" fontId="13" fillId="8" borderId="8" xfId="0" applyFont="1" applyFill="1" applyBorder="1" applyAlignment="1" applyProtection="1">
      <alignment horizontal="center" vertical="center" wrapText="1"/>
      <protection locked="0"/>
    </xf>
    <xf numFmtId="0" fontId="0" fillId="0" borderId="0" xfId="0" applyAlignment="1">
      <alignment horizontal="center"/>
    </xf>
    <xf numFmtId="0" fontId="0" fillId="7" borderId="0" xfId="0" applyFill="1">
      <alignment vertical="top"/>
    </xf>
    <xf numFmtId="0" fontId="9" fillId="0" borderId="0" xfId="0" applyFont="1" applyAlignment="1">
      <alignment horizontal="right"/>
    </xf>
    <xf numFmtId="0" fontId="22" fillId="0" borderId="0" xfId="0" applyFont="1" applyAlignment="1">
      <alignment horizontal="right"/>
    </xf>
    <xf numFmtId="0" fontId="12" fillId="7" borderId="0" xfId="0" applyFont="1" applyFill="1">
      <alignment vertical="top"/>
    </xf>
    <xf numFmtId="0" fontId="12" fillId="7" borderId="0" xfId="0" applyFont="1" applyFill="1" applyAlignment="1">
      <alignment horizontal="center"/>
    </xf>
    <xf numFmtId="0" fontId="17" fillId="0" borderId="0" xfId="0" applyFont="1" applyAlignment="1">
      <alignment horizontal="center" wrapText="1"/>
    </xf>
    <xf numFmtId="0" fontId="30" fillId="7" borderId="0" xfId="0" applyFont="1" applyFill="1" applyAlignment="1">
      <alignment horizontal="center"/>
    </xf>
    <xf numFmtId="0" fontId="13" fillId="8" borderId="9" xfId="0" applyFont="1" applyFill="1" applyBorder="1" applyAlignment="1" applyProtection="1">
      <alignment horizontal="center" vertical="center" wrapText="1"/>
      <protection locked="0"/>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0" fillId="2" borderId="11" xfId="0" applyFont="1" applyFill="1" applyBorder="1" applyAlignment="1">
      <alignment horizontal="center" vertical="center" wrapText="1"/>
    </xf>
    <xf numFmtId="0" fontId="13" fillId="0" borderId="0" xfId="0" applyFont="1">
      <alignment vertical="top"/>
    </xf>
    <xf numFmtId="0" fontId="18" fillId="0" borderId="0" xfId="0" applyFont="1">
      <alignment vertical="top"/>
    </xf>
    <xf numFmtId="0" fontId="24" fillId="0" borderId="0" xfId="0" applyFont="1" applyAlignment="1">
      <alignment horizontal="center"/>
    </xf>
    <xf numFmtId="0" fontId="22" fillId="3" borderId="8" xfId="0" applyFont="1" applyFill="1" applyBorder="1" applyAlignment="1">
      <alignment vertical="top" wrapText="1"/>
    </xf>
    <xf numFmtId="0" fontId="13" fillId="8" borderId="8" xfId="0" applyFont="1" applyFill="1" applyBorder="1">
      <alignment vertical="top"/>
    </xf>
    <xf numFmtId="0" fontId="22" fillId="7" borderId="8" xfId="0" applyFont="1" applyFill="1" applyBorder="1" applyAlignment="1">
      <alignment vertical="top" wrapText="1"/>
    </xf>
    <xf numFmtId="0" fontId="13" fillId="4" borderId="8" xfId="0" applyFont="1" applyFill="1" applyBorder="1">
      <alignment vertical="top"/>
    </xf>
    <xf numFmtId="0" fontId="18" fillId="0" borderId="17" xfId="0" applyFont="1" applyFill="1" applyBorder="1" applyAlignment="1" applyProtection="1">
      <alignment vertical="top" wrapText="1"/>
      <protection locked="0"/>
    </xf>
    <xf numFmtId="0" fontId="18" fillId="0" borderId="13" xfId="0" applyFont="1" applyFill="1" applyBorder="1" applyAlignment="1" applyProtection="1">
      <alignment vertical="top" wrapText="1"/>
      <protection locked="0"/>
    </xf>
    <xf numFmtId="0" fontId="15" fillId="0" borderId="1" xfId="0" applyFont="1" applyBorder="1" applyAlignment="1" applyProtection="1">
      <alignment vertical="top"/>
      <protection locked="0"/>
    </xf>
    <xf numFmtId="0" fontId="15" fillId="8" borderId="7" xfId="0" applyFont="1" applyFill="1" applyBorder="1" applyAlignment="1" applyProtection="1">
      <alignment vertical="top" wrapText="1"/>
      <protection locked="0"/>
    </xf>
    <xf numFmtId="0" fontId="15" fillId="3" borderId="7" xfId="0" applyFont="1" applyFill="1" applyBorder="1" applyAlignment="1" applyProtection="1">
      <alignment vertical="top" wrapText="1"/>
      <protection locked="0"/>
    </xf>
    <xf numFmtId="0" fontId="15" fillId="8" borderId="7" xfId="0" applyFont="1" applyFill="1" applyBorder="1" applyAlignment="1" applyProtection="1">
      <alignment horizontal="center" vertical="top"/>
      <protection locked="0"/>
    </xf>
    <xf numFmtId="41" fontId="15" fillId="3" borderId="7" xfId="0" applyNumberFormat="1" applyFont="1" applyFill="1" applyBorder="1" applyAlignment="1" applyProtection="1">
      <alignment vertical="top"/>
      <protection locked="0"/>
    </xf>
    <xf numFmtId="0" fontId="15" fillId="0" borderId="3" xfId="0" applyFont="1" applyBorder="1" applyAlignment="1" applyProtection="1">
      <alignment vertical="top"/>
      <protection locked="0"/>
    </xf>
    <xf numFmtId="0" fontId="15" fillId="8" borderId="8" xfId="0" applyFont="1" applyFill="1" applyBorder="1" applyAlignment="1" applyProtection="1">
      <alignment vertical="top" wrapText="1"/>
      <protection locked="0"/>
    </xf>
    <xf numFmtId="0" fontId="15" fillId="3" borderId="8" xfId="0" applyFont="1" applyFill="1" applyBorder="1" applyAlignment="1" applyProtection="1">
      <alignment vertical="top" wrapText="1"/>
      <protection locked="0"/>
    </xf>
    <xf numFmtId="0" fontId="15" fillId="8" borderId="8" xfId="0" applyFont="1" applyFill="1" applyBorder="1" applyAlignment="1" applyProtection="1">
      <alignment horizontal="center" vertical="top"/>
      <protection locked="0"/>
    </xf>
    <xf numFmtId="41" fontId="15" fillId="3" borderId="8" xfId="0" applyNumberFormat="1" applyFont="1" applyFill="1" applyBorder="1" applyAlignment="1" applyProtection="1">
      <alignment vertical="top"/>
      <protection locked="0"/>
    </xf>
    <xf numFmtId="0" fontId="15" fillId="0" borderId="5" xfId="0" applyFont="1" applyBorder="1" applyAlignment="1" applyProtection="1">
      <alignment vertical="top"/>
      <protection locked="0"/>
    </xf>
    <xf numFmtId="0" fontId="15" fillId="8" borderId="9" xfId="0" applyFont="1" applyFill="1" applyBorder="1" applyAlignment="1" applyProtection="1">
      <alignment vertical="top" wrapText="1"/>
      <protection locked="0"/>
    </xf>
    <xf numFmtId="0" fontId="15" fillId="3" borderId="9" xfId="0" applyFont="1" applyFill="1" applyBorder="1" applyAlignment="1" applyProtection="1">
      <alignment vertical="top" wrapText="1"/>
      <protection locked="0"/>
    </xf>
    <xf numFmtId="0" fontId="15" fillId="8" borderId="9" xfId="0" applyFont="1" applyFill="1" applyBorder="1" applyAlignment="1" applyProtection="1">
      <alignment horizontal="center" vertical="top"/>
      <protection locked="0"/>
    </xf>
    <xf numFmtId="41" fontId="15" fillId="3" borderId="9" xfId="0" applyNumberFormat="1" applyFont="1" applyFill="1" applyBorder="1" applyAlignment="1" applyProtection="1">
      <alignment vertical="top"/>
      <protection locked="0"/>
    </xf>
    <xf numFmtId="0" fontId="10" fillId="0" borderId="3" xfId="0" applyFont="1" applyFill="1" applyBorder="1" applyAlignment="1" applyProtection="1">
      <alignment vertical="top" wrapText="1"/>
      <protection locked="0"/>
    </xf>
    <xf numFmtId="0" fontId="10" fillId="0" borderId="5"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3" fillId="8" borderId="7"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wrapText="1"/>
    </xf>
    <xf numFmtId="0" fontId="33" fillId="0" borderId="0" xfId="0" applyFont="1" applyAlignment="1">
      <alignment vertical="top"/>
    </xf>
    <xf numFmtId="0" fontId="0" fillId="0" borderId="8" xfId="0" applyFont="1" applyFill="1" applyBorder="1" applyAlignment="1">
      <alignment horizontal="left" vertical="top" wrapText="1"/>
    </xf>
    <xf numFmtId="0" fontId="0" fillId="0" borderId="13" xfId="0" applyBorder="1" applyAlignment="1">
      <alignment vertical="top"/>
    </xf>
    <xf numFmtId="0" fontId="0" fillId="0" borderId="8" xfId="0" applyBorder="1" applyAlignment="1">
      <alignment vertical="top" wrapText="1"/>
    </xf>
    <xf numFmtId="0" fontId="7" fillId="0" borderId="0" xfId="0" applyFont="1" applyAlignment="1">
      <alignment vertical="top"/>
    </xf>
    <xf numFmtId="0" fontId="34" fillId="0" borderId="0" xfId="0" applyFont="1">
      <alignment vertical="top"/>
    </xf>
    <xf numFmtId="0" fontId="12" fillId="0" borderId="11" xfId="0" applyFont="1" applyFill="1" applyBorder="1" applyAlignment="1">
      <alignment vertical="top" wrapText="1"/>
    </xf>
    <xf numFmtId="0" fontId="12" fillId="0" borderId="12" xfId="0" applyFont="1" applyFill="1" applyBorder="1" applyAlignment="1">
      <alignment vertical="top" wrapText="1"/>
    </xf>
    <xf numFmtId="0" fontId="9" fillId="0" borderId="10" xfId="0" applyFont="1" applyBorder="1" applyAlignment="1">
      <alignment vertical="center"/>
    </xf>
    <xf numFmtId="0" fontId="9" fillId="0" borderId="11" xfId="0" applyFont="1" applyBorder="1" applyAlignment="1">
      <alignment vertical="center"/>
    </xf>
    <xf numFmtId="0" fontId="12" fillId="0" borderId="12" xfId="0" applyFont="1" applyFill="1" applyBorder="1" applyAlignment="1">
      <alignment vertical="center" wrapText="1"/>
    </xf>
    <xf numFmtId="0" fontId="35" fillId="8" borderId="15" xfId="3" applyFont="1" applyFill="1" applyBorder="1" applyAlignment="1" applyProtection="1">
      <alignment horizontal="center" vertical="top" wrapText="1"/>
      <protection locked="0"/>
    </xf>
    <xf numFmtId="0" fontId="35" fillId="8" borderId="7" xfId="3" applyFont="1" applyFill="1" applyBorder="1" applyAlignment="1" applyProtection="1">
      <alignment horizontal="center" vertical="top" wrapText="1"/>
      <protection locked="0"/>
    </xf>
    <xf numFmtId="0" fontId="35" fillId="8" borderId="2" xfId="3" applyFont="1" applyFill="1" applyBorder="1" applyAlignment="1" applyProtection="1">
      <alignment horizontal="center" vertical="top" wrapText="1"/>
      <protection locked="0"/>
    </xf>
    <xf numFmtId="0" fontId="35" fillId="8" borderId="29" xfId="3" applyFont="1" applyFill="1" applyBorder="1" applyAlignment="1" applyProtection="1">
      <alignment horizontal="center" vertical="top" wrapText="1"/>
      <protection locked="0"/>
    </xf>
    <xf numFmtId="0" fontId="0" fillId="0" borderId="8" xfId="0" applyFont="1" applyBorder="1" applyAlignment="1">
      <alignment vertical="top" wrapText="1"/>
    </xf>
    <xf numFmtId="0" fontId="25" fillId="0" borderId="8" xfId="0" applyFont="1" applyFill="1" applyBorder="1" applyAlignment="1">
      <alignment horizontal="left" vertical="top" wrapText="1"/>
    </xf>
    <xf numFmtId="0" fontId="12" fillId="0" borderId="0" xfId="0" applyFont="1" applyAlignment="1">
      <alignment horizontal="right"/>
    </xf>
    <xf numFmtId="0" fontId="6" fillId="0" borderId="8" xfId="0" applyFont="1" applyBorder="1" applyAlignment="1">
      <alignment vertical="top" wrapText="1"/>
    </xf>
    <xf numFmtId="0" fontId="37" fillId="0" borderId="31" xfId="0" applyFont="1" applyBorder="1">
      <alignment vertical="top"/>
    </xf>
    <xf numFmtId="0" fontId="0" fillId="0" borderId="8" xfId="0" applyBorder="1" applyAlignment="1">
      <alignment vertical="top"/>
    </xf>
    <xf numFmtId="0" fontId="36" fillId="12" borderId="8" xfId="4" applyBorder="1" applyAlignment="1">
      <alignment vertical="top" wrapText="1"/>
    </xf>
    <xf numFmtId="0" fontId="38" fillId="2" borderId="11" xfId="0" applyFont="1" applyFill="1" applyBorder="1" applyAlignment="1">
      <alignment horizontal="center" vertical="center" wrapText="1"/>
    </xf>
    <xf numFmtId="0" fontId="40" fillId="0" borderId="8" xfId="0" applyFont="1" applyFill="1" applyBorder="1" applyAlignment="1">
      <alignment horizontal="left" vertical="top" wrapText="1"/>
    </xf>
    <xf numFmtId="0" fontId="0" fillId="0" borderId="8" xfId="0" applyNumberFormat="1" applyBorder="1" applyAlignment="1">
      <alignment vertical="top" wrapText="1"/>
    </xf>
    <xf numFmtId="0" fontId="0" fillId="0" borderId="16" xfId="0" applyBorder="1" applyAlignment="1">
      <alignment vertical="top"/>
    </xf>
    <xf numFmtId="0" fontId="0" fillId="0" borderId="0" xfId="0" applyAlignment="1">
      <alignment wrapText="1"/>
    </xf>
    <xf numFmtId="0" fontId="0" fillId="0" borderId="16" xfId="0" applyFont="1" applyFill="1" applyBorder="1" applyAlignment="1">
      <alignment horizontal="left" vertical="top" wrapText="1"/>
    </xf>
    <xf numFmtId="0" fontId="0" fillId="0" borderId="16" xfId="0" applyBorder="1" applyAlignment="1">
      <alignment vertical="top" wrapText="1"/>
    </xf>
    <xf numFmtId="0" fontId="0" fillId="0" borderId="8" xfId="0" applyBorder="1">
      <alignment vertical="top"/>
    </xf>
    <xf numFmtId="0" fontId="0" fillId="0" borderId="0" xfId="0" applyBorder="1" applyAlignment="1">
      <alignment vertical="top"/>
    </xf>
    <xf numFmtId="0" fontId="0" fillId="0" borderId="8" xfId="0" applyBorder="1" applyAlignment="1">
      <alignment wrapText="1"/>
    </xf>
    <xf numFmtId="0" fontId="39" fillId="13" borderId="16" xfId="5" applyBorder="1" applyAlignment="1">
      <alignment vertical="top"/>
    </xf>
    <xf numFmtId="0" fontId="39" fillId="13" borderId="16" xfId="5" applyBorder="1" applyAlignment="1">
      <alignment horizontal="left" vertical="top" wrapText="1"/>
    </xf>
    <xf numFmtId="0" fontId="39" fillId="13" borderId="16" xfId="5" applyBorder="1" applyAlignment="1">
      <alignment vertical="top" wrapText="1"/>
    </xf>
    <xf numFmtId="0" fontId="0" fillId="0" borderId="8" xfId="0" applyBorder="1" applyAlignment="1">
      <alignment horizontal="center" vertical="top"/>
    </xf>
    <xf numFmtId="0" fontId="0" fillId="0" borderId="0" xfId="0" applyAlignment="1">
      <alignment horizontal="center" vertical="top"/>
    </xf>
    <xf numFmtId="0" fontId="0" fillId="0" borderId="8" xfId="0" applyFont="1" applyFill="1" applyBorder="1" applyAlignment="1">
      <alignment horizontal="center" vertical="top" wrapText="1"/>
    </xf>
    <xf numFmtId="0" fontId="0" fillId="0" borderId="0" xfId="0" applyFont="1" applyFill="1" applyBorder="1" applyAlignment="1">
      <alignment horizontal="center" vertical="top" wrapText="1"/>
    </xf>
    <xf numFmtId="0" fontId="39" fillId="13" borderId="8" xfId="5" applyBorder="1" applyAlignment="1">
      <alignment horizontal="center" vertical="top"/>
    </xf>
    <xf numFmtId="0" fontId="32" fillId="8" borderId="8" xfId="3" applyFill="1" applyBorder="1" applyAlignment="1" applyProtection="1">
      <alignment horizontal="center" vertical="top"/>
      <protection locked="0"/>
    </xf>
    <xf numFmtId="0" fontId="0" fillId="0" borderId="0" xfId="0" applyBorder="1">
      <alignment vertical="top"/>
    </xf>
    <xf numFmtId="0" fontId="0" fillId="0" borderId="0" xfId="0" applyBorder="1" applyAlignment="1">
      <alignment horizontal="center" vertical="top"/>
    </xf>
    <xf numFmtId="0" fontId="13" fillId="8" borderId="8" xfId="0" applyFont="1" applyFill="1" applyBorder="1" applyAlignment="1" applyProtection="1">
      <alignment vertical="top" wrapText="1"/>
      <protection locked="0"/>
    </xf>
    <xf numFmtId="0" fontId="11" fillId="3" borderId="8" xfId="0" applyFont="1" applyFill="1" applyBorder="1" applyAlignment="1" applyProtection="1">
      <alignment vertical="top" wrapText="1"/>
      <protection locked="0"/>
    </xf>
    <xf numFmtId="0" fontId="22" fillId="3" borderId="8" xfId="0" applyFont="1" applyFill="1" applyBorder="1" applyAlignment="1" applyProtection="1">
      <alignment vertical="top" wrapText="1"/>
      <protection locked="0"/>
    </xf>
    <xf numFmtId="0" fontId="0" fillId="0" borderId="0" xfId="0" applyBorder="1" applyAlignment="1" applyProtection="1">
      <alignment vertical="top"/>
      <protection locked="0"/>
    </xf>
    <xf numFmtId="0" fontId="11" fillId="3" borderId="14" xfId="0" applyFont="1" applyFill="1" applyBorder="1" applyAlignment="1" applyProtection="1">
      <alignment vertical="top"/>
      <protection locked="0"/>
    </xf>
    <xf numFmtId="0" fontId="11" fillId="3" borderId="14" xfId="0" applyFont="1" applyFill="1" applyBorder="1" applyAlignment="1" applyProtection="1">
      <alignment vertical="top" wrapText="1"/>
      <protection locked="0"/>
    </xf>
    <xf numFmtId="0" fontId="9" fillId="0" borderId="35" xfId="0" applyFont="1" applyFill="1" applyBorder="1" applyAlignment="1">
      <alignment vertical="top" wrapText="1"/>
    </xf>
    <xf numFmtId="0" fontId="9" fillId="0" borderId="29" xfId="0" applyFont="1" applyFill="1" applyBorder="1" applyAlignment="1">
      <alignment vertical="top" wrapText="1"/>
    </xf>
    <xf numFmtId="0" fontId="9" fillId="0" borderId="36" xfId="0" applyFont="1" applyFill="1" applyBorder="1" applyAlignment="1">
      <alignment vertical="top" wrapText="1"/>
    </xf>
    <xf numFmtId="0" fontId="13" fillId="8" borderId="16" xfId="0" applyFont="1" applyFill="1" applyBorder="1" applyAlignment="1" applyProtection="1">
      <alignment vertical="top" wrapText="1"/>
      <protection locked="0"/>
    </xf>
    <xf numFmtId="0" fontId="11" fillId="3" borderId="16" xfId="0" applyFont="1" applyFill="1" applyBorder="1" applyAlignment="1" applyProtection="1">
      <alignment vertical="top" wrapText="1"/>
      <protection locked="0"/>
    </xf>
    <xf numFmtId="0" fontId="22" fillId="3" borderId="16" xfId="0" applyFont="1" applyFill="1" applyBorder="1" applyAlignment="1" applyProtection="1">
      <alignment vertical="top" wrapText="1"/>
      <protection locked="0"/>
    </xf>
    <xf numFmtId="0" fontId="11" fillId="3" borderId="37" xfId="0" applyFont="1" applyFill="1" applyBorder="1" applyAlignment="1" applyProtection="1">
      <alignment vertical="top" wrapText="1"/>
      <protection locked="0"/>
    </xf>
    <xf numFmtId="0" fontId="10" fillId="2" borderId="3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3" fillId="8" borderId="41" xfId="0" applyFont="1" applyFill="1" applyBorder="1" applyAlignment="1" applyProtection="1">
      <alignment horizontal="center" vertical="center" wrapText="1"/>
      <protection locked="0"/>
    </xf>
    <xf numFmtId="0" fontId="13" fillId="8" borderId="18" xfId="0" applyFont="1" applyFill="1" applyBorder="1" applyAlignment="1" applyProtection="1">
      <alignment horizontal="center" vertical="center" wrapText="1"/>
      <protection locked="0"/>
    </xf>
    <xf numFmtId="0" fontId="13" fillId="8" borderId="36" xfId="0" applyFont="1" applyFill="1" applyBorder="1" applyAlignment="1" applyProtection="1">
      <alignment horizontal="center" vertical="center" wrapText="1"/>
      <protection locked="0"/>
    </xf>
    <xf numFmtId="0" fontId="13" fillId="8" borderId="14" xfId="0" applyFont="1" applyFill="1" applyBorder="1" applyAlignment="1" applyProtection="1">
      <alignment horizontal="center" vertical="center" wrapText="1"/>
      <protection locked="0"/>
    </xf>
    <xf numFmtId="0" fontId="13" fillId="8" borderId="42" xfId="0" applyFont="1" applyFill="1" applyBorder="1" applyAlignment="1" applyProtection="1">
      <alignment horizontal="center" vertical="center" wrapText="1"/>
      <protection locked="0"/>
    </xf>
    <xf numFmtId="0" fontId="15" fillId="3" borderId="43" xfId="0" applyFont="1" applyFill="1" applyBorder="1" applyAlignment="1" applyProtection="1">
      <alignment vertical="top" wrapText="1"/>
      <protection locked="0"/>
    </xf>
    <xf numFmtId="0" fontId="15" fillId="3" borderId="44" xfId="0" applyFont="1" applyFill="1" applyBorder="1" applyAlignment="1" applyProtection="1">
      <alignment vertical="top" wrapText="1"/>
      <protection locked="0"/>
    </xf>
    <xf numFmtId="0" fontId="15" fillId="3" borderId="45" xfId="0" applyFont="1" applyFill="1" applyBorder="1" applyAlignment="1" applyProtection="1">
      <alignment vertical="top" wrapText="1"/>
      <protection locked="0"/>
    </xf>
    <xf numFmtId="0" fontId="5" fillId="0" borderId="8" xfId="0" applyFont="1" applyFill="1" applyBorder="1" applyAlignment="1">
      <alignment horizontal="left" vertical="top" wrapText="1"/>
    </xf>
    <xf numFmtId="0" fontId="0" fillId="14" borderId="8" xfId="6" applyFont="1" applyBorder="1" applyAlignment="1">
      <alignment vertical="top"/>
    </xf>
    <xf numFmtId="0" fontId="42" fillId="14" borderId="8" xfId="6" applyFont="1" applyBorder="1" applyAlignment="1">
      <alignment horizontal="left" vertical="top" wrapText="1"/>
    </xf>
    <xf numFmtId="0" fontId="42" fillId="14" borderId="8" xfId="6" applyFont="1" applyBorder="1" applyAlignment="1">
      <alignment horizontal="center" vertical="top" wrapText="1"/>
    </xf>
    <xf numFmtId="0" fontId="0" fillId="14" borderId="8" xfId="6" applyNumberFormat="1" applyFont="1" applyBorder="1" applyAlignment="1">
      <alignment vertical="top" wrapText="1"/>
    </xf>
    <xf numFmtId="0" fontId="0" fillId="0" borderId="15" xfId="0" applyBorder="1" applyAlignment="1">
      <alignment horizontal="center" vertical="top"/>
    </xf>
    <xf numFmtId="0" fontId="0" fillId="0" borderId="15" xfId="0" applyFont="1" applyFill="1" applyBorder="1" applyAlignment="1">
      <alignment horizontal="center" vertical="top" wrapText="1"/>
    </xf>
    <xf numFmtId="0" fontId="0" fillId="0" borderId="16" xfId="0" applyFont="1" applyFill="1" applyBorder="1" applyAlignment="1">
      <alignment horizontal="center" vertical="top" wrapText="1"/>
    </xf>
    <xf numFmtId="0" fontId="42" fillId="14" borderId="16" xfId="6" applyFont="1" applyBorder="1" applyAlignment="1">
      <alignment horizontal="center" vertical="top" wrapText="1"/>
    </xf>
    <xf numFmtId="0" fontId="0" fillId="0" borderId="46" xfId="0" applyBorder="1" applyAlignment="1">
      <alignment vertical="top"/>
    </xf>
    <xf numFmtId="0" fontId="0" fillId="0" borderId="16" xfId="0" applyBorder="1" applyAlignment="1">
      <alignment horizontal="center" vertical="top"/>
    </xf>
    <xf numFmtId="0" fontId="0" fillId="0" borderId="47" xfId="0" applyBorder="1" applyAlignment="1">
      <alignment vertical="top"/>
    </xf>
    <xf numFmtId="0" fontId="0" fillId="0" borderId="48" xfId="0" applyBorder="1" applyAlignment="1">
      <alignment vertical="top"/>
    </xf>
    <xf numFmtId="0" fontId="40" fillId="0" borderId="48" xfId="0" applyFont="1" applyFill="1" applyBorder="1" applyAlignment="1">
      <alignment horizontal="left" vertical="top" wrapText="1"/>
    </xf>
    <xf numFmtId="0" fontId="0" fillId="0" borderId="48" xfId="0" applyBorder="1" applyAlignment="1">
      <alignment horizontal="center" vertical="top"/>
    </xf>
    <xf numFmtId="0" fontId="0" fillId="0" borderId="48" xfId="0" applyNumberFormat="1" applyBorder="1" applyAlignment="1">
      <alignment vertical="top" wrapText="1"/>
    </xf>
    <xf numFmtId="0" fontId="0" fillId="0" borderId="50" xfId="0" applyBorder="1" applyAlignment="1">
      <alignment vertical="top"/>
    </xf>
    <xf numFmtId="0" fontId="0" fillId="0" borderId="51" xfId="0" applyBorder="1" applyAlignment="1">
      <alignment vertical="top"/>
    </xf>
    <xf numFmtId="0" fontId="40" fillId="0" borderId="51" xfId="0" applyFont="1" applyFill="1" applyBorder="1" applyAlignment="1">
      <alignment horizontal="left" vertical="top" wrapText="1"/>
    </xf>
    <xf numFmtId="0" fontId="40" fillId="0" borderId="51" xfId="0" applyFont="1" applyFill="1" applyBorder="1" applyAlignment="1">
      <alignment horizontal="center" vertical="top" wrapText="1"/>
    </xf>
    <xf numFmtId="0" fontId="0" fillId="0" borderId="51" xfId="0" applyNumberFormat="1" applyBorder="1" applyAlignment="1">
      <alignment vertical="top" wrapText="1"/>
    </xf>
    <xf numFmtId="0" fontId="43" fillId="0" borderId="0" xfId="0" applyFont="1" applyAlignment="1">
      <alignment horizontal="justify" vertical="center"/>
    </xf>
    <xf numFmtId="0" fontId="44" fillId="0" borderId="0" xfId="0" applyFont="1" applyAlignment="1">
      <alignment vertical="top" wrapText="1"/>
    </xf>
    <xf numFmtId="0" fontId="35" fillId="8" borderId="4" xfId="3" applyFont="1" applyFill="1" applyBorder="1" applyAlignment="1" applyProtection="1">
      <alignment horizontal="center" vertical="top" wrapText="1"/>
      <protection locked="0"/>
    </xf>
    <xf numFmtId="0" fontId="35" fillId="8" borderId="6" xfId="3" applyFont="1" applyFill="1" applyBorder="1" applyAlignment="1" applyProtection="1">
      <alignment horizontal="center" vertical="top" wrapText="1"/>
      <protection locked="0"/>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3" fillId="8" borderId="57" xfId="0" applyFont="1" applyFill="1" applyBorder="1" applyAlignment="1" applyProtection="1">
      <alignment horizontal="center" vertical="center" wrapText="1"/>
      <protection locked="0"/>
    </xf>
    <xf numFmtId="0" fontId="13" fillId="8" borderId="58" xfId="0" applyFont="1" applyFill="1" applyBorder="1" applyAlignment="1" applyProtection="1">
      <alignment horizontal="center" vertical="center" wrapText="1"/>
      <protection locked="0"/>
    </xf>
    <xf numFmtId="0" fontId="13" fillId="8" borderId="59" xfId="0" applyFont="1" applyFill="1" applyBorder="1" applyAlignment="1" applyProtection="1">
      <alignment horizontal="center" vertical="center" wrapText="1"/>
      <protection locked="0"/>
    </xf>
    <xf numFmtId="0" fontId="13" fillId="8" borderId="60" xfId="0" applyFont="1" applyFill="1" applyBorder="1" applyAlignment="1" applyProtection="1">
      <alignment horizontal="center" vertical="center" wrapText="1"/>
      <protection locked="0"/>
    </xf>
    <xf numFmtId="0" fontId="13" fillId="8" borderId="61" xfId="0" applyFont="1" applyFill="1" applyBorder="1" applyAlignment="1" applyProtection="1">
      <alignment horizontal="center" vertical="center" wrapText="1"/>
      <protection locked="0"/>
    </xf>
    <xf numFmtId="0" fontId="13" fillId="8" borderId="62" xfId="0" applyFont="1" applyFill="1" applyBorder="1" applyAlignment="1" applyProtection="1">
      <alignment horizontal="center" vertical="center" wrapText="1"/>
      <protection locked="0"/>
    </xf>
    <xf numFmtId="0" fontId="10" fillId="2" borderId="54" xfId="0" applyFont="1" applyFill="1" applyBorder="1" applyAlignment="1">
      <alignment horizontal="center" vertical="center" wrapText="1"/>
    </xf>
    <xf numFmtId="0" fontId="13" fillId="8" borderId="63" xfId="0" applyFont="1" applyFill="1" applyBorder="1" applyAlignment="1" applyProtection="1">
      <alignment horizontal="center" vertical="center" wrapText="1"/>
      <protection locked="0"/>
    </xf>
    <xf numFmtId="0" fontId="13" fillId="8" borderId="64" xfId="0" applyFont="1" applyFill="1" applyBorder="1" applyAlignment="1" applyProtection="1">
      <alignment horizontal="center" vertical="center" wrapText="1"/>
      <protection locked="0"/>
    </xf>
    <xf numFmtId="0" fontId="10" fillId="2" borderId="6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5" fillId="3" borderId="2" xfId="0" applyFont="1" applyFill="1" applyBorder="1" applyAlignment="1" applyProtection="1">
      <alignment vertical="top" wrapText="1"/>
      <protection locked="0"/>
    </xf>
    <xf numFmtId="0" fontId="15" fillId="3" borderId="4" xfId="0" applyFont="1" applyFill="1" applyBorder="1" applyAlignment="1" applyProtection="1">
      <alignment vertical="top" wrapText="1"/>
      <protection locked="0"/>
    </xf>
    <xf numFmtId="0" fontId="15" fillId="3" borderId="6" xfId="0" applyFont="1" applyFill="1" applyBorder="1" applyAlignment="1" applyProtection="1">
      <alignment vertical="top" wrapText="1"/>
      <protection locked="0"/>
    </xf>
    <xf numFmtId="0" fontId="4" fillId="15" borderId="8" xfId="7" applyBorder="1" applyAlignment="1">
      <alignment vertical="top"/>
    </xf>
    <xf numFmtId="0" fontId="4" fillId="15" borderId="8" xfId="7" applyBorder="1" applyAlignment="1">
      <alignment horizontal="left" vertical="top" wrapText="1"/>
    </xf>
    <xf numFmtId="0" fontId="4" fillId="15" borderId="8" xfId="7" applyBorder="1" applyAlignment="1">
      <alignment horizontal="center" vertical="top" wrapText="1"/>
    </xf>
    <xf numFmtId="0" fontId="4" fillId="15" borderId="8" xfId="7" applyBorder="1" applyAlignment="1">
      <alignment vertical="top" wrapText="1"/>
    </xf>
    <xf numFmtId="0" fontId="4" fillId="15" borderId="0" xfId="7" applyAlignment="1">
      <alignment vertical="top"/>
    </xf>
    <xf numFmtId="0" fontId="4" fillId="15" borderId="8" xfId="7" applyBorder="1" applyAlignment="1">
      <alignment horizontal="center" vertical="top"/>
    </xf>
    <xf numFmtId="0" fontId="4" fillId="15" borderId="8" xfId="7" applyNumberFormat="1" applyBorder="1" applyAlignment="1">
      <alignment vertical="top" wrapText="1"/>
    </xf>
    <xf numFmtId="0" fontId="36" fillId="12" borderId="49" xfId="4" applyNumberFormat="1" applyBorder="1" applyAlignment="1">
      <alignment vertical="top" wrapText="1"/>
    </xf>
    <xf numFmtId="0" fontId="36" fillId="12" borderId="52" xfId="4" applyNumberFormat="1" applyBorder="1" applyAlignment="1">
      <alignment vertical="top" wrapText="1"/>
    </xf>
    <xf numFmtId="0" fontId="36" fillId="12" borderId="8" xfId="4" applyNumberFormat="1" applyBorder="1" applyAlignment="1">
      <alignment vertical="top" wrapText="1"/>
    </xf>
    <xf numFmtId="0" fontId="0" fillId="14" borderId="8" xfId="6" applyFont="1" applyBorder="1" applyAlignment="1">
      <alignment vertical="top" wrapText="1"/>
    </xf>
    <xf numFmtId="9" fontId="12" fillId="7" borderId="0" xfId="8" applyFont="1" applyFill="1" applyAlignment="1">
      <alignment horizontal="center"/>
    </xf>
    <xf numFmtId="0" fontId="15" fillId="3" borderId="15" xfId="0" applyFont="1" applyFill="1" applyBorder="1" applyAlignment="1" applyProtection="1">
      <alignment vertical="top" wrapText="1"/>
      <protection locked="0"/>
    </xf>
    <xf numFmtId="0" fontId="49" fillId="0" borderId="8" xfId="0" applyFont="1" applyBorder="1" applyAlignment="1">
      <alignment vertical="top" wrapText="1"/>
    </xf>
    <xf numFmtId="0" fontId="50" fillId="0" borderId="8" xfId="0" applyFont="1" applyBorder="1" applyAlignment="1">
      <alignment vertical="top"/>
    </xf>
    <xf numFmtId="0" fontId="12" fillId="0" borderId="8" xfId="0" applyFont="1" applyFill="1" applyBorder="1" applyAlignment="1">
      <alignment vertical="top"/>
    </xf>
    <xf numFmtId="0" fontId="52" fillId="0" borderId="0" xfId="0" applyFont="1" applyAlignment="1">
      <alignment vertical="top"/>
    </xf>
    <xf numFmtId="0" fontId="32" fillId="8" borderId="8" xfId="3" applyFill="1" applyBorder="1" applyAlignment="1" applyProtection="1">
      <alignment vertical="top"/>
      <protection locked="0"/>
    </xf>
    <xf numFmtId="0" fontId="12" fillId="0" borderId="11" xfId="0" applyFont="1" applyFill="1" applyBorder="1" applyAlignment="1">
      <alignment vertical="center" wrapText="1"/>
    </xf>
    <xf numFmtId="0" fontId="54" fillId="0" borderId="0" xfId="0" applyFont="1">
      <alignment vertical="top"/>
    </xf>
    <xf numFmtId="0" fontId="42" fillId="0" borderId="8" xfId="0" applyFont="1" applyBorder="1" applyAlignment="1">
      <alignment vertical="top" wrapText="1"/>
    </xf>
    <xf numFmtId="0" fontId="9" fillId="0" borderId="3" xfId="0" applyFont="1" applyFill="1" applyBorder="1" applyAlignment="1">
      <alignment vertical="top"/>
    </xf>
    <xf numFmtId="0" fontId="0" fillId="0" borderId="3" xfId="0" applyFont="1" applyFill="1" applyBorder="1" applyAlignment="1">
      <alignment vertical="top"/>
    </xf>
    <xf numFmtId="0" fontId="12" fillId="0" borderId="4" xfId="0" applyFont="1" applyFill="1" applyBorder="1" applyAlignment="1">
      <alignment vertical="top"/>
    </xf>
    <xf numFmtId="0" fontId="32" fillId="3" borderId="4" xfId="3" applyFill="1" applyBorder="1" applyAlignment="1" applyProtection="1">
      <alignment vertical="top"/>
      <protection locked="0"/>
    </xf>
    <xf numFmtId="0" fontId="32" fillId="3" borderId="4" xfId="3" applyFill="1" applyBorder="1" applyAlignment="1" applyProtection="1">
      <alignment horizontal="left" vertical="top" wrapText="1"/>
      <protection locked="0"/>
    </xf>
    <xf numFmtId="0" fontId="3" fillId="0" borderId="8" xfId="0" applyFont="1" applyBorder="1" applyAlignment="1">
      <alignment vertical="top" wrapText="1"/>
    </xf>
    <xf numFmtId="0" fontId="0" fillId="0" borderId="5" xfId="0" applyFont="1" applyFill="1" applyBorder="1" applyAlignment="1">
      <alignment vertical="top"/>
    </xf>
    <xf numFmtId="0" fontId="3" fillId="0" borderId="9" xfId="0" applyFont="1" applyBorder="1" applyAlignment="1">
      <alignment vertical="top" wrapText="1"/>
    </xf>
    <xf numFmtId="0" fontId="0" fillId="0" borderId="9" xfId="0" applyFont="1" applyBorder="1" applyAlignment="1">
      <alignment vertical="top" wrapText="1"/>
    </xf>
    <xf numFmtId="0" fontId="32" fillId="8" borderId="9" xfId="3" applyFill="1" applyBorder="1" applyAlignment="1" applyProtection="1">
      <alignment horizontal="center" vertical="top"/>
      <protection locked="0"/>
    </xf>
    <xf numFmtId="0" fontId="32" fillId="3" borderId="6" xfId="3" applyFill="1" applyBorder="1" applyAlignment="1" applyProtection="1">
      <alignment vertical="top"/>
      <protection locked="0"/>
    </xf>
    <xf numFmtId="0" fontId="22" fillId="7" borderId="0" xfId="0" applyFont="1" applyFill="1" applyBorder="1" applyAlignment="1">
      <alignment vertical="top" wrapText="1"/>
    </xf>
    <xf numFmtId="0" fontId="0" fillId="0" borderId="8" xfId="0" applyFont="1" applyBorder="1" applyAlignment="1">
      <alignment vertical="top" wrapText="1"/>
    </xf>
    <xf numFmtId="0" fontId="12" fillId="0" borderId="10" xfId="0" applyFont="1" applyFill="1" applyBorder="1" applyAlignment="1">
      <alignment vertical="top"/>
    </xf>
    <xf numFmtId="0" fontId="12" fillId="0" borderId="11" xfId="0" applyFont="1" applyFill="1" applyBorder="1" applyAlignment="1">
      <alignment vertical="top"/>
    </xf>
    <xf numFmtId="0" fontId="1" fillId="0" borderId="1" xfId="0" applyFont="1" applyFill="1" applyBorder="1" applyAlignment="1">
      <alignment horizontal="right" vertical="top"/>
    </xf>
    <xf numFmtId="0" fontId="1" fillId="0" borderId="7" xfId="0" applyFont="1" applyFill="1" applyBorder="1" applyAlignment="1">
      <alignment horizontal="left" vertical="top" wrapText="1"/>
    </xf>
    <xf numFmtId="0" fontId="1" fillId="0" borderId="7" xfId="0" applyFont="1" applyBorder="1" applyAlignment="1">
      <alignment vertical="top"/>
    </xf>
    <xf numFmtId="0" fontId="29" fillId="0" borderId="7" xfId="0" applyFont="1" applyFill="1" applyBorder="1" applyAlignment="1">
      <alignment horizontal="left" vertical="top" wrapText="1"/>
    </xf>
    <xf numFmtId="0" fontId="1" fillId="0" borderId="7" xfId="0" applyFont="1" applyFill="1" applyBorder="1" applyAlignment="1">
      <alignment vertical="top" wrapText="1"/>
    </xf>
    <xf numFmtId="0" fontId="55" fillId="8" borderId="8" xfId="3" applyFont="1" applyFill="1" applyBorder="1" applyAlignment="1" applyProtection="1">
      <alignment horizontal="center" vertical="top" wrapText="1"/>
      <protection locked="0"/>
    </xf>
    <xf numFmtId="0" fontId="55" fillId="3" borderId="2" xfId="3" applyFont="1" applyFill="1" applyBorder="1" applyAlignment="1" applyProtection="1">
      <alignment horizontal="left" vertical="top" wrapText="1"/>
      <protection locked="0"/>
    </xf>
    <xf numFmtId="0" fontId="1" fillId="0" borderId="3" xfId="0" applyFont="1" applyFill="1" applyBorder="1" applyAlignment="1">
      <alignment horizontal="right" vertical="top"/>
    </xf>
    <xf numFmtId="0" fontId="1" fillId="0" borderId="8" xfId="0" applyFont="1" applyFill="1" applyBorder="1" applyAlignment="1">
      <alignment horizontal="left" vertical="top" wrapText="1"/>
    </xf>
    <xf numFmtId="0" fontId="1" fillId="0" borderId="8" xfId="0" applyFont="1" applyBorder="1" applyAlignment="1">
      <alignment vertical="top"/>
    </xf>
    <xf numFmtId="0" fontId="29" fillId="0" borderId="8" xfId="0" applyFont="1" applyFill="1" applyBorder="1" applyAlignment="1">
      <alignment horizontal="left" vertical="top" wrapText="1"/>
    </xf>
    <xf numFmtId="0" fontId="55" fillId="3" borderId="4" xfId="3" applyFont="1" applyFill="1" applyBorder="1" applyAlignment="1" applyProtection="1">
      <alignment horizontal="left" vertical="top" wrapText="1"/>
      <protection locked="0"/>
    </xf>
    <xf numFmtId="0" fontId="1" fillId="0" borderId="8" xfId="0" applyFont="1" applyFill="1" applyBorder="1" applyAlignment="1">
      <alignment vertical="top" wrapText="1"/>
    </xf>
    <xf numFmtId="0" fontId="1" fillId="14" borderId="8" xfId="6" applyFont="1" applyBorder="1" applyAlignment="1">
      <alignment horizontal="left" vertical="top" wrapText="1"/>
    </xf>
    <xf numFmtId="0" fontId="55" fillId="8" borderId="8" xfId="3" applyFont="1" applyFill="1" applyBorder="1" applyAlignment="1" applyProtection="1">
      <alignment vertical="top"/>
      <protection locked="0"/>
    </xf>
    <xf numFmtId="0" fontId="55" fillId="3" borderId="4" xfId="3" applyFont="1" applyFill="1" applyBorder="1" applyAlignment="1" applyProtection="1">
      <alignment vertical="top"/>
      <protection locked="0"/>
    </xf>
    <xf numFmtId="0" fontId="1" fillId="0" borderId="8" xfId="0" applyFont="1" applyBorder="1">
      <alignment vertical="top"/>
    </xf>
    <xf numFmtId="0" fontId="1" fillId="0" borderId="8" xfId="0" applyFont="1" applyBorder="1" applyAlignment="1">
      <alignment vertical="top" wrapText="1"/>
    </xf>
    <xf numFmtId="0" fontId="1" fillId="0" borderId="8" xfId="0" applyFont="1" applyFill="1" applyBorder="1" applyAlignment="1">
      <alignment vertical="top"/>
    </xf>
    <xf numFmtId="0" fontId="10" fillId="0" borderId="11" xfId="0" applyFont="1" applyFill="1" applyBorder="1" applyAlignment="1">
      <alignment vertical="center" wrapText="1"/>
    </xf>
    <xf numFmtId="0" fontId="0" fillId="0" borderId="0" xfId="0" applyFill="1">
      <alignment vertical="top"/>
    </xf>
    <xf numFmtId="0" fontId="16" fillId="0" borderId="16" xfId="0" applyFont="1" applyFill="1" applyBorder="1" applyAlignment="1">
      <alignment horizontal="center" vertical="center" wrapText="1"/>
    </xf>
    <xf numFmtId="0" fontId="16" fillId="0" borderId="9" xfId="0" applyFont="1" applyFill="1" applyBorder="1" applyAlignment="1">
      <alignment vertical="center" wrapText="1"/>
    </xf>
    <xf numFmtId="0" fontId="0" fillId="0" borderId="0" xfId="0" applyFill="1" applyAlignment="1">
      <alignment vertical="center"/>
    </xf>
    <xf numFmtId="0" fontId="47" fillId="0" borderId="0" xfId="0" applyFont="1" applyAlignment="1">
      <alignment horizontal="right"/>
    </xf>
    <xf numFmtId="0" fontId="1" fillId="0" borderId="9" xfId="0" applyFont="1" applyBorder="1" applyAlignment="1">
      <alignment vertical="top" wrapText="1"/>
    </xf>
    <xf numFmtId="0" fontId="0" fillId="0" borderId="3" xfId="0" quotePrefix="1" applyFont="1" applyFill="1" applyBorder="1" applyAlignment="1">
      <alignment horizontal="right" vertical="top"/>
    </xf>
    <xf numFmtId="0" fontId="18" fillId="0" borderId="71" xfId="0" applyFont="1" applyBorder="1" applyAlignment="1">
      <alignment horizontal="left" vertical="top" wrapText="1" indent="1"/>
    </xf>
    <xf numFmtId="0" fontId="18" fillId="0" borderId="0" xfId="0" applyFont="1" applyBorder="1" applyAlignment="1">
      <alignment horizontal="left" vertical="top" wrapText="1" indent="1"/>
    </xf>
    <xf numFmtId="0" fontId="18" fillId="0" borderId="72" xfId="0" applyFont="1" applyBorder="1" applyAlignment="1">
      <alignment horizontal="left" vertical="top" wrapText="1" indent="1"/>
    </xf>
    <xf numFmtId="0" fontId="18" fillId="0" borderId="68" xfId="0" applyFont="1" applyBorder="1" applyAlignment="1">
      <alignment horizontal="left" vertical="top" wrapText="1" indent="1"/>
    </xf>
    <xf numFmtId="0" fontId="18" fillId="0" borderId="69" xfId="0" applyFont="1" applyBorder="1" applyAlignment="1">
      <alignment horizontal="left" vertical="top" wrapText="1" indent="1"/>
    </xf>
    <xf numFmtId="0" fontId="18" fillId="0" borderId="70" xfId="0" applyFont="1" applyBorder="1" applyAlignment="1">
      <alignment horizontal="left" vertical="top" wrapText="1" indent="1"/>
    </xf>
    <xf numFmtId="0" fontId="11" fillId="0" borderId="71" xfId="0" applyFont="1" applyBorder="1" applyAlignment="1">
      <alignment horizontal="left" vertical="top" wrapText="1"/>
    </xf>
    <xf numFmtId="0" fontId="11" fillId="0" borderId="0" xfId="0" applyFont="1" applyBorder="1" applyAlignment="1">
      <alignment horizontal="left" vertical="top" wrapText="1"/>
    </xf>
    <xf numFmtId="0" fontId="11" fillId="0" borderId="72" xfId="0" applyFont="1" applyBorder="1" applyAlignment="1">
      <alignment horizontal="left" vertical="top" wrapText="1"/>
    </xf>
    <xf numFmtId="0" fontId="30" fillId="18" borderId="0" xfId="0" applyFont="1" applyFill="1" applyAlignment="1">
      <alignment horizontal="center"/>
    </xf>
    <xf numFmtId="0" fontId="18" fillId="0" borderId="65" xfId="0" applyFont="1" applyBorder="1" applyAlignment="1">
      <alignment horizontal="left" vertical="top" wrapText="1"/>
    </xf>
    <xf numFmtId="0" fontId="18" fillId="0" borderId="66" xfId="0" applyFont="1" applyBorder="1" applyAlignment="1">
      <alignment horizontal="left" vertical="top" wrapText="1"/>
    </xf>
    <xf numFmtId="0" fontId="18" fillId="0" borderId="67" xfId="0" applyFont="1" applyBorder="1" applyAlignment="1">
      <alignment horizontal="left" vertical="top" wrapText="1"/>
    </xf>
    <xf numFmtId="0" fontId="18" fillId="0" borderId="71" xfId="0" applyFont="1" applyBorder="1" applyAlignment="1">
      <alignment horizontal="left" vertical="top" wrapText="1"/>
    </xf>
    <xf numFmtId="0" fontId="18" fillId="0" borderId="0" xfId="0" applyFont="1" applyBorder="1" applyAlignment="1">
      <alignment horizontal="left" vertical="top" wrapText="1"/>
    </xf>
    <xf numFmtId="0" fontId="18" fillId="0" borderId="72" xfId="0" applyFont="1" applyBorder="1" applyAlignment="1">
      <alignment horizontal="left" vertical="top" wrapText="1"/>
    </xf>
    <xf numFmtId="0" fontId="18" fillId="0" borderId="68" xfId="0" applyFont="1" applyBorder="1" applyAlignment="1">
      <alignment horizontal="left" vertical="top" wrapText="1"/>
    </xf>
    <xf numFmtId="0" fontId="18" fillId="0" borderId="69" xfId="0" applyFont="1" applyBorder="1" applyAlignment="1">
      <alignment horizontal="left" vertical="top" wrapText="1"/>
    </xf>
    <xf numFmtId="0" fontId="18" fillId="0" borderId="70" xfId="0" applyFont="1" applyBorder="1" applyAlignment="1">
      <alignment horizontal="left" vertical="top" wrapText="1"/>
    </xf>
    <xf numFmtId="0" fontId="47" fillId="16" borderId="65" xfId="0" applyFont="1" applyFill="1" applyBorder="1" applyAlignment="1">
      <alignment horizontal="left" vertical="top" wrapText="1"/>
    </xf>
    <xf numFmtId="0" fontId="47" fillId="16" borderId="66" xfId="0" applyFont="1" applyFill="1" applyBorder="1" applyAlignment="1">
      <alignment horizontal="left" vertical="top" wrapText="1"/>
    </xf>
    <xf numFmtId="0" fontId="47" fillId="16" borderId="67" xfId="0" applyFont="1" applyFill="1" applyBorder="1" applyAlignment="1">
      <alignment horizontal="left" vertical="top" wrapText="1"/>
    </xf>
    <xf numFmtId="0" fontId="18" fillId="0" borderId="73" xfId="0" applyFont="1" applyBorder="1" applyAlignment="1">
      <alignment horizontal="left" vertical="top" wrapText="1"/>
    </xf>
    <xf numFmtId="0" fontId="18" fillId="0" borderId="19" xfId="0" applyFont="1" applyBorder="1" applyAlignment="1">
      <alignment horizontal="left" vertical="top" wrapText="1"/>
    </xf>
    <xf numFmtId="0" fontId="18" fillId="0" borderId="74" xfId="0" applyFont="1" applyBorder="1" applyAlignment="1">
      <alignment horizontal="left" vertical="top" wrapText="1"/>
    </xf>
    <xf numFmtId="0" fontId="28" fillId="0" borderId="0" xfId="0" applyFont="1" applyAlignment="1">
      <alignment horizontal="center"/>
    </xf>
    <xf numFmtId="0" fontId="18" fillId="0" borderId="0" xfId="0" applyFont="1" applyAlignment="1">
      <alignment horizontal="left" vertical="top" wrapText="1"/>
    </xf>
    <xf numFmtId="0" fontId="14" fillId="0" borderId="0" xfId="0" applyFont="1" applyAlignment="1">
      <alignment horizontal="left" vertical="top" wrapText="1"/>
    </xf>
    <xf numFmtId="0" fontId="30" fillId="17" borderId="0" xfId="0" applyFont="1" applyFill="1" applyAlignment="1">
      <alignment horizontal="center"/>
    </xf>
    <xf numFmtId="0" fontId="19" fillId="9" borderId="0" xfId="0" applyFont="1" applyFill="1" applyAlignment="1">
      <alignment horizontal="center"/>
    </xf>
    <xf numFmtId="0" fontId="19" fillId="10" borderId="0" xfId="0" applyFont="1" applyFill="1" applyAlignment="1">
      <alignment horizontal="center"/>
    </xf>
    <xf numFmtId="0" fontId="13" fillId="0" borderId="8" xfId="0" applyFont="1" applyBorder="1" applyAlignment="1">
      <alignment horizontal="left" vertical="top" wrapText="1"/>
    </xf>
    <xf numFmtId="0" fontId="19" fillId="11" borderId="0" xfId="0" applyFont="1" applyFill="1" applyAlignment="1">
      <alignment horizontal="center"/>
    </xf>
    <xf numFmtId="0" fontId="9" fillId="0" borderId="75" xfId="0" applyFont="1" applyFill="1" applyBorder="1" applyAlignment="1">
      <alignment horizontal="left" vertical="top"/>
    </xf>
    <xf numFmtId="0" fontId="9" fillId="0" borderId="76" xfId="0" applyFont="1" applyFill="1" applyBorder="1" applyAlignment="1">
      <alignment horizontal="left" vertical="top"/>
    </xf>
    <xf numFmtId="0" fontId="9" fillId="0" borderId="43" xfId="0" applyFont="1" applyFill="1" applyBorder="1" applyAlignment="1">
      <alignment horizontal="left" vertical="top"/>
    </xf>
    <xf numFmtId="0" fontId="38" fillId="2" borderId="77" xfId="0" applyFont="1" applyFill="1" applyBorder="1" applyAlignment="1">
      <alignment horizontal="center" vertical="center" wrapText="1"/>
    </xf>
    <xf numFmtId="0" fontId="38" fillId="2" borderId="40" xfId="0" applyFont="1" applyFill="1" applyBorder="1" applyAlignment="1">
      <alignment horizontal="center" vertical="center" wrapText="1"/>
    </xf>
    <xf numFmtId="0" fontId="38" fillId="2" borderId="32"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0" borderId="53" xfId="0" applyFont="1" applyBorder="1" applyAlignment="1">
      <alignment horizontal="center" vertical="top"/>
    </xf>
    <xf numFmtId="0" fontId="12" fillId="0" borderId="40" xfId="0" applyFont="1" applyBorder="1" applyAlignment="1">
      <alignment horizontal="center" vertical="top"/>
    </xf>
    <xf numFmtId="0" fontId="12" fillId="0" borderId="54" xfId="0" applyFont="1" applyBorder="1" applyAlignment="1">
      <alignment horizontal="center" vertical="top"/>
    </xf>
  </cellXfs>
  <cellStyles count="10">
    <cellStyle name="20% - Accent5" xfId="7" builtinId="46"/>
    <cellStyle name="20% - Accent5 2" xfId="9"/>
    <cellStyle name="Bad" xfId="4" builtinId="27"/>
    <cellStyle name="Header1" xfId="2"/>
    <cellStyle name="Input" xfId="3" builtinId="20"/>
    <cellStyle name="Neutral" xfId="5" builtinId="28"/>
    <cellStyle name="Normal" xfId="0" builtinId="0" customBuiltin="1"/>
    <cellStyle name="Normal 2" xfId="1"/>
    <cellStyle name="Note" xfId="6" builtinId="10"/>
    <cellStyle name="Percent" xfId="8" builtinId="5"/>
  </cellStyles>
  <dxfs count="59">
    <dxf>
      <numFmt numFmtId="0" formatCode="General"/>
      <alignment vertical="top" textRotation="0" indent="0" justifyLastLine="0" shrinkToFit="0" readingOrder="0"/>
    </dxf>
    <dxf>
      <numFmt numFmtId="0" formatCode="Genera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0" formatCode="General"/>
      <alignment horizontal="general"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dxf>
    <dxf>
      <font>
        <color rgb="FF006100"/>
      </font>
      <fill>
        <patternFill>
          <bgColor rgb="FFC6EFCE"/>
        </patternFill>
      </fill>
    </dxf>
    <dxf>
      <font>
        <b val="0"/>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top style="hair">
          <color indexed="64"/>
        </top>
        <bottom style="hair">
          <color indexed="64"/>
        </bottom>
        <vertical/>
        <horizontal/>
      </border>
      <protection locked="0" hidden="0"/>
    </dxf>
    <dxf>
      <font>
        <b/>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alignment horizontal="general" vertical="top" textRotation="0" wrapText="0" indent="0" justifyLastLine="0" shrinkToFit="0" readingOrder="0"/>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hair">
          <color auto="1"/>
        </left>
        <right style="medium">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vertical="top" textRotation="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medium">
          <color auto="1"/>
        </left>
        <right style="hair">
          <color auto="1"/>
        </right>
        <top style="hair">
          <color auto="1"/>
        </top>
        <bottom style="hair">
          <color auto="1"/>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rgb="FF3F3F76"/>
        <name val="Calibri"/>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rgb="FF3F3F76"/>
        <name val="Calibri"/>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outline val="0"/>
        <shadow val="0"/>
        <u val="none"/>
        <vertAlign val="baseline"/>
        <color auto="1"/>
        <name val="Calibri"/>
        <scheme val="minor"/>
      </font>
      <fill>
        <patternFill patternType="solid">
          <fgColor indexed="64"/>
          <bgColor theme="5" tint="0.59999389629810485"/>
        </patternFill>
      </fill>
      <alignment horizontal="center" textRotation="0"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numFmt numFmtId="33" formatCode="_-* #,##0_-;\-* #,##0_-;_-* &quot;-&quot;_-;_-@_-"/>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left/>
        <right style="hair">
          <color indexed="64"/>
        </right>
        <top style="hair">
          <color indexed="64"/>
        </top>
        <bottom style="hair">
          <color indexed="64"/>
        </bottom>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0"/>
        <color theme="1"/>
        <name val="Calibri"/>
        <scheme val="minor"/>
      </font>
      <fill>
        <patternFill patternType="none">
          <fgColor indexed="64"/>
          <bgColor theme="0"/>
        </patternFill>
      </fill>
      <alignment horizontal="general" vertical="center" textRotation="0" wrapText="1" indent="0" justifyLastLine="0" shrinkToFit="0" readingOrder="0"/>
      <border diagonalUp="0" diagonalDown="0">
        <left style="hair">
          <color indexed="64"/>
        </left>
        <right style="hair">
          <color indexed="64"/>
        </right>
        <top/>
        <bottom/>
        <vertical style="hair">
          <color indexed="64"/>
        </vertical>
        <horizontal/>
      </border>
    </dxf>
    <dxf>
      <fill>
        <patternFill>
          <bgColor theme="6" tint="0.79998168889431442"/>
        </patternFill>
      </fill>
    </dxf>
    <dxf>
      <fill>
        <patternFill>
          <bgColor theme="6" tint="0.79998168889431442"/>
        </patternFill>
      </fill>
      <border>
        <left style="medium">
          <color auto="1"/>
        </left>
        <right style="medium">
          <color auto="1"/>
        </right>
        <top style="medium">
          <color auto="1"/>
        </top>
        <bottom style="medium">
          <color auto="1"/>
        </bottom>
        <vertical style="hair">
          <color auto="1"/>
        </vertical>
      </border>
    </dxf>
    <dxf>
      <font>
        <b val="0"/>
        <i val="0"/>
      </font>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Table Style 1" pivot="0" count="0"/>
    <tableStyle name="VARAM_pasvertejums" pivot="0" count="3">
      <tableStyleElement type="wholeTable" dxfId="58"/>
      <tableStyleElement type="headerRow" dxfId="57"/>
      <tableStyleElement type="firstColumn" dxfId="56"/>
    </tableStyle>
  </tableStyles>
  <colors>
    <mruColors>
      <color rgb="FFC6DFA5"/>
      <color rgb="FFDEE6FE"/>
      <color rgb="FFCAE5EE"/>
      <color rgb="FFA19FC1"/>
      <color rgb="FFB2DE82"/>
      <color rgb="FFCAE2D2"/>
      <color rgb="FFE8E7C3"/>
      <color rgb="FFDAE0CA"/>
      <color rgb="FFC4D9E6"/>
      <color rgb="FFADD6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I:/Spread%20Eagle/Insurance/Policies/1-10015-00%20203062/Arrears%20Qtr2-02/MORTIN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Lvrigameyfp02/data/Clients/_TS/Almira/3.DD%20working%20papers/BL%20-%20Bilyky/Beliki_Databook_07.03.07_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C1.%20Kunder/N&#228;ringsdepartementet/2.%20P&#229;g&#229;ende/ALT/4.%20Modeller/V&#228;rdering%20av%20ALT/DCF-ALT%2005-12-04-%20EFTER%20BUDGET%20UPPDATE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Lvrigameyfp02/data/Program%20Files/EY%20TAS%20Databook/Lib/Databook%20library%20R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B3.%20Valuation/4.%20V&#228;rderingsmodeller/1.%20E&amp;Ys%20v&#228;rderingsmodell/PPA%20o%20immateriella%20tillg&#229;ngar/EY%20Sweden%20PPA%20model%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WINDOWS/TEMP/notesE1EF34/Valuation%20Model_2006-10-30v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Z:/Documents%20and%20Settings/prilutskaya/Local%20Settings/Temporary%20Internet%20Files/OLKB3/&#1088;&#1077;&#1077;&#1089;&#1090;&#1088;%20&#1072;&#1082;&#1090;&#1086;&#1074;%20&#1087;&#1088;&#1086;&#1074;&#1077;&#1088;&#1086;&#108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Z:/Documents%20and%20Settings/kozlova/Local%20Settings/Temporary%20Internet%20Files/OLK86/&#1056;&#1077;&#1077;&#1089;&#1090;&#1088;%20&#1072;&#1082;&#1090;&#1086;&#1074;%20&#1087;&#1088;&#1086;&#1074;&#1077;&#1088;&#1086;&#1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E"/>
      <sheetName val="Assumptions"/>
      <sheetName val="H-I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Bridg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s>
    <sheetDataSet>
      <sheetData sheetId="0" refreshError="1"/>
    </sheetDataSet>
  </externalBook>
</externalLink>
</file>

<file path=xl/tables/table1.xml><?xml version="1.0" encoding="utf-8"?>
<table xmlns="http://schemas.openxmlformats.org/spreadsheetml/2006/main" id="1" name="Table2" displayName="Table2" ref="A3:R19" totalsRowShown="0" headerRowDxfId="55" dataDxfId="53" headerRowBorderDxfId="54" tableBorderDxfId="52" totalsRowBorderDxfId="51">
  <autoFilter ref="A3:R19"/>
  <tableColumns count="18">
    <tableColumn id="1" name="Nr." dataDxfId="50"/>
    <tableColumn id="2" name="Procesa nosaukums" dataDxfId="49"/>
    <tableColumn id="3" name="Pilnveidojamā darbības  procesa apraksts (nākotnes procesam) vai atsauce uz projekta apraksta nodaļu" dataDxfId="48"/>
    <tableColumn id="16" name="Projektu iesniegumu vērtēšanas kritēriji, pēc kuriem process kvalificējas" dataDxfId="47"/>
    <tableColumn id="4" name="Vai process tiks pilnveidots vai izveidots no jauna?" dataDxfId="46"/>
    <tableColumn id="6" name="Vai process ir pārnozaru?" dataDxfId="45"/>
    <tableColumn id="7" name="Vai procesā iesaistītas vairākas iestādes  no vienas nozares?" dataDxfId="44"/>
    <tableColumn id="8" name="Vai process ir pārrobežu?" dataDxfId="43"/>
    <tableColumn id="9" name="Ietekmēto personu loka raksturojums" dataDxfId="42"/>
    <tableColumn id="5" name="Ietekmēto personu skaits" dataDxfId="41"/>
    <tableColumn id="11" name="Vai procesā veidojas pašvaldībām nepieciešamie dati?" dataDxfId="40"/>
    <tableColumn id="10" name="Vai  procesā tiek nodrošināta sadarbspēja ar pašvaldību IS?" dataDxfId="39"/>
    <tableColumn id="12" name="Vai līdz 31.12.2018. tiks noslēgts līgums par IS izstrādi?" dataDxfId="38"/>
    <tableColumn id="18" name="Iedzīvotājiem" dataDxfId="37"/>
    <tableColumn id="17" name="Saimn. darbības veicējiem" dataDxfId="36"/>
    <tableColumn id="13" name="Publiskās pārvaldes iestādēm un pašvaldībām" dataDxfId="35"/>
    <tableColumn id="14" name="Pakalpojumu skaits" dataDxfId="34">
      <calculatedColumnFormula>IF(COUNTIF('2.2.Pakalpojumi'!$B$5:$B$14,Table2[[#This Row],[Procesa nosaukums]])&gt;0,COUNTIF('2.2.Pakalpojumi'!$B$5:$B$14,Table2[[#This Row],[Procesa nosaukums]]),"")</calculatedColumnFormula>
    </tableColumn>
    <tableColumn id="15" name="Pamatojums, ja pakalpojumi procesam netiek attīstīti" dataDxfId="33"/>
  </tableColumns>
  <tableStyleInfo name="VARAM_pasvertejums" showFirstColumn="0" showLastColumn="0" showRowStripes="1" showColumnStripes="0"/>
</table>
</file>

<file path=xl/tables/table2.xml><?xml version="1.0" encoding="utf-8"?>
<table xmlns="http://schemas.openxmlformats.org/spreadsheetml/2006/main" id="2" name="Table14" displayName="Table14" ref="A2:I24" totalsRowShown="0" headerRowDxfId="32" dataDxfId="30" headerRowBorderDxfId="31" tableBorderDxfId="29" totalsRowBorderDxfId="28">
  <autoFilter ref="A2:I24"/>
  <sortState ref="A3:I27">
    <sortCondition ref="A2:A27"/>
  </sortState>
  <tableColumns count="9">
    <tableColumn id="1" name="Nr." dataDxfId="27"/>
    <tableColumn id="10" name="Būtiskais arhitektūras elements " dataDxfId="26"/>
    <tableColumn id="11" name="Būtiskā arhitektūras elementa ID " dataDxfId="25"/>
    <tableColumn id="6" name="Kārta" dataDxfId="24"/>
    <tableColumn id="3" name="Koplietošanas prasība" dataDxfId="23"/>
    <tableColumn id="4" name="Par ko gribam pārliecināties" dataDxfId="22"/>
    <tableColumn id="5" name="Jautājums" dataDxfId="21"/>
    <tableColumn id="2" name="Atbilstība" dataDxfId="20"/>
    <tableColumn id="8" name="Atsauce uz projekta apraksta nodaļu" dataDxfId="19"/>
  </tableColumns>
  <tableStyleInfo showFirstColumn="0" showLastColumn="0" showRowStripes="1" showColumnStripes="0"/>
</table>
</file>

<file path=xl/tables/table3.xml><?xml version="1.0" encoding="utf-8"?>
<table xmlns="http://schemas.openxmlformats.org/spreadsheetml/2006/main" id="7" name="Table7" displayName="Table7" ref="A2:F22" totalsRowShown="0" headerRowDxfId="18" headerRowBorderDxfId="17" tableBorderDxfId="16">
  <autoFilter ref="A2:F22"/>
  <sortState ref="A3:F22">
    <sortCondition descending="1" ref="C2:C22"/>
  </sortState>
  <tableColumns count="6">
    <tableColumn id="1" name="Nr." dataDxfId="15"/>
    <tableColumn id="2" name="Būtiskais arhitektūras elements (nosaukums)" dataDxfId="14"/>
    <tableColumn id="3" name="Robežšķirtnes nr." dataDxfId="13"/>
    <tableColumn id="4" name="Robežšķirtnes veids" dataDxfId="12"/>
    <tableColumn id="5" name="Termiņš robežšķirtnei" dataDxfId="11"/>
    <tableColumn id="6" name="Piezīmes" dataDxfId="10"/>
  </tableColumns>
  <tableStyleInfo name="Table Style 1" showFirstColumn="0" showLastColumn="0" showRowStripes="1" showColumnStripes="0"/>
</table>
</file>

<file path=xl/tables/table4.xml><?xml version="1.0" encoding="utf-8"?>
<table xmlns="http://schemas.openxmlformats.org/spreadsheetml/2006/main" id="6" name="Table37" displayName="Table37" ref="A3:H84" totalsRowShown="0" dataDxfId="8">
  <autoFilter ref="A3:H84"/>
  <tableColumns count="8">
    <tableColumn id="1" name="Projekts" dataDxfId="7"/>
    <tableColumn id="2" name="Platforma" dataDxfId="6"/>
    <tableColumn id="3" name="BAE saīsinājums" dataDxfId="5"/>
    <tableColumn id="4" name="BAE nosaukums" dataDxfId="4"/>
    <tableColumn id="5" name="Kārta" dataDxfId="3"/>
    <tableColumn id="6" name="Pilns nosaukums" dataDxfId="2">
      <calculatedColumnFormula>CONCATENATE(C4,": ",D4," (",E4,")")</calculatedColumnFormula>
    </tableColumn>
    <tableColumn id="7" name="Piezīmes" dataDxfId="1"/>
    <tableColumn id="8" name="Atsauču skaits" dataDxfId="0">
      <calculatedColumnFormula>COUNTIF(Table14[[Būtiskā arhitektūras elementa ID ]],Table37[[#This Row],[BAE saīsinājums]])</calculatedColumnFormula>
    </tableColumn>
  </tableColumns>
  <tableStyleInfo name="TableStyleLight2" showFirstColumn="0" showLastColumn="0" showRowStripes="1" showColumnStripes="0"/>
</table>
</file>

<file path=xl/tables/table5.xml><?xml version="1.0" encoding="utf-8"?>
<table xmlns="http://schemas.openxmlformats.org/spreadsheetml/2006/main" id="5" name="Table5" displayName="Table5" ref="C2:E7" totalsRowShown="0">
  <autoFilter ref="C2:E7"/>
  <tableColumns count="3">
    <tableColumn id="1" name="Robežšķirtnes ID"/>
    <tableColumn id="2" name="Robežšķirtnes nosaukums"/>
    <tableColumn id="3" name="Pilns nosaukums">
      <calculatedColumnFormula>CONCATENATE(C3,"-",D3)</calculatedColumnFormula>
    </tableColumn>
  </tableColumns>
  <tableStyleInfo name="TableStyleLight3" showFirstColumn="0" showLastColumn="0" showRowStripes="1" showColumnStripes="0"/>
</table>
</file>

<file path=xl/theme/theme1.xml><?xml version="1.0" encoding="utf-8"?>
<a:theme xmlns:a="http://schemas.openxmlformats.org/drawingml/2006/main" name="Feathered">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pageSetUpPr fitToPage="1"/>
  </sheetPr>
  <dimension ref="A1:F47"/>
  <sheetViews>
    <sheetView showGridLines="0" tabSelected="1" topLeftCell="A31" zoomScale="110" zoomScaleNormal="110" zoomScaleSheetLayoutView="90" workbookViewId="0">
      <selection activeCell="A49" sqref="A49"/>
    </sheetView>
  </sheetViews>
  <sheetFormatPr defaultColWidth="8.85546875" defaultRowHeight="15" x14ac:dyDescent="0.25"/>
  <cols>
    <col min="1" max="1" width="13.7109375" customWidth="1"/>
    <col min="3" max="3" width="86.5703125" customWidth="1"/>
  </cols>
  <sheetData>
    <row r="1" spans="1:3" x14ac:dyDescent="0.25">
      <c r="C1" s="75" t="s">
        <v>78</v>
      </c>
    </row>
    <row r="2" spans="1:3" ht="4.5" customHeight="1" x14ac:dyDescent="0.25"/>
    <row r="3" spans="1:3" ht="18" x14ac:dyDescent="0.25">
      <c r="A3" s="253" t="s">
        <v>15</v>
      </c>
      <c r="B3" s="253"/>
      <c r="C3" s="253"/>
    </row>
    <row r="4" spans="1:3" ht="4.5" customHeight="1" x14ac:dyDescent="0.25">
      <c r="A4" s="1"/>
    </row>
    <row r="5" spans="1:3" x14ac:dyDescent="0.25">
      <c r="A5" s="258" t="s">
        <v>64</v>
      </c>
      <c r="B5" s="258"/>
      <c r="C5" s="258"/>
    </row>
    <row r="6" spans="1:3" ht="5.25" customHeight="1" x14ac:dyDescent="0.25">
      <c r="A6" s="1"/>
    </row>
    <row r="7" spans="1:3" ht="34.35" customHeight="1" x14ac:dyDescent="0.25">
      <c r="A7" s="32"/>
      <c r="B7" s="259" t="s">
        <v>28</v>
      </c>
      <c r="C7" s="259"/>
    </row>
    <row r="8" spans="1:3" ht="24.75" customHeight="1" x14ac:dyDescent="0.25">
      <c r="A8" s="33"/>
      <c r="B8" s="259" t="s">
        <v>29</v>
      </c>
      <c r="C8" s="259"/>
    </row>
    <row r="9" spans="1:3" x14ac:dyDescent="0.25">
      <c r="A9" s="34"/>
      <c r="B9" s="259" t="s">
        <v>18</v>
      </c>
      <c r="C9" s="259"/>
    </row>
    <row r="10" spans="1:3" x14ac:dyDescent="0.25">
      <c r="A10" s="35"/>
      <c r="B10" s="259" t="s">
        <v>27</v>
      </c>
      <c r="C10" s="259"/>
    </row>
    <row r="11" spans="1:3" s="9" customFormat="1" x14ac:dyDescent="0.25">
      <c r="A11" s="30"/>
      <c r="B11" s="30"/>
      <c r="C11" s="30"/>
    </row>
    <row r="12" spans="1:3" s="9" customFormat="1" x14ac:dyDescent="0.25">
      <c r="A12" s="184" t="s">
        <v>369</v>
      </c>
      <c r="B12" s="30"/>
      <c r="C12" s="30"/>
    </row>
    <row r="13" spans="1:3" s="9" customFormat="1" x14ac:dyDescent="0.25">
      <c r="A13" s="260" t="str">
        <f>'1.Prasības'!A1</f>
        <v>1. sadaļa: Prasības projektam</v>
      </c>
      <c r="B13" s="260"/>
      <c r="C13" s="260"/>
    </row>
    <row r="14" spans="1:3" s="9" customFormat="1" ht="6" customHeight="1" x14ac:dyDescent="0.25">
      <c r="A14" s="30"/>
      <c r="B14" s="30"/>
      <c r="C14" s="30"/>
    </row>
    <row r="15" spans="1:3" s="9" customFormat="1" ht="33" customHeight="1" x14ac:dyDescent="0.25">
      <c r="A15" s="250" t="s">
        <v>446</v>
      </c>
      <c r="B15" s="251"/>
      <c r="C15" s="252"/>
    </row>
    <row r="16" spans="1:3" s="9" customFormat="1" ht="6" customHeight="1" x14ac:dyDescent="0.25">
      <c r="A16" s="30"/>
      <c r="B16" s="30"/>
      <c r="C16" s="30"/>
    </row>
    <row r="17" spans="1:6" s="9" customFormat="1" x14ac:dyDescent="0.25">
      <c r="A17" s="257" t="s">
        <v>386</v>
      </c>
      <c r="B17" s="257"/>
      <c r="C17" s="257"/>
    </row>
    <row r="18" spans="1:6" ht="6" customHeight="1" x14ac:dyDescent="0.25">
      <c r="A18" s="29"/>
      <c r="B18" s="29"/>
      <c r="C18" s="29"/>
    </row>
    <row r="19" spans="1:6" ht="15.75" customHeight="1" x14ac:dyDescent="0.25">
      <c r="A19" s="254" t="s">
        <v>363</v>
      </c>
      <c r="B19" s="254"/>
      <c r="C19" s="254"/>
    </row>
    <row r="20" spans="1:6" ht="16.5" customHeight="1" x14ac:dyDescent="0.25">
      <c r="A20" s="247" t="str">
        <f>'2.1.Procesi'!A1</f>
        <v>2.1.sadaļa: Nākotnes procesi (jauni vai pilnveidoti projekta ietvaros)</v>
      </c>
      <c r="B20" s="248"/>
      <c r="C20" s="249"/>
    </row>
    <row r="21" spans="1:6" ht="29.25" customHeight="1" x14ac:dyDescent="0.25">
      <c r="A21" s="244" t="s">
        <v>364</v>
      </c>
      <c r="B21" s="245"/>
      <c r="C21" s="246"/>
    </row>
    <row r="22" spans="1:6" ht="15.75" customHeight="1" x14ac:dyDescent="0.25">
      <c r="A22" s="247" t="str">
        <f>'2.2.Pakalpojumi'!A1</f>
        <v>2.2.sadaļa: Attīstāmie pakalpojumi un koplietošanas funkcionalitāte</v>
      </c>
      <c r="B22" s="248"/>
      <c r="C22" s="249"/>
    </row>
    <row r="23" spans="1:6" ht="42.75" customHeight="1" x14ac:dyDescent="0.25">
      <c r="A23" s="244" t="s">
        <v>365</v>
      </c>
      <c r="B23" s="245"/>
      <c r="C23" s="246"/>
    </row>
    <row r="24" spans="1:6" ht="15.75" customHeight="1" x14ac:dyDescent="0.25">
      <c r="A24" s="247" t="str">
        <f>'2.3.Pakalpojumu ieviešana'!A1</f>
        <v>2.3.sadaļa: Procesu un pakalpojumu ieviešana</v>
      </c>
      <c r="B24" s="248"/>
      <c r="C24" s="249"/>
    </row>
    <row r="25" spans="1:6" ht="53.25" customHeight="1" x14ac:dyDescent="0.25">
      <c r="A25" s="244" t="s">
        <v>447</v>
      </c>
      <c r="B25" s="245"/>
      <c r="C25" s="246"/>
    </row>
    <row r="26" spans="1:6" ht="18" customHeight="1" x14ac:dyDescent="0.25">
      <c r="A26" s="247" t="str">
        <f>'3.1.Datu kopas'!A1</f>
        <v>3.1.sadaļa: Publicētās datu kopas (atvērtas, atkalizmantojamas vai pieejamas koplietošanai)</v>
      </c>
      <c r="B26" s="248"/>
      <c r="C26" s="249"/>
    </row>
    <row r="27" spans="1:6" ht="47.25" customHeight="1" x14ac:dyDescent="0.25">
      <c r="A27" s="244" t="s">
        <v>367</v>
      </c>
      <c r="B27" s="245"/>
      <c r="C27" s="246"/>
    </row>
    <row r="28" spans="1:6" ht="15.75" customHeight="1" x14ac:dyDescent="0.25">
      <c r="A28" s="247" t="str">
        <f>'3.2.Datu pakalpes'!A1</f>
        <v>3.2.sadaļa: Pakalpes datu apmaiņai</v>
      </c>
      <c r="B28" s="248"/>
      <c r="C28" s="249"/>
    </row>
    <row r="29" spans="1:6" ht="33.75" customHeight="1" x14ac:dyDescent="0.25">
      <c r="A29" s="244" t="s">
        <v>368</v>
      </c>
      <c r="B29" s="245"/>
      <c r="C29" s="246"/>
    </row>
    <row r="30" spans="1:6" x14ac:dyDescent="0.25">
      <c r="A30" s="29"/>
      <c r="B30" s="29"/>
      <c r="C30" s="29"/>
    </row>
    <row r="31" spans="1:6" s="9" customFormat="1" x14ac:dyDescent="0.25">
      <c r="A31" s="256" t="str">
        <f>'4. BAE izmantošana'!A1</f>
        <v>4.sadaļa: Būtisko arhitektūras elementu izmantošana</v>
      </c>
      <c r="B31" s="256"/>
      <c r="C31" s="256"/>
      <c r="F31" s="11"/>
    </row>
    <row r="32" spans="1:6" s="9" customFormat="1" ht="6.75" customHeight="1" x14ac:dyDescent="0.25">
      <c r="A32" s="254" t="s">
        <v>370</v>
      </c>
      <c r="B32" s="255"/>
      <c r="C32" s="255"/>
    </row>
    <row r="33" spans="1:3" s="9" customFormat="1" ht="26.25" customHeight="1" x14ac:dyDescent="0.25">
      <c r="A33" s="238" t="s">
        <v>374</v>
      </c>
      <c r="B33" s="239"/>
      <c r="C33" s="240"/>
    </row>
    <row r="34" spans="1:3" s="9" customFormat="1" ht="65.25" customHeight="1" x14ac:dyDescent="0.25">
      <c r="A34" s="241" t="s">
        <v>448</v>
      </c>
      <c r="B34" s="242"/>
      <c r="C34" s="243"/>
    </row>
    <row r="35" spans="1:3" s="9" customFormat="1" x14ac:dyDescent="0.25">
      <c r="A35" s="241" t="s">
        <v>371</v>
      </c>
      <c r="B35" s="242"/>
      <c r="C35" s="243"/>
    </row>
    <row r="36" spans="1:3" s="9" customFormat="1" ht="29.25" customHeight="1" x14ac:dyDescent="0.25">
      <c r="A36" s="228" t="s">
        <v>444</v>
      </c>
      <c r="B36" s="229"/>
      <c r="C36" s="230"/>
    </row>
    <row r="37" spans="1:3" s="9" customFormat="1" ht="72.75" customHeight="1" x14ac:dyDescent="0.25">
      <c r="A37" s="228" t="s">
        <v>375</v>
      </c>
      <c r="B37" s="229"/>
      <c r="C37" s="230"/>
    </row>
    <row r="38" spans="1:3" s="9" customFormat="1" ht="32.25" customHeight="1" x14ac:dyDescent="0.25">
      <c r="A38" s="244" t="s">
        <v>445</v>
      </c>
      <c r="B38" s="245"/>
      <c r="C38" s="246"/>
    </row>
    <row r="40" spans="1:3" x14ac:dyDescent="0.25">
      <c r="A40" s="237" t="str">
        <f>'5.BAE robežšķirtnes'!A1</f>
        <v xml:space="preserve">5. sadaļa. Projekta radīto būtisko arhitektūras elementu attīstības robežšķirtnes </v>
      </c>
      <c r="B40" s="237"/>
      <c r="C40" s="237"/>
    </row>
    <row r="41" spans="1:3" ht="6.75" customHeight="1" x14ac:dyDescent="0.25"/>
    <row r="42" spans="1:3" ht="29.25" customHeight="1" x14ac:dyDescent="0.25">
      <c r="A42" s="234" t="s">
        <v>373</v>
      </c>
      <c r="B42" s="235"/>
      <c r="C42" s="236"/>
    </row>
    <row r="43" spans="1:3" ht="28.5" customHeight="1" x14ac:dyDescent="0.25">
      <c r="A43" s="228" t="s">
        <v>377</v>
      </c>
      <c r="B43" s="229"/>
      <c r="C43" s="230"/>
    </row>
    <row r="44" spans="1:3" ht="28.5" customHeight="1" x14ac:dyDescent="0.25">
      <c r="A44" s="228" t="s">
        <v>378</v>
      </c>
      <c r="B44" s="229"/>
      <c r="C44" s="230"/>
    </row>
    <row r="45" spans="1:3" ht="28.5" customHeight="1" x14ac:dyDescent="0.25">
      <c r="A45" s="228" t="s">
        <v>379</v>
      </c>
      <c r="B45" s="229"/>
      <c r="C45" s="230"/>
    </row>
    <row r="46" spans="1:3" ht="28.5" customHeight="1" x14ac:dyDescent="0.25">
      <c r="A46" s="228" t="s">
        <v>380</v>
      </c>
      <c r="B46" s="229"/>
      <c r="C46" s="230"/>
    </row>
    <row r="47" spans="1:3" ht="28.5" customHeight="1" x14ac:dyDescent="0.25">
      <c r="A47" s="231" t="s">
        <v>382</v>
      </c>
      <c r="B47" s="232"/>
      <c r="C47" s="233"/>
    </row>
  </sheetData>
  <sheetProtection algorithmName="SHA-512" hashValue="jhmLr5q1JOWJjopPfBpJpHQOOdP37v45BGkjxOBYdTDuh9SRRyQPqvD8afuMT2zOfhSW4YYua8q2ATNLGDK8sQ==" saltValue="zvXglTJiPLvdkxBRhLzW9A==" spinCount="100000" sheet="1" objects="1" scenarios="1" formatCells="0"/>
  <mergeCells count="35">
    <mergeCell ref="A15:C15"/>
    <mergeCell ref="A3:C3"/>
    <mergeCell ref="A32:C32"/>
    <mergeCell ref="A19:C19"/>
    <mergeCell ref="A31:C31"/>
    <mergeCell ref="A17:C17"/>
    <mergeCell ref="A5:C5"/>
    <mergeCell ref="B7:C7"/>
    <mergeCell ref="B8:C8"/>
    <mergeCell ref="B9:C9"/>
    <mergeCell ref="B10:C10"/>
    <mergeCell ref="A21:C21"/>
    <mergeCell ref="A20:C20"/>
    <mergeCell ref="A22:C22"/>
    <mergeCell ref="A23:C23"/>
    <mergeCell ref="A13:C13"/>
    <mergeCell ref="A24:C24"/>
    <mergeCell ref="A25:C25"/>
    <mergeCell ref="A28:C28"/>
    <mergeCell ref="A29:C29"/>
    <mergeCell ref="A26:C26"/>
    <mergeCell ref="A27:C27"/>
    <mergeCell ref="A40:C40"/>
    <mergeCell ref="A33:C33"/>
    <mergeCell ref="A35:C35"/>
    <mergeCell ref="A36:C36"/>
    <mergeCell ref="A37:C37"/>
    <mergeCell ref="A34:C34"/>
    <mergeCell ref="A38:C38"/>
    <mergeCell ref="A44:C44"/>
    <mergeCell ref="A45:C45"/>
    <mergeCell ref="A46:C46"/>
    <mergeCell ref="A47:C47"/>
    <mergeCell ref="A42:C42"/>
    <mergeCell ref="A43:C43"/>
  </mergeCells>
  <printOptions horizontalCentered="1" verticalCentered="1"/>
  <pageMargins left="0.70866141732283472" right="0.70866141732283472" top="0.74803149606299213" bottom="0.74803149606299213" header="0.31496062992125984" footer="0.31496062992125984"/>
  <pageSetup paperSize="9" scale="7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3:H84"/>
  <sheetViews>
    <sheetView topLeftCell="A40" workbookViewId="0">
      <selection activeCell="D46" sqref="D46"/>
    </sheetView>
  </sheetViews>
  <sheetFormatPr defaultColWidth="8.85546875" defaultRowHeight="15" x14ac:dyDescent="0.25"/>
  <cols>
    <col min="1" max="1" width="17.28515625" customWidth="1"/>
    <col min="2" max="2" width="27" customWidth="1"/>
    <col min="3" max="3" width="17.85546875" customWidth="1"/>
    <col min="4" max="4" width="61.42578125" customWidth="1"/>
    <col min="5" max="5" width="17.85546875" customWidth="1"/>
    <col min="6" max="6" width="64.7109375" customWidth="1"/>
    <col min="7" max="7" width="33.85546875" style="84" customWidth="1"/>
  </cols>
  <sheetData>
    <row r="3" spans="1:8" ht="30" x14ac:dyDescent="0.25">
      <c r="A3" t="s">
        <v>129</v>
      </c>
      <c r="B3" t="s">
        <v>130</v>
      </c>
      <c r="C3" t="s">
        <v>135</v>
      </c>
      <c r="D3" t="s">
        <v>131</v>
      </c>
      <c r="E3" t="s">
        <v>250</v>
      </c>
      <c r="F3" t="s">
        <v>132</v>
      </c>
      <c r="G3" s="84" t="s">
        <v>76</v>
      </c>
      <c r="H3" s="3" t="s">
        <v>316</v>
      </c>
    </row>
    <row r="4" spans="1:8" ht="30" x14ac:dyDescent="0.25">
      <c r="A4" s="78" t="s">
        <v>81</v>
      </c>
      <c r="B4" s="78" t="s">
        <v>211</v>
      </c>
      <c r="C4" s="59" t="s">
        <v>45</v>
      </c>
      <c r="D4" s="59" t="s">
        <v>92</v>
      </c>
      <c r="E4" s="95" t="s">
        <v>252</v>
      </c>
      <c r="F4" s="61" t="str">
        <f t="shared" ref="F4:F35" si="0">CONCATENATE(C4,": ",D4," (",E4,")")</f>
        <v>S_CACH: Pieprasītāko datu izplatīšanas no datu replikas (kešošanas) risinājums izmantošanai datu izplatīšanai (a) vai saņemšanai (b) (K1)</v>
      </c>
      <c r="G4" s="61"/>
      <c r="H4" s="2">
        <f>COUNTIF(Table14[[Būtiskā arhitektūras elementa ID ]],Table37[[#This Row],[BAE saīsinājums]])</f>
        <v>0</v>
      </c>
    </row>
    <row r="5" spans="1:8" ht="60" x14ac:dyDescent="0.25">
      <c r="A5" s="78" t="s">
        <v>91</v>
      </c>
      <c r="B5" s="78" t="s">
        <v>211</v>
      </c>
      <c r="C5" s="124" t="s">
        <v>285</v>
      </c>
      <c r="D5" s="78" t="s">
        <v>296</v>
      </c>
      <c r="E5" s="93" t="s">
        <v>251</v>
      </c>
      <c r="F5" s="82" t="str">
        <f t="shared" si="0"/>
        <v>S_CLS: Klasifikatoru katalogs  (K0)</v>
      </c>
      <c r="G5" s="82" t="s">
        <v>297</v>
      </c>
      <c r="H5" s="2">
        <f>COUNTIF(Table14[[Būtiskā arhitektūras elementa ID ]],Table37[[#This Row],[BAE saīsinājums]])</f>
        <v>0</v>
      </c>
    </row>
    <row r="6" spans="1:8" ht="30" x14ac:dyDescent="0.25">
      <c r="A6" s="78" t="s">
        <v>200</v>
      </c>
      <c r="B6" s="78" t="s">
        <v>211</v>
      </c>
      <c r="C6" s="124" t="s">
        <v>285</v>
      </c>
      <c r="D6" s="78" t="s">
        <v>224</v>
      </c>
      <c r="E6" s="95" t="s">
        <v>298</v>
      </c>
      <c r="F6" s="82" t="str">
        <f t="shared" si="0"/>
        <v>S_CLS: Klasifikatoru katalogs un izplatīšanas risinājums (K2)</v>
      </c>
      <c r="G6" s="82" t="s">
        <v>299</v>
      </c>
      <c r="H6" s="2">
        <f>COUNTIF(Table14[[Būtiskā arhitektūras elementa ID ]],Table37[[#This Row],[BAE saīsinājums]])</f>
        <v>0</v>
      </c>
    </row>
    <row r="7" spans="1:8" x14ac:dyDescent="0.25">
      <c r="A7" s="99" t="s">
        <v>245</v>
      </c>
      <c r="B7" s="99" t="s">
        <v>184</v>
      </c>
      <c r="C7" s="99" t="s">
        <v>108</v>
      </c>
      <c r="D7" s="99" t="s">
        <v>140</v>
      </c>
      <c r="E7" s="94" t="s">
        <v>251</v>
      </c>
      <c r="F7" s="99" t="str">
        <f t="shared" si="0"/>
        <v>B_BDATA: Datu rezerves kopēšanas pakalpojumi (t.sk. rezerves kopijas ārpus Latvijas) (K0)</v>
      </c>
      <c r="G7" s="99"/>
      <c r="H7" s="2">
        <f>COUNTIF(Table14[[Būtiskā arhitektūras elementa ID ]],Table37[[#This Row],[BAE saīsinājums]])</f>
        <v>0</v>
      </c>
    </row>
    <row r="8" spans="1:8" ht="30" x14ac:dyDescent="0.25">
      <c r="A8" s="99" t="s">
        <v>245</v>
      </c>
      <c r="B8" s="78" t="s">
        <v>184</v>
      </c>
      <c r="C8" s="59" t="s">
        <v>112</v>
      </c>
      <c r="D8" s="59" t="s">
        <v>148</v>
      </c>
      <c r="E8" s="94" t="s">
        <v>251</v>
      </c>
      <c r="F8" s="61" t="str">
        <f t="shared" si="0"/>
        <v>B_BRECO: Darbības atjaunošanas pakalpojumi standartizētā virtualizācijā (mākoņpakalpojumā) (K0)</v>
      </c>
      <c r="G8" s="61"/>
      <c r="H8" s="2">
        <f>COUNTIF(Table14[[Būtiskā arhitektūras elementa ID ]],Table37[[#This Row],[BAE saīsinājums]])</f>
        <v>0</v>
      </c>
    </row>
    <row r="9" spans="1:8" x14ac:dyDescent="0.25">
      <c r="A9" s="88" t="s">
        <v>91</v>
      </c>
      <c r="B9" s="78" t="s">
        <v>184</v>
      </c>
      <c r="C9" s="59" t="s">
        <v>105</v>
      </c>
      <c r="D9" s="59" t="s">
        <v>138</v>
      </c>
      <c r="E9" s="94" t="s">
        <v>251</v>
      </c>
      <c r="F9" s="61" t="str">
        <f t="shared" si="0"/>
        <v>B_DDOS: DDOS aizsardzības pakalpojums (K0)</v>
      </c>
      <c r="G9" s="61"/>
      <c r="H9" s="2">
        <f>COUNTIF(Table14[[Būtiskā arhitektūras elementa ID ]],Table37[[#This Row],[BAE saīsinājums]])</f>
        <v>0</v>
      </c>
    </row>
    <row r="10" spans="1:8" ht="30" x14ac:dyDescent="0.25">
      <c r="A10" s="99" t="s">
        <v>245</v>
      </c>
      <c r="B10" s="78" t="s">
        <v>184</v>
      </c>
      <c r="C10" s="59" t="s">
        <v>113</v>
      </c>
      <c r="D10" s="59" t="s">
        <v>145</v>
      </c>
      <c r="E10" s="100" t="s">
        <v>251</v>
      </c>
      <c r="F10" s="61" t="str">
        <f t="shared" si="0"/>
        <v>B_PROC: Apstrādes jaudas pakalpojums  standartizētā virtualizācijā (mākoņpakalpojumā) (K0)</v>
      </c>
      <c r="G10" s="61"/>
      <c r="H10" s="2">
        <f>COUNTIF(Table14[[Būtiskā arhitektūras elementa ID ]],Table37[[#This Row],[BAE saīsinājums]])</f>
        <v>0</v>
      </c>
    </row>
    <row r="11" spans="1:8" x14ac:dyDescent="0.25">
      <c r="A11" s="99" t="s">
        <v>245</v>
      </c>
      <c r="B11" s="78" t="s">
        <v>184</v>
      </c>
      <c r="C11" s="59" t="s">
        <v>106</v>
      </c>
      <c r="D11" s="59" t="s">
        <v>173</v>
      </c>
      <c r="E11" s="94" t="s">
        <v>251</v>
      </c>
      <c r="F11" s="61" t="str">
        <f t="shared" si="0"/>
        <v>B_SENS: Sensoru tīkla pakalpojumi (K0)</v>
      </c>
      <c r="G11" s="61"/>
      <c r="H11" s="2">
        <f>COUNTIF(Table14[[Būtiskā arhitektūras elementa ID ]],Table37[[#This Row],[BAE saīsinājums]])</f>
        <v>0</v>
      </c>
    </row>
    <row r="12" spans="1:8" x14ac:dyDescent="0.25">
      <c r="A12" s="87" t="s">
        <v>245</v>
      </c>
      <c r="B12" s="78" t="s">
        <v>184</v>
      </c>
      <c r="C12" s="59" t="s">
        <v>107</v>
      </c>
      <c r="D12" s="59" t="s">
        <v>171</v>
      </c>
      <c r="E12" s="94" t="s">
        <v>251</v>
      </c>
      <c r="F12" s="61" t="str">
        <f t="shared" si="0"/>
        <v>B_SNET: Drošs DC tīkla pakalpojumi LVDC nodrošinājumam (K0)</v>
      </c>
      <c r="G12" s="61"/>
      <c r="H12" s="2">
        <f>COUNTIF(Table14[[Būtiskā arhitektūras elementa ID ]],Table37[[#This Row],[BAE saīsinājums]])</f>
        <v>0</v>
      </c>
    </row>
    <row r="13" spans="1:8" x14ac:dyDescent="0.25">
      <c r="A13" s="87" t="s">
        <v>267</v>
      </c>
      <c r="B13" s="99" t="s">
        <v>183</v>
      </c>
      <c r="C13" s="99" t="s">
        <v>110</v>
      </c>
      <c r="D13" s="99" t="s">
        <v>172</v>
      </c>
      <c r="E13" s="100" t="s">
        <v>251</v>
      </c>
      <c r="F13" s="99" t="str">
        <f t="shared" si="0"/>
        <v>C_BDATA: Datu rezervēšana īpaši drošā DC (arī nogādei ārzemēs)  (K0)</v>
      </c>
      <c r="G13" s="99"/>
      <c r="H13" s="2">
        <f>COUNTIF(Table14[[Būtiskā arhitektūras elementa ID ]],Table37[[#This Row],[BAE saīsinājums]])</f>
        <v>0</v>
      </c>
    </row>
    <row r="14" spans="1:8" ht="30" x14ac:dyDescent="0.25">
      <c r="A14" s="87" t="s">
        <v>267</v>
      </c>
      <c r="B14" s="78" t="s">
        <v>183</v>
      </c>
      <c r="C14" s="59" t="s">
        <v>111</v>
      </c>
      <c r="D14" s="59" t="s">
        <v>146</v>
      </c>
      <c r="E14" s="94" t="s">
        <v>251</v>
      </c>
      <c r="F14" s="61" t="str">
        <f t="shared" si="0"/>
        <v>C_BRECO: Darbības atjaunošana standartizētā īpaši drošā datu centrā  (K0)</v>
      </c>
      <c r="G14" s="61"/>
      <c r="H14" s="2">
        <f>COUNTIF(Table14[[Būtiskā arhitektūras elementa ID ]],Table37[[#This Row],[BAE saīsinājums]])</f>
        <v>0</v>
      </c>
    </row>
    <row r="15" spans="1:8" ht="29.25" customHeight="1" x14ac:dyDescent="0.25">
      <c r="A15" s="87" t="s">
        <v>267</v>
      </c>
      <c r="B15" s="78" t="s">
        <v>183</v>
      </c>
      <c r="C15" s="59" t="s">
        <v>109</v>
      </c>
      <c r="D15" s="59" t="s">
        <v>147</v>
      </c>
      <c r="E15" s="100" t="s">
        <v>251</v>
      </c>
      <c r="F15" s="61" t="str">
        <f t="shared" si="0"/>
        <v>C_PROC: Apstrādes jauda standartizētā īpaši drošā datu centrā (K0)</v>
      </c>
      <c r="G15" s="61"/>
      <c r="H15" s="2">
        <f>COUNTIF(Table14[[Būtiskā arhitektūras elementa ID ]],Table37[[#This Row],[BAE saīsinājums]])</f>
        <v>0</v>
      </c>
    </row>
    <row r="16" spans="1:8" ht="18" customHeight="1" x14ac:dyDescent="0.25">
      <c r="A16" s="78" t="s">
        <v>91</v>
      </c>
      <c r="B16" s="78" t="s">
        <v>211</v>
      </c>
      <c r="C16" s="59" t="s">
        <v>42</v>
      </c>
      <c r="D16" s="59" t="s">
        <v>319</v>
      </c>
      <c r="E16" s="129" t="s">
        <v>251</v>
      </c>
      <c r="F16" s="61" t="str">
        <f t="shared" si="0"/>
        <v>S_DIT: Datu izplatīšanas tīkls (DIT) (VISS komponente) (K0)</v>
      </c>
      <c r="G16" s="61"/>
      <c r="H16" s="2">
        <f>COUNTIF(Table14[[Būtiskā arhitektūras elementa ID ]],Table37[[#This Row],[BAE saīsinājums]])</f>
        <v>1</v>
      </c>
    </row>
    <row r="17" spans="1:8" ht="32.25" customHeight="1" x14ac:dyDescent="0.25">
      <c r="A17" s="78" t="s">
        <v>91</v>
      </c>
      <c r="B17" s="78" t="s">
        <v>211</v>
      </c>
      <c r="C17" s="81" t="s">
        <v>240</v>
      </c>
      <c r="D17" s="78" t="s">
        <v>320</v>
      </c>
      <c r="E17" s="93" t="s">
        <v>251</v>
      </c>
      <c r="F17" s="82" t="str">
        <f t="shared" si="0"/>
        <v>S_IDDV: Iestādes darbinieka darba vieta (VISS komponente) (K0)</v>
      </c>
      <c r="G17" s="82"/>
      <c r="H17" s="2">
        <f>COUNTIF(Table14[[Būtiskā arhitektūras elementa ID ]],Table37[[#This Row],[BAE saīsinājums]])</f>
        <v>0</v>
      </c>
    </row>
    <row r="18" spans="1:8" ht="18.75" customHeight="1" x14ac:dyDescent="0.25">
      <c r="A18" s="78" t="s">
        <v>81</v>
      </c>
      <c r="B18" s="78" t="s">
        <v>211</v>
      </c>
      <c r="C18" s="59" t="s">
        <v>93</v>
      </c>
      <c r="D18" s="59" t="s">
        <v>94</v>
      </c>
      <c r="E18" s="93" t="s">
        <v>251</v>
      </c>
      <c r="F18" s="61" t="str">
        <f t="shared" si="0"/>
        <v>S_PIEKL: Datu piekļuves tiesību pārvaldība (K0)</v>
      </c>
      <c r="G18" s="61"/>
      <c r="H18" s="2">
        <f>COUNTIF(Table14[[Būtiskā arhitektūras elementa ID ]],Table37[[#This Row],[BAE saīsinājums]])</f>
        <v>0</v>
      </c>
    </row>
    <row r="19" spans="1:8" ht="31.5" customHeight="1" x14ac:dyDescent="0.25">
      <c r="A19" s="78" t="s">
        <v>223</v>
      </c>
      <c r="B19" s="78" t="s">
        <v>178</v>
      </c>
      <c r="C19" s="59" t="s">
        <v>93</v>
      </c>
      <c r="D19" s="59" t="s">
        <v>95</v>
      </c>
      <c r="E19" s="95" t="s">
        <v>252</v>
      </c>
      <c r="F19" s="61" t="str">
        <f t="shared" si="0"/>
        <v>S_PIEKL: Pilnveidota datu piekļuves tiesību pārvaldība (līgumslēgšanas atv.) (K1)</v>
      </c>
      <c r="G19" s="61"/>
      <c r="H19" s="2">
        <f>COUNTIF(Table14[[Būtiskā arhitektūras elementa ID ]],Table37[[#This Row],[BAE saīsinājums]])</f>
        <v>0</v>
      </c>
    </row>
    <row r="20" spans="1:8" ht="30" x14ac:dyDescent="0.25">
      <c r="A20" s="78" t="s">
        <v>91</v>
      </c>
      <c r="B20" s="78" t="s">
        <v>211</v>
      </c>
      <c r="C20" s="59" t="s">
        <v>227</v>
      </c>
      <c r="D20" s="59" t="s">
        <v>225</v>
      </c>
      <c r="E20" s="93" t="s">
        <v>251</v>
      </c>
      <c r="F20" s="61" t="str">
        <f t="shared" si="0"/>
        <v>S_RQS: Valsts informācijas sistēmu savietotājā pieejamo pakalpju kopne (pieprasījumu serviss) (K0)</v>
      </c>
      <c r="G20" s="61"/>
      <c r="H20" s="2">
        <f>COUNTIF(Table14[[Būtiskā arhitektūras elementa ID ]],Table37[[#This Row],[BAE saīsinājums]])</f>
        <v>1</v>
      </c>
    </row>
    <row r="21" spans="1:8" ht="30" x14ac:dyDescent="0.25">
      <c r="A21" s="78" t="s">
        <v>81</v>
      </c>
      <c r="B21" s="78" t="s">
        <v>211</v>
      </c>
      <c r="C21" s="59" t="s">
        <v>227</v>
      </c>
      <c r="D21" s="59" t="s">
        <v>226</v>
      </c>
      <c r="E21" s="95" t="s">
        <v>252</v>
      </c>
      <c r="F21" s="61" t="str">
        <f t="shared" si="0"/>
        <v>S_RQS: Valsts informācijas sistēmu savietotājā attīstāmo pakalpju kopne (pieprasījumu serviss) (K1)</v>
      </c>
      <c r="G21" s="61"/>
      <c r="H21" s="2">
        <f>COUNTIF(Table14[[Būtiskā arhitektūras elementa ID ]],Table37[[#This Row],[BAE saīsinājums]])</f>
        <v>1</v>
      </c>
    </row>
    <row r="22" spans="1:8" x14ac:dyDescent="0.25">
      <c r="A22" s="78" t="s">
        <v>81</v>
      </c>
      <c r="B22" s="78" t="s">
        <v>211</v>
      </c>
      <c r="C22" s="59" t="s">
        <v>35</v>
      </c>
      <c r="D22" s="59" t="s">
        <v>34</v>
      </c>
      <c r="E22" s="93" t="s">
        <v>251</v>
      </c>
      <c r="F22" s="61" t="str">
        <f t="shared" si="0"/>
        <v>S_VIRS: Datu nodošana un izmantošana VIRSIS (K0)</v>
      </c>
      <c r="G22" s="61"/>
      <c r="H22" s="2">
        <f>COUNTIF(Table14[[Būtiskā arhitektūras elementa ID ]],Table37[[#This Row],[BAE saīsinājums]])</f>
        <v>1</v>
      </c>
    </row>
    <row r="23" spans="1:8" ht="45" x14ac:dyDescent="0.25">
      <c r="A23" s="78" t="s">
        <v>223</v>
      </c>
      <c r="B23" s="78" t="s">
        <v>211</v>
      </c>
      <c r="C23" s="59" t="s">
        <v>35</v>
      </c>
      <c r="D23" s="59" t="s">
        <v>96</v>
      </c>
      <c r="E23" s="95" t="s">
        <v>252</v>
      </c>
      <c r="F23" s="61" t="str">
        <f t="shared" si="0"/>
        <v>S_VIRS: Datu nodošana un izmantošana VIRSIS, kas integrēts sadarbspējas platformā (datu izplatīšanai) un ar monitoringa saskarnēm (K1)</v>
      </c>
      <c r="G23" s="61"/>
      <c r="H23" s="2">
        <f>COUNTIF(Table14[[Būtiskā arhitektūras elementa ID ]],Table37[[#This Row],[BAE saīsinājums]])</f>
        <v>1</v>
      </c>
    </row>
    <row r="24" spans="1:8" x14ac:dyDescent="0.25">
      <c r="A24" s="78" t="s">
        <v>269</v>
      </c>
      <c r="B24" s="78" t="s">
        <v>230</v>
      </c>
      <c r="C24" s="59" t="s">
        <v>128</v>
      </c>
      <c r="D24" s="78" t="s">
        <v>124</v>
      </c>
      <c r="E24" s="100" t="s">
        <v>251</v>
      </c>
      <c r="F24" s="61" t="str">
        <f t="shared" si="0"/>
        <v>E_INFRA: EM infrastruktūras platforma (K0)</v>
      </c>
      <c r="G24" s="61"/>
      <c r="H24" s="2">
        <f>COUNTIF(Table14[[Būtiskā arhitektūras elementa ID ]],Table37[[#This Row],[BAE saīsinājums]])</f>
        <v>0</v>
      </c>
    </row>
    <row r="25" spans="1:8" ht="43.5" customHeight="1" x14ac:dyDescent="0.25">
      <c r="A25" s="78" t="s">
        <v>81</v>
      </c>
      <c r="B25" s="78" t="s">
        <v>182</v>
      </c>
      <c r="C25" s="59" t="s">
        <v>84</v>
      </c>
      <c r="D25" s="59" t="s">
        <v>189</v>
      </c>
      <c r="E25" s="130" t="s">
        <v>252</v>
      </c>
      <c r="F25" s="61" t="str">
        <f t="shared" si="0"/>
        <v>A_ATVI: Datu portālā publicēto datu un metadatu izmantošanas un publicēšanas servisi  (K1)</v>
      </c>
      <c r="G25" s="61" t="s">
        <v>193</v>
      </c>
      <c r="H25" s="2">
        <f>COUNTIF(Table14[[Būtiskā arhitektūras elementa ID ]],Table37[[#This Row],[BAE saīsinājums]])</f>
        <v>4</v>
      </c>
    </row>
    <row r="26" spans="1:8" x14ac:dyDescent="0.25">
      <c r="A26" s="78" t="s">
        <v>81</v>
      </c>
      <c r="B26" s="78" t="s">
        <v>182</v>
      </c>
      <c r="C26" s="81" t="s">
        <v>187</v>
      </c>
      <c r="D26" s="59" t="s">
        <v>186</v>
      </c>
      <c r="E26" s="95" t="s">
        <v>252</v>
      </c>
      <c r="F26" s="82" t="str">
        <f t="shared" si="0"/>
        <v>A_DKK: Datu kopu katalogs (K1)</v>
      </c>
      <c r="G26" s="82" t="s">
        <v>194</v>
      </c>
      <c r="H26" s="2">
        <f>COUNTIF(Table14[[Būtiskā arhitektūras elementa ID ]],Table37[[#This Row],[BAE saīsinājums]])</f>
        <v>0</v>
      </c>
    </row>
    <row r="27" spans="1:8" x14ac:dyDescent="0.25">
      <c r="A27" s="78" t="s">
        <v>81</v>
      </c>
      <c r="B27" s="78" t="s">
        <v>182</v>
      </c>
      <c r="C27" s="81" t="s">
        <v>188</v>
      </c>
      <c r="D27" s="59" t="s">
        <v>321</v>
      </c>
      <c r="E27" s="95" t="s">
        <v>252</v>
      </c>
      <c r="F27" s="82" t="str">
        <f t="shared" si="0"/>
        <v>A_LIC: Datu kopu licenču modulis (K1)</v>
      </c>
      <c r="G27" s="82" t="s">
        <v>195</v>
      </c>
      <c r="H27" s="2">
        <f>COUNTIF(Table14[[Būtiskā arhitektūras elementa ID ]],Table37[[#This Row],[BAE saīsinājums]])</f>
        <v>0</v>
      </c>
    </row>
    <row r="28" spans="1:8" x14ac:dyDescent="0.25">
      <c r="A28" s="78" t="s">
        <v>91</v>
      </c>
      <c r="B28" s="78" t="s">
        <v>185</v>
      </c>
      <c r="C28" s="59" t="s">
        <v>82</v>
      </c>
      <c r="D28" s="59" t="s">
        <v>190</v>
      </c>
      <c r="E28" s="93" t="s">
        <v>251</v>
      </c>
      <c r="F28" s="61" t="str">
        <f t="shared" si="0"/>
        <v>D_AUTH: Vienotā pieteikšanās (autentifikācija)  (K0)</v>
      </c>
      <c r="G28" s="61"/>
      <c r="H28" s="2">
        <f>COUNTIF(Table14[[Būtiskā arhitektūras elementa ID ]],Table37[[#This Row],[BAE saīsinājums]])</f>
        <v>2</v>
      </c>
    </row>
    <row r="29" spans="1:8" ht="30" x14ac:dyDescent="0.25">
      <c r="A29" s="78" t="s">
        <v>81</v>
      </c>
      <c r="B29" s="78" t="s">
        <v>185</v>
      </c>
      <c r="C29" s="59" t="s">
        <v>82</v>
      </c>
      <c r="D29" s="59" t="s">
        <v>191</v>
      </c>
      <c r="E29" s="95" t="s">
        <v>252</v>
      </c>
      <c r="F29" s="61" t="str">
        <f t="shared" si="0"/>
        <v>D_AUTH: Pilnveidots vienotās pieteikšanās (autentifikācijas) risinājums (K1)</v>
      </c>
      <c r="G29" s="61" t="s">
        <v>192</v>
      </c>
      <c r="H29" s="2">
        <f>COUNTIF(Table14[[Būtiskā arhitektūras elementa ID ]],Table37[[#This Row],[BAE saīsinājums]])</f>
        <v>2</v>
      </c>
    </row>
    <row r="30" spans="1:8" x14ac:dyDescent="0.25">
      <c r="A30" s="78" t="s">
        <v>91</v>
      </c>
      <c r="B30" s="78" t="s">
        <v>185</v>
      </c>
      <c r="C30" s="59" t="s">
        <v>90</v>
      </c>
      <c r="D30" s="59" t="s">
        <v>229</v>
      </c>
      <c r="E30" s="93" t="s">
        <v>251</v>
      </c>
      <c r="F30" s="61" t="str">
        <f t="shared" si="0"/>
        <v>D_DIV: Dokumentu integrācijas vide (K0)</v>
      </c>
      <c r="G30" s="61"/>
      <c r="H30" s="2">
        <f>COUNTIF(Table14[[Būtiskā arhitektūras elementa ID ]],Table37[[#This Row],[BAE saīsinājums]])</f>
        <v>1</v>
      </c>
    </row>
    <row r="31" spans="1:8" ht="30" x14ac:dyDescent="0.25">
      <c r="A31" s="78" t="s">
        <v>196</v>
      </c>
      <c r="B31" s="78" t="s">
        <v>185</v>
      </c>
      <c r="C31" s="59" t="s">
        <v>90</v>
      </c>
      <c r="D31" s="59" t="s">
        <v>139</v>
      </c>
      <c r="E31" s="95" t="s">
        <v>252</v>
      </c>
      <c r="F31" s="61" t="str">
        <f t="shared" si="0"/>
        <v>D_DIV: Pilnveidoti dokumentu integrācijas vides servisi, ietverot eIDAS prasībām atbilstošu pārrobežu reģistrēto e-piegādi (K1)</v>
      </c>
      <c r="G31" s="61" t="s">
        <v>203</v>
      </c>
      <c r="H31" s="2">
        <f>COUNTIF(Table14[[Būtiskā arhitektūras elementa ID ]],Table37[[#This Row],[BAE saīsinājums]])</f>
        <v>1</v>
      </c>
    </row>
    <row r="32" spans="1:8" x14ac:dyDescent="0.25">
      <c r="A32" s="78" t="s">
        <v>91</v>
      </c>
      <c r="B32" s="78" t="s">
        <v>185</v>
      </c>
      <c r="C32" s="59" t="s">
        <v>228</v>
      </c>
      <c r="D32" s="59" t="s">
        <v>322</v>
      </c>
      <c r="E32" s="93" t="s">
        <v>251</v>
      </c>
      <c r="F32" s="61" t="str">
        <f t="shared" si="0"/>
        <v>D_KDV: Klienta darba vieta (KDV) (K0)</v>
      </c>
      <c r="G32" s="61"/>
      <c r="H32" s="2">
        <f>COUNTIF(Table14[[Būtiskā arhitektūras elementa ID ]],Table37[[#This Row],[BAE saīsinājums]])</f>
        <v>2</v>
      </c>
    </row>
    <row r="33" spans="1:8" x14ac:dyDescent="0.25">
      <c r="A33" s="78" t="s">
        <v>81</v>
      </c>
      <c r="B33" s="78" t="s">
        <v>185</v>
      </c>
      <c r="C33" s="59" t="s">
        <v>228</v>
      </c>
      <c r="D33" s="59" t="s">
        <v>323</v>
      </c>
      <c r="E33" s="131" t="s">
        <v>252</v>
      </c>
      <c r="F33" s="61" t="str">
        <f t="shared" si="0"/>
        <v>D_KDV: Pilnveidotā klienta darba vieta (e-konts)  (K1)</v>
      </c>
      <c r="G33" s="61"/>
      <c r="H33" s="2">
        <f>COUNTIF(Table14[[Būtiskā arhitektūras elementa ID ]],Table37[[#This Row],[BAE saīsinājums]])</f>
        <v>2</v>
      </c>
    </row>
    <row r="34" spans="1:8" x14ac:dyDescent="0.25">
      <c r="A34" s="78" t="s">
        <v>266</v>
      </c>
      <c r="B34" s="78" t="s">
        <v>231</v>
      </c>
      <c r="C34" s="59" t="s">
        <v>115</v>
      </c>
      <c r="D34" s="78" t="s">
        <v>151</v>
      </c>
      <c r="E34" s="100" t="s">
        <v>251</v>
      </c>
      <c r="F34" s="61" t="str">
        <f t="shared" si="0"/>
        <v>H_ALGA: Atalgojuma (algu) servisi valsts pārvaldes HR platformā (K0)</v>
      </c>
      <c r="G34" s="61"/>
      <c r="H34" s="2">
        <f>COUNTIF(Table14[[Būtiskā arhitektūras elementa ID ]],Table37[[#This Row],[BAE saīsinājums]])</f>
        <v>0</v>
      </c>
    </row>
    <row r="35" spans="1:8" x14ac:dyDescent="0.25">
      <c r="A35" s="78" t="s">
        <v>266</v>
      </c>
      <c r="B35" s="78" t="s">
        <v>231</v>
      </c>
      <c r="C35" s="59" t="s">
        <v>114</v>
      </c>
      <c r="D35" s="78" t="s">
        <v>152</v>
      </c>
      <c r="E35" s="93" t="s">
        <v>251</v>
      </c>
      <c r="F35" s="61" t="str">
        <f t="shared" si="0"/>
        <v>H_KOMP: Kompetenču servisi valsts pārvaldes HR platformā (K0)</v>
      </c>
      <c r="G35" s="61"/>
      <c r="H35" s="2">
        <f>COUNTIF(Table14[[Būtiskā arhitektūras elementa ID ]],Table37[[#This Row],[BAE saīsinājums]])</f>
        <v>0</v>
      </c>
    </row>
    <row r="36" spans="1:8" x14ac:dyDescent="0.25">
      <c r="A36" s="78" t="s">
        <v>91</v>
      </c>
      <c r="B36" s="78" t="s">
        <v>185</v>
      </c>
      <c r="C36" s="59" t="s">
        <v>89</v>
      </c>
      <c r="D36" s="59" t="s">
        <v>197</v>
      </c>
      <c r="E36" s="129" t="s">
        <v>251</v>
      </c>
      <c r="F36" s="61" t="str">
        <f t="shared" ref="F36:F67" si="1">CONCATENATE(C36,": ",D36," (",E36,")")</f>
        <v>D_PILNV: Juridisko personu pilnvarojumu risinājums (K0)</v>
      </c>
      <c r="G36" s="79" t="s">
        <v>329</v>
      </c>
      <c r="H36" s="2">
        <f>COUNTIF(Table14[[Būtiskā arhitektūras elementa ID ]],Table37[[#This Row],[BAE saīsinājums]])</f>
        <v>0</v>
      </c>
    </row>
    <row r="37" spans="1:8" ht="29.25" customHeight="1" x14ac:dyDescent="0.25">
      <c r="A37" s="165" t="s">
        <v>81</v>
      </c>
      <c r="B37" s="165" t="s">
        <v>185</v>
      </c>
      <c r="C37" s="166" t="s">
        <v>89</v>
      </c>
      <c r="D37" s="166" t="s">
        <v>198</v>
      </c>
      <c r="E37" s="167" t="s">
        <v>252</v>
      </c>
      <c r="F37" s="168" t="str">
        <f t="shared" si="1"/>
        <v>D_PILNV: Juridisko personu pilnvarojumu risinājums, ietverot pārrobežu autentifikācijas atbalstu (K1)</v>
      </c>
      <c r="G37" s="79" t="s">
        <v>329</v>
      </c>
      <c r="H37" s="169">
        <f>COUNTIF(Table14[[Būtiskā arhitektūras elementa ID ]],Table37[[#This Row],[BAE saīsinājums]])</f>
        <v>0</v>
      </c>
    </row>
    <row r="38" spans="1:8" x14ac:dyDescent="0.25">
      <c r="A38" s="78" t="s">
        <v>91</v>
      </c>
      <c r="B38" s="78" t="s">
        <v>254</v>
      </c>
      <c r="C38" s="59" t="s">
        <v>170</v>
      </c>
      <c r="D38" s="59" t="s">
        <v>324</v>
      </c>
      <c r="E38" s="93" t="s">
        <v>251</v>
      </c>
      <c r="F38" s="61" t="str">
        <f t="shared" si="1"/>
        <v>F_EXE: Elektronisko pakalpojumu izpildes vide Latvija.lv (K0)</v>
      </c>
      <c r="G38" s="61"/>
      <c r="H38" s="2">
        <f>COUNTIF(Table14[[Būtiskā arhitektūras elementa ID ]],Table37[[#This Row],[BAE saīsinājums]])</f>
        <v>1</v>
      </c>
    </row>
    <row r="39" spans="1:8" ht="30" x14ac:dyDescent="0.25">
      <c r="A39" s="60" t="s">
        <v>196</v>
      </c>
      <c r="B39" s="78" t="s">
        <v>254</v>
      </c>
      <c r="C39" s="59" t="s">
        <v>170</v>
      </c>
      <c r="D39" s="89" t="s">
        <v>234</v>
      </c>
      <c r="E39" s="95" t="s">
        <v>253</v>
      </c>
      <c r="F39" s="61" t="str">
        <f t="shared" si="1"/>
        <v>F_EXE: Elektronisko pakalpojumu izpildes vides paplašinājumi citām tehnoloģijām (K3)</v>
      </c>
      <c r="G39" s="79" t="s">
        <v>330</v>
      </c>
      <c r="H39" s="2">
        <f>COUNTIF(Table14[[Būtiskā arhitektūras elementa ID ]],Table37[[#This Row],[BAE saīsinājums]])</f>
        <v>1</v>
      </c>
    </row>
    <row r="40" spans="1:8" ht="30" x14ac:dyDescent="0.25">
      <c r="A40" s="125" t="s">
        <v>91</v>
      </c>
      <c r="B40" s="175" t="s">
        <v>254</v>
      </c>
      <c r="C40" s="126" t="s">
        <v>289</v>
      </c>
      <c r="D40" s="125" t="s">
        <v>290</v>
      </c>
      <c r="E40" s="132" t="s">
        <v>251</v>
      </c>
      <c r="F40" s="128" t="str">
        <f t="shared" si="1"/>
        <v>F_FRM: Iesniegums iestādei (K0)</v>
      </c>
      <c r="G40" s="128" t="s">
        <v>287</v>
      </c>
      <c r="H40" s="2">
        <f>COUNTIF(Table14[[Būtiskā arhitektūras elementa ID ]],Table37[[#This Row],[BAE saīsinājums]])</f>
        <v>1</v>
      </c>
    </row>
    <row r="41" spans="1:8" ht="36" customHeight="1" x14ac:dyDescent="0.25">
      <c r="A41" s="88" t="s">
        <v>261</v>
      </c>
      <c r="B41" s="78" t="s">
        <v>241</v>
      </c>
      <c r="C41" s="59" t="s">
        <v>242</v>
      </c>
      <c r="D41" s="78" t="s">
        <v>166</v>
      </c>
      <c r="E41" s="94" t="s">
        <v>251</v>
      </c>
      <c r="F41" s="61" t="str">
        <f t="shared" si="1"/>
        <v>K_AVDIGI: Digitalizācijas platformas servisi (K0)</v>
      </c>
      <c r="G41" s="61"/>
      <c r="H41" s="2">
        <f>COUNTIF(Table14[[Būtiskā arhitektūras elementa ID ]],Table37[[#This Row],[BAE saīsinājums]])</f>
        <v>0</v>
      </c>
    </row>
    <row r="42" spans="1:8" ht="31.5" customHeight="1" x14ac:dyDescent="0.25">
      <c r="A42" s="78" t="s">
        <v>261</v>
      </c>
      <c r="B42" s="78" t="s">
        <v>241</v>
      </c>
      <c r="C42" s="59" t="s">
        <v>243</v>
      </c>
      <c r="D42" s="78" t="s">
        <v>122</v>
      </c>
      <c r="E42" s="100" t="s">
        <v>251</v>
      </c>
      <c r="F42" s="61" t="str">
        <f t="shared" si="1"/>
        <v>K_DRDIGI: Drukāto materiālu digitalizācijas servisi (K0)</v>
      </c>
      <c r="G42" s="61"/>
      <c r="H42" s="2">
        <f>COUNTIF(Table14[[Būtiskā arhitektūras elementa ID ]],Table37[[#This Row],[BAE saīsinājums]])</f>
        <v>0</v>
      </c>
    </row>
    <row r="43" spans="1:8" x14ac:dyDescent="0.25">
      <c r="A43" s="78" t="s">
        <v>265</v>
      </c>
      <c r="B43" s="78" t="s">
        <v>233</v>
      </c>
      <c r="C43" s="59" t="s">
        <v>126</v>
      </c>
      <c r="D43" s="88" t="s">
        <v>157</v>
      </c>
      <c r="E43" s="93" t="s">
        <v>251</v>
      </c>
      <c r="F43" s="61" t="str">
        <f t="shared" si="1"/>
        <v>L_INFRA: LM nozares  infrastruktūras platformas pakalpojumi (K0)</v>
      </c>
      <c r="G43" s="61"/>
      <c r="H43" s="2">
        <f>COUNTIF(Table14[[Būtiskā arhitektūras elementa ID ]],Table37[[#This Row],[BAE saīsinājums]])</f>
        <v>0</v>
      </c>
    </row>
    <row r="44" spans="1:8" x14ac:dyDescent="0.25">
      <c r="A44" s="78" t="s">
        <v>91</v>
      </c>
      <c r="B44" s="78" t="s">
        <v>247</v>
      </c>
      <c r="C44" s="59" t="s">
        <v>244</v>
      </c>
      <c r="D44" s="78" t="s">
        <v>168</v>
      </c>
      <c r="E44" s="100" t="s">
        <v>251</v>
      </c>
      <c r="F44" s="61" t="str">
        <f t="shared" si="1"/>
        <v>M_PUBL: Esošā mantojuma publicēšanas platforma (K0)</v>
      </c>
      <c r="G44" s="61"/>
      <c r="H44" s="2">
        <f>COUNTIF(Table14[[Būtiskā arhitektūras elementa ID ]],Table37[[#This Row],[BAE saīsinājums]])</f>
        <v>0</v>
      </c>
    </row>
    <row r="45" spans="1:8" x14ac:dyDescent="0.25">
      <c r="A45" s="78" t="s">
        <v>261</v>
      </c>
      <c r="B45" s="78" t="s">
        <v>247</v>
      </c>
      <c r="C45" s="59" t="s">
        <v>244</v>
      </c>
      <c r="D45" s="78" t="s">
        <v>169</v>
      </c>
      <c r="E45" s="95" t="s">
        <v>252</v>
      </c>
      <c r="F45" s="61" t="str">
        <f t="shared" si="1"/>
        <v>M_PUBL: Mantojuma publicēšanas platformas attīstība (K1)</v>
      </c>
      <c r="G45" s="61"/>
      <c r="H45" s="2">
        <f>COUNTIF(Table14[[Būtiskā arhitektūras elementa ID ]],Table37[[#This Row],[BAE saīsinājums]])</f>
        <v>0</v>
      </c>
    </row>
    <row r="46" spans="1:8" ht="30" x14ac:dyDescent="0.25">
      <c r="A46" s="87" t="s">
        <v>257</v>
      </c>
      <c r="B46" s="78" t="s">
        <v>450</v>
      </c>
      <c r="C46" s="59" t="s">
        <v>454</v>
      </c>
      <c r="D46" s="78" t="s">
        <v>158</v>
      </c>
      <c r="E46" s="94" t="s">
        <v>251</v>
      </c>
      <c r="F46" s="61" t="str">
        <f t="shared" si="1"/>
        <v>R_FPERS: Fizisko personu papildus datu reģistrēšanas servisi (apliecību serv.) (K0)</v>
      </c>
      <c r="G46" s="61"/>
      <c r="H46" s="2">
        <f>COUNTIF(Table14[[Būtiskā arhitektūras elementa ID ]],Table37[[#This Row],[BAE saīsinājums]])</f>
        <v>0</v>
      </c>
    </row>
    <row r="47" spans="1:8" ht="30" x14ac:dyDescent="0.25">
      <c r="A47" s="125" t="s">
        <v>196</v>
      </c>
      <c r="B47" s="175" t="s">
        <v>254</v>
      </c>
      <c r="C47" s="126" t="s">
        <v>289</v>
      </c>
      <c r="D47" s="125" t="s">
        <v>288</v>
      </c>
      <c r="E47" s="127" t="s">
        <v>252</v>
      </c>
      <c r="F47" s="128" t="str">
        <f t="shared" si="1"/>
        <v>F_FRM: Formu ģenerators ar validāciju (K1)</v>
      </c>
      <c r="G47" s="128" t="s">
        <v>295</v>
      </c>
      <c r="H47" s="2">
        <f>COUNTIF(Table14[[Būtiskā arhitektūras elementa ID ]],Table37[[#This Row],[BAE saīsinājums]])</f>
        <v>1</v>
      </c>
    </row>
    <row r="48" spans="1:8" ht="30" x14ac:dyDescent="0.25">
      <c r="A48" s="165" t="s">
        <v>91</v>
      </c>
      <c r="B48" s="165" t="s">
        <v>208</v>
      </c>
      <c r="C48" s="166" t="s">
        <v>216</v>
      </c>
      <c r="D48" s="166" t="s">
        <v>214</v>
      </c>
      <c r="E48" s="170" t="s">
        <v>251</v>
      </c>
      <c r="F48" s="168" t="str">
        <f t="shared" si="1"/>
        <v>G_DPPS: Ģeotelpisko datu licenču pārvaldības funkcionalitāte (K0)</v>
      </c>
      <c r="G48" s="168" t="s">
        <v>325</v>
      </c>
      <c r="H48" s="2">
        <f>COUNTIF(Table14[[Būtiskā arhitektūras elementa ID ]],Table37[[#This Row],[BAE saīsinājums]])</f>
        <v>0</v>
      </c>
    </row>
    <row r="49" spans="1:8" x14ac:dyDescent="0.25">
      <c r="A49" s="78" t="s">
        <v>91</v>
      </c>
      <c r="B49" s="78" t="s">
        <v>208</v>
      </c>
      <c r="C49" s="81" t="s">
        <v>236</v>
      </c>
      <c r="D49" s="59" t="s">
        <v>237</v>
      </c>
      <c r="E49" s="93" t="s">
        <v>251</v>
      </c>
      <c r="F49" s="82" t="str">
        <f t="shared" si="1"/>
        <v>G_EMB: Iegultā ģeotelpisko datu attēlošanas komponente (K0)</v>
      </c>
      <c r="G49" s="82"/>
      <c r="H49" s="2">
        <f>COUNTIF(Table14[[Būtiskā arhitektūras elementa ID ]],Table37[[#This Row],[BAE saīsinājums]])</f>
        <v>1</v>
      </c>
    </row>
    <row r="50" spans="1:8" x14ac:dyDescent="0.25">
      <c r="A50" s="78" t="s">
        <v>91</v>
      </c>
      <c r="B50" s="78" t="s">
        <v>208</v>
      </c>
      <c r="C50" s="59" t="s">
        <v>97</v>
      </c>
      <c r="D50" s="59" t="s">
        <v>204</v>
      </c>
      <c r="E50" s="93" t="s">
        <v>251</v>
      </c>
      <c r="F50" s="61" t="str">
        <f t="shared" si="1"/>
        <v>G_GDS: Ģeotelpisko datu savietotājs (K0)</v>
      </c>
      <c r="G50" s="61"/>
      <c r="H50" s="2">
        <f>COUNTIF(Table14[[Būtiskā arhitektūras elementa ID ]],Table37[[#This Row],[BAE saīsinājums]])</f>
        <v>2</v>
      </c>
    </row>
    <row r="51" spans="1:8" x14ac:dyDescent="0.25">
      <c r="A51" s="165" t="s">
        <v>91</v>
      </c>
      <c r="B51" s="165" t="s">
        <v>208</v>
      </c>
      <c r="C51" s="166" t="s">
        <v>238</v>
      </c>
      <c r="D51" s="166" t="s">
        <v>239</v>
      </c>
      <c r="E51" s="170" t="s">
        <v>251</v>
      </c>
      <c r="F51" s="171" t="str">
        <f t="shared" si="1"/>
        <v>G_GEO: Ģeotelpisko datu nodošanas uz GEO servisi (K0)</v>
      </c>
      <c r="G51" s="171" t="s">
        <v>326</v>
      </c>
      <c r="H51" s="169">
        <f>COUNTIF(Table14[[Būtiskā arhitektūras elementa ID ]],Table37[[#This Row],[BAE saīsinājums]])</f>
        <v>0</v>
      </c>
    </row>
    <row r="52" spans="1:8" ht="16.5" customHeight="1" x14ac:dyDescent="0.25">
      <c r="A52" t="s">
        <v>91</v>
      </c>
      <c r="B52" t="s">
        <v>208</v>
      </c>
      <c r="C52" t="s">
        <v>98</v>
      </c>
      <c r="D52" t="s">
        <v>327</v>
      </c>
      <c r="E52" s="94" t="s">
        <v>251</v>
      </c>
      <c r="F52" t="str">
        <f t="shared" si="1"/>
        <v>G_GPRT: Ģeotelpiskās informācijas portāls (K0)</v>
      </c>
      <c r="G52"/>
      <c r="H52" s="169">
        <f>COUNTIF(Table14[[Būtiskā arhitektūras elementa ID ]],Table37[[#This Row],[BAE saīsinājums]])</f>
        <v>1</v>
      </c>
    </row>
    <row r="53" spans="1:8" ht="18" customHeight="1" x14ac:dyDescent="0.25">
      <c r="A53" s="165" t="s">
        <v>91</v>
      </c>
      <c r="B53" s="165" t="s">
        <v>208</v>
      </c>
      <c r="C53" s="166" t="s">
        <v>99</v>
      </c>
      <c r="D53" s="166" t="s">
        <v>235</v>
      </c>
      <c r="E53" s="170" t="s">
        <v>251</v>
      </c>
      <c r="F53" s="168" t="str">
        <f t="shared" si="1"/>
        <v>G_INSPI: Ģeotelpisko datu nodošanas uz INSPIRE servisi (K0)</v>
      </c>
      <c r="G53" s="171" t="s">
        <v>326</v>
      </c>
      <c r="H53" s="169">
        <f>COUNTIF(Table14[[Būtiskā arhitektūras elementa ID ]],Table37[[#This Row],[BAE saīsinājums]])</f>
        <v>0</v>
      </c>
    </row>
    <row r="54" spans="1:8" ht="19.5" customHeight="1" x14ac:dyDescent="0.25">
      <c r="A54" s="165" t="s">
        <v>91</v>
      </c>
      <c r="B54" s="165" t="s">
        <v>208</v>
      </c>
      <c r="C54" s="166" t="s">
        <v>215</v>
      </c>
      <c r="D54" s="166" t="s">
        <v>213</v>
      </c>
      <c r="E54" s="170" t="s">
        <v>251</v>
      </c>
      <c r="F54" s="168" t="str">
        <f t="shared" si="1"/>
        <v>G_KAT: Ģeoproduktu katalogs (K0)</v>
      </c>
      <c r="G54" s="171" t="s">
        <v>326</v>
      </c>
      <c r="H54" s="2">
        <f>COUNTIF(Table14[[Būtiskā arhitektūras elementa ID ]],Table37[[#This Row],[BAE saīsinājums]])</f>
        <v>0</v>
      </c>
    </row>
    <row r="55" spans="1:8" ht="31.5" customHeight="1" x14ac:dyDescent="0.25">
      <c r="A55" s="60" t="s">
        <v>258</v>
      </c>
      <c r="B55" s="78" t="s">
        <v>449</v>
      </c>
      <c r="C55" s="59" t="s">
        <v>451</v>
      </c>
      <c r="D55" s="78" t="s">
        <v>161</v>
      </c>
      <c r="E55" s="93" t="s">
        <v>251</v>
      </c>
      <c r="F55" s="61" t="str">
        <f t="shared" si="1"/>
        <v>O_ESIZZ: Pārrobežu (ES) e-izziņu serviss (K0)</v>
      </c>
      <c r="G55" s="61"/>
      <c r="H55" s="2">
        <f>COUNTIF(Table14[[Būtiskā arhitektūras elementa ID ]],Table37[[#This Row],[BAE saīsinājums]])</f>
        <v>0</v>
      </c>
    </row>
    <row r="56" spans="1:8" ht="19.5" customHeight="1" x14ac:dyDescent="0.25">
      <c r="A56" s="60" t="s">
        <v>258</v>
      </c>
      <c r="B56" s="78" t="s">
        <v>449</v>
      </c>
      <c r="C56" s="59" t="s">
        <v>452</v>
      </c>
      <c r="D56" s="78" t="s">
        <v>116</v>
      </c>
      <c r="E56" s="93" t="s">
        <v>251</v>
      </c>
      <c r="F56" s="61" t="str">
        <f t="shared" si="1"/>
        <v>O_LVIZZ: Latvijas e-izziņu serviss  (K0)</v>
      </c>
      <c r="G56" s="61"/>
      <c r="H56" s="2">
        <f>COUNTIF(Table14[[Būtiskā arhitektūras elementa ID ]],Table37[[#This Row],[BAE saīsinājums]])</f>
        <v>0</v>
      </c>
    </row>
    <row r="57" spans="1:8" ht="20.25" customHeight="1" x14ac:dyDescent="0.25">
      <c r="A57" s="133" t="s">
        <v>258</v>
      </c>
      <c r="B57" s="78" t="s">
        <v>449</v>
      </c>
      <c r="C57" s="59" t="s">
        <v>453</v>
      </c>
      <c r="D57" s="78" t="s">
        <v>162</v>
      </c>
      <c r="E57" s="134" t="s">
        <v>251</v>
      </c>
      <c r="F57" s="61" t="str">
        <f t="shared" si="1"/>
        <v>O_PROCU: E-iepirkumu un e-izsoļu procesa atbalsta servisi (K0)</v>
      </c>
      <c r="G57" s="61"/>
      <c r="H57" s="2">
        <f>COUNTIF(Table14[[Būtiskā arhitektūras elementa ID ]],Table37[[#This Row],[BAE saīsinājums]])</f>
        <v>0</v>
      </c>
    </row>
    <row r="58" spans="1:8" x14ac:dyDescent="0.25">
      <c r="A58" s="78" t="s">
        <v>264</v>
      </c>
      <c r="B58" s="78" t="s">
        <v>232</v>
      </c>
      <c r="C58" s="59" t="s">
        <v>120</v>
      </c>
      <c r="D58" s="78" t="s">
        <v>160</v>
      </c>
      <c r="E58" s="94" t="s">
        <v>251</v>
      </c>
      <c r="F58" s="61" t="str">
        <f t="shared" si="1"/>
        <v>Q_EVK: Elektroniskās veselības kartes servisi (K0)</v>
      </c>
      <c r="G58" s="61"/>
      <c r="H58" s="2">
        <f>COUNTIF(Table14[[Būtiskā arhitektūras elementa ID ]],Table37[[#This Row],[BAE saīsinājums]])</f>
        <v>0</v>
      </c>
    </row>
    <row r="59" spans="1:8" x14ac:dyDescent="0.25">
      <c r="A59" s="78" t="s">
        <v>260</v>
      </c>
      <c r="B59" s="78" t="s">
        <v>181</v>
      </c>
      <c r="C59" s="59" t="s">
        <v>119</v>
      </c>
      <c r="D59" s="78" t="s">
        <v>163</v>
      </c>
      <c r="E59" s="93" t="s">
        <v>251</v>
      </c>
      <c r="F59" s="61" t="str">
        <f t="shared" si="1"/>
        <v>Y_CALLC: Augstas pieejamības kontaktu centra pakalpojumi (K0)</v>
      </c>
      <c r="G59" s="61"/>
      <c r="H59" s="2">
        <f>COUNTIF(Table14[[Būtiskā arhitektūras elementa ID ]],Table37[[#This Row],[BAE saīsinājums]])</f>
        <v>0</v>
      </c>
    </row>
    <row r="60" spans="1:8" x14ac:dyDescent="0.25">
      <c r="A60" s="78" t="s">
        <v>260</v>
      </c>
      <c r="B60" s="78" t="s">
        <v>181</v>
      </c>
      <c r="C60" s="59" t="s">
        <v>117</v>
      </c>
      <c r="D60" s="78" t="s">
        <v>164</v>
      </c>
      <c r="E60" s="100" t="s">
        <v>251</v>
      </c>
      <c r="F60" s="61" t="str">
        <f t="shared" si="1"/>
        <v>Y_LOCID: Izsaucēja lokalizēšanas un identificēšanas servisi (K0)</v>
      </c>
      <c r="G60" s="61"/>
      <c r="H60" s="2">
        <f>COUNTIF(Table14[[Būtiskā arhitektūras elementa ID ]],Table37[[#This Row],[BAE saīsinājums]])</f>
        <v>0</v>
      </c>
    </row>
    <row r="61" spans="1:8" x14ac:dyDescent="0.25">
      <c r="A61" s="78" t="s">
        <v>260</v>
      </c>
      <c r="B61" s="78" t="s">
        <v>181</v>
      </c>
      <c r="C61" s="59" t="s">
        <v>118</v>
      </c>
      <c r="D61" s="78" t="s">
        <v>165</v>
      </c>
      <c r="E61" s="93" t="s">
        <v>251</v>
      </c>
      <c r="F61" s="61" t="str">
        <f t="shared" si="1"/>
        <v>Y_RESAL: Dienestu resursu piesaistīšanas pakalpojumi (K0)</v>
      </c>
      <c r="G61" s="61"/>
      <c r="H61" s="2">
        <f>COUNTIF(Table14[[Būtiskā arhitektūras elementa ID ]],Table37[[#This Row],[BAE saīsinājums]])</f>
        <v>0</v>
      </c>
    </row>
    <row r="62" spans="1:8" ht="33.75" customHeight="1" x14ac:dyDescent="0.25">
      <c r="A62" s="78" t="s">
        <v>91</v>
      </c>
      <c r="B62" s="78" t="s">
        <v>209</v>
      </c>
      <c r="C62" s="59" t="s">
        <v>100</v>
      </c>
      <c r="D62" s="59" t="s">
        <v>153</v>
      </c>
      <c r="E62" s="94" t="s">
        <v>251</v>
      </c>
      <c r="F62" s="61" t="str">
        <f t="shared" si="1"/>
        <v>I_eID: Nacionālajā eID kartē  bāzēts eID risinājums  (K0)</v>
      </c>
      <c r="G62" s="61"/>
      <c r="H62" s="2">
        <f>COUNTIF(Table14[[Būtiskā arhitektūras elementa ID ]],Table37[[#This Row],[BAE saīsinājums]])</f>
        <v>0</v>
      </c>
    </row>
    <row r="63" spans="1:8" ht="30" x14ac:dyDescent="0.25">
      <c r="A63" s="78" t="s">
        <v>268</v>
      </c>
      <c r="B63" s="78" t="s">
        <v>209</v>
      </c>
      <c r="C63" s="59" t="s">
        <v>100</v>
      </c>
      <c r="D63" s="59" t="s">
        <v>154</v>
      </c>
      <c r="E63" s="96" t="s">
        <v>252</v>
      </c>
      <c r="F63" s="61" t="str">
        <f t="shared" si="1"/>
        <v>I_eID: Nacionālajā eID kartē  bāzēts eID risinājums pilnveidots un pieteikts kā "high" eIDAS   (K1)</v>
      </c>
      <c r="G63" s="61"/>
      <c r="H63" s="2">
        <f>COUNTIF(Table14[[Būtiskā arhitektūras elementa ID ]],Table37[[#This Row],[BAE saīsinājums]])</f>
        <v>0</v>
      </c>
    </row>
    <row r="64" spans="1:8" x14ac:dyDescent="0.25">
      <c r="A64" s="78" t="s">
        <v>268</v>
      </c>
      <c r="B64" s="78" t="s">
        <v>209</v>
      </c>
      <c r="C64" s="59" t="s">
        <v>101</v>
      </c>
      <c r="D64" s="59" t="s">
        <v>256</v>
      </c>
      <c r="E64" s="93" t="s">
        <v>251</v>
      </c>
      <c r="F64" s="61" t="str">
        <f t="shared" si="1"/>
        <v>I_MeID: Ar nacionālo  eID saistīts mobilā eID risinājums (K0)</v>
      </c>
      <c r="G64" s="61" t="s">
        <v>255</v>
      </c>
      <c r="H64" s="2">
        <f>COUNTIF(Table14[[Būtiskā arhitektūras elementa ID ]],Table37[[#This Row],[BAE saīsinājums]])</f>
        <v>0</v>
      </c>
    </row>
    <row r="65" spans="1:8" ht="30" x14ac:dyDescent="0.25">
      <c r="A65" s="78" t="s">
        <v>91</v>
      </c>
      <c r="B65" s="78" t="s">
        <v>209</v>
      </c>
      <c r="C65" s="59" t="s">
        <v>103</v>
      </c>
      <c r="D65" s="59" t="s">
        <v>155</v>
      </c>
      <c r="E65" s="94" t="s">
        <v>251</v>
      </c>
      <c r="F65" s="61" t="str">
        <f t="shared" si="1"/>
        <v>I_SEAL: Droša e-zīmoga risinājums (platformas servisi un pakalpojumi) (K0)</v>
      </c>
      <c r="G65" s="61"/>
      <c r="H65" s="2">
        <f>COUNTIF(Table14[[Būtiskā arhitektūras elementa ID ]],Table37[[#This Row],[BAE saīsinājums]])</f>
        <v>0</v>
      </c>
    </row>
    <row r="66" spans="1:8" ht="30" x14ac:dyDescent="0.25">
      <c r="A66" s="78" t="s">
        <v>91</v>
      </c>
      <c r="B66" s="78" t="s">
        <v>209</v>
      </c>
      <c r="C66" s="59" t="s">
        <v>102</v>
      </c>
      <c r="D66" s="59" t="s">
        <v>156</v>
      </c>
      <c r="E66" s="93" t="s">
        <v>251</v>
      </c>
      <c r="F66" s="61" t="str">
        <f t="shared" si="1"/>
        <v>I_SIGN: Droša e-paraksta risinājums (platformas servisi un pakalpojumi)  (K0)</v>
      </c>
      <c r="G66" s="61"/>
      <c r="H66" s="2">
        <f>COUNTIF(Table14[[Būtiskā arhitektūras elementa ID ]],Table37[[#This Row],[BAE saīsinājums]])</f>
        <v>0</v>
      </c>
    </row>
    <row r="67" spans="1:8" x14ac:dyDescent="0.25">
      <c r="A67" s="78" t="s">
        <v>91</v>
      </c>
      <c r="B67" s="78" t="s">
        <v>210</v>
      </c>
      <c r="C67" s="59" t="s">
        <v>217</v>
      </c>
      <c r="D67" s="59" t="s">
        <v>218</v>
      </c>
      <c r="E67" s="129" t="s">
        <v>251</v>
      </c>
      <c r="F67" s="61" t="str">
        <f t="shared" si="1"/>
        <v>P_MM: Maksājumu modulis (K0)</v>
      </c>
      <c r="G67" s="61"/>
      <c r="H67" s="2">
        <f>COUNTIF(Table14[[Būtiskā arhitektūras elementa ID ]],Table37[[#This Row],[BAE saīsinājums]])</f>
        <v>1</v>
      </c>
    </row>
    <row r="68" spans="1:8" x14ac:dyDescent="0.25">
      <c r="A68" s="78" t="s">
        <v>81</v>
      </c>
      <c r="B68" s="78" t="s">
        <v>210</v>
      </c>
      <c r="C68" s="59" t="s">
        <v>217</v>
      </c>
      <c r="D68" s="59" t="s">
        <v>219</v>
      </c>
      <c r="E68" s="95" t="s">
        <v>252</v>
      </c>
      <c r="F68" s="61" t="str">
        <f t="shared" ref="F68:F84" si="2">CONCATENATE(C68,": ",D68," (",E68,")")</f>
        <v>P_MM: Pilnveidots maksājumu modulis (K1)</v>
      </c>
      <c r="G68" s="61"/>
      <c r="H68" s="2">
        <f>COUNTIF(Table14[[Būtiskā arhitektūras elementa ID ]],Table37[[#This Row],[BAE saīsinājums]])</f>
        <v>1</v>
      </c>
    </row>
    <row r="69" spans="1:8" x14ac:dyDescent="0.25">
      <c r="A69" s="78" t="s">
        <v>91</v>
      </c>
      <c r="B69" s="78" t="s">
        <v>210</v>
      </c>
      <c r="C69" s="59" t="s">
        <v>207</v>
      </c>
      <c r="D69" s="59" t="s">
        <v>206</v>
      </c>
      <c r="E69" s="93" t="s">
        <v>251</v>
      </c>
      <c r="F69" s="61" t="str">
        <f t="shared" si="2"/>
        <v>P_PPK: Publisko pakalpojumu katalogs (K0)</v>
      </c>
      <c r="G69" s="61"/>
      <c r="H69" s="2">
        <f>COUNTIF(Table14[[Būtiskā arhitektūras elementa ID ]],Table37[[#This Row],[BAE saīsinājums]])</f>
        <v>0</v>
      </c>
    </row>
    <row r="70" spans="1:8" x14ac:dyDescent="0.25">
      <c r="A70" s="78" t="s">
        <v>81</v>
      </c>
      <c r="B70" s="78" t="s">
        <v>210</v>
      </c>
      <c r="C70" s="59" t="s">
        <v>207</v>
      </c>
      <c r="D70" s="59" t="s">
        <v>159</v>
      </c>
      <c r="E70" s="95" t="s">
        <v>252</v>
      </c>
      <c r="F70" s="61" t="str">
        <f t="shared" si="2"/>
        <v>P_PPK: Pilnveidoti pakalpojumu kataloga servisi (K1)</v>
      </c>
      <c r="G70" s="61"/>
      <c r="H70" s="2">
        <f>COUNTIF(Table14[[Būtiskā arhitektūras elementa ID ]],Table37[[#This Row],[BAE saīsinājums]])</f>
        <v>0</v>
      </c>
    </row>
    <row r="71" spans="1:8" x14ac:dyDescent="0.25">
      <c r="A71" s="165" t="s">
        <v>91</v>
      </c>
      <c r="B71" s="165" t="s">
        <v>210</v>
      </c>
      <c r="C71" s="166" t="s">
        <v>201</v>
      </c>
      <c r="D71" s="165" t="s">
        <v>202</v>
      </c>
      <c r="E71" s="170" t="s">
        <v>251</v>
      </c>
      <c r="F71" s="171" t="str">
        <f t="shared" si="2"/>
        <v>P_PVNK: Vienkāršu pakalpojumu risinājums (E-formu ģenerators) (K0)</v>
      </c>
      <c r="G71" s="174" t="s">
        <v>332</v>
      </c>
      <c r="H71" s="169">
        <f>COUNTIF(Table14[[Būtiskā arhitektūras elementa ID ]],Table37[[#This Row],[BAE saīsinājums]])</f>
        <v>0</v>
      </c>
    </row>
    <row r="72" spans="1:8" ht="16.5" customHeight="1" x14ac:dyDescent="0.25">
      <c r="A72" s="87" t="s">
        <v>91</v>
      </c>
      <c r="B72" s="78" t="s">
        <v>210</v>
      </c>
      <c r="C72" s="59" t="s">
        <v>249</v>
      </c>
      <c r="D72" s="59" t="s">
        <v>104</v>
      </c>
      <c r="E72" s="93" t="s">
        <v>251</v>
      </c>
      <c r="F72" s="61" t="str">
        <f t="shared" si="2"/>
        <v>P_SIGN: Risinājumos integrējams parakstīšanās serviss (K0)</v>
      </c>
      <c r="G72" s="61"/>
      <c r="H72" s="2">
        <f>COUNTIF(Table14[[Būtiskā arhitektūras elementa ID ]],Table37[[#This Row],[BAE saīsinājums]])</f>
        <v>0</v>
      </c>
    </row>
    <row r="73" spans="1:8" ht="30" x14ac:dyDescent="0.25">
      <c r="A73" s="78" t="s">
        <v>81</v>
      </c>
      <c r="B73" s="78" t="s">
        <v>210</v>
      </c>
      <c r="C73" s="59" t="s">
        <v>83</v>
      </c>
      <c r="D73" s="59" t="s">
        <v>149</v>
      </c>
      <c r="E73" s="93" t="s">
        <v>251</v>
      </c>
      <c r="F73" s="61" t="str">
        <f t="shared" si="2"/>
        <v>P_STAT: Publisko pakalpojumu sniegšanas analīzes (statistikas) servisi (K0)</v>
      </c>
      <c r="G73" s="61"/>
      <c r="H73" s="2">
        <f>COUNTIF(Table14[[Būtiskā arhitektūras elementa ID ]],Table37[[#This Row],[BAE saīsinājums]])</f>
        <v>0</v>
      </c>
    </row>
    <row r="74" spans="1:8" ht="30" x14ac:dyDescent="0.25">
      <c r="A74" s="78" t="s">
        <v>196</v>
      </c>
      <c r="B74" s="78" t="s">
        <v>210</v>
      </c>
      <c r="C74" s="59" t="s">
        <v>83</v>
      </c>
      <c r="D74" s="59" t="s">
        <v>150</v>
      </c>
      <c r="E74" s="131" t="s">
        <v>252</v>
      </c>
      <c r="F74" s="61" t="str">
        <f t="shared" si="2"/>
        <v>P_STAT: Publisko pakalpojumu sniegšanas analīzes (statistikas) servisi  (K1)</v>
      </c>
      <c r="G74" s="61"/>
      <c r="H74" s="2">
        <f>COUNTIF(Table14[[Būtiskā arhitektūras elementa ID ]],Table37[[#This Row],[BAE saīsinājums]])</f>
        <v>0</v>
      </c>
    </row>
    <row r="75" spans="1:8" x14ac:dyDescent="0.25">
      <c r="A75" s="78" t="s">
        <v>262</v>
      </c>
      <c r="B75" s="78" t="s">
        <v>179</v>
      </c>
      <c r="C75" s="59" t="s">
        <v>86</v>
      </c>
      <c r="D75" s="59" t="s">
        <v>88</v>
      </c>
      <c r="E75" s="100" t="s">
        <v>251</v>
      </c>
      <c r="F75" s="61" t="str">
        <f t="shared" si="2"/>
        <v>T_ASIST: Atbalsts tulkošanas profesionāļiem (asistētā tulkošana) (K0)</v>
      </c>
      <c r="G75" s="61"/>
      <c r="H75" s="2">
        <f>COUNTIF(Table14[[Būtiskā arhitektūras elementa ID ]],Table37[[#This Row],[BAE saīsinājums]])</f>
        <v>0</v>
      </c>
    </row>
    <row r="76" spans="1:8" x14ac:dyDescent="0.25">
      <c r="A76" s="78" t="s">
        <v>262</v>
      </c>
      <c r="B76" s="78" t="s">
        <v>179</v>
      </c>
      <c r="C76" s="59" t="s">
        <v>85</v>
      </c>
      <c r="D76" s="59" t="s">
        <v>87</v>
      </c>
      <c r="E76" s="94" t="s">
        <v>251</v>
      </c>
      <c r="F76" s="61" t="str">
        <f t="shared" si="2"/>
        <v>T_AUTO: Automātiskā tulkošana (K0)</v>
      </c>
      <c r="G76" s="61"/>
      <c r="H76" s="2">
        <f>COUNTIF(Table14[[Būtiskā arhitektūras elementa ID ]],Table37[[#This Row],[BAE saīsinājums]])</f>
        <v>0</v>
      </c>
    </row>
    <row r="77" spans="1:8" x14ac:dyDescent="0.25">
      <c r="A77" s="78" t="s">
        <v>263</v>
      </c>
      <c r="B77" s="78" t="s">
        <v>248</v>
      </c>
      <c r="C77" s="59" t="s">
        <v>127</v>
      </c>
      <c r="D77" s="78" t="s">
        <v>123</v>
      </c>
      <c r="E77" s="94" t="s">
        <v>251</v>
      </c>
      <c r="F77" s="61" t="str">
        <f t="shared" si="2"/>
        <v>V_INFRA: VM infrastruktūras platforma (K0)</v>
      </c>
      <c r="G77" s="61"/>
      <c r="H77" s="2">
        <f>COUNTIF(Table14[[Būtiskā arhitektūras elementa ID ]],Table37[[#This Row],[BAE saīsinājums]])</f>
        <v>0</v>
      </c>
    </row>
    <row r="78" spans="1:8" ht="30" x14ac:dyDescent="0.25">
      <c r="A78" s="83" t="s">
        <v>264</v>
      </c>
      <c r="B78" s="78" t="s">
        <v>180</v>
      </c>
      <c r="C78" s="85" t="s">
        <v>259</v>
      </c>
      <c r="D78" s="83" t="s">
        <v>121</v>
      </c>
      <c r="E78" s="94" t="s">
        <v>251</v>
      </c>
      <c r="F78" s="86" t="str">
        <f t="shared" si="2"/>
        <v>W_INTGR: Veselības nozares datu savietošanas/izplatīšanas servisi (K0)</v>
      </c>
      <c r="G78" s="86"/>
      <c r="H78" s="2">
        <f>COUNTIF(Table14[[Būtiskā arhitektūras elementa ID ]],Table37[[#This Row],[BAE saīsinājums]])</f>
        <v>0</v>
      </c>
    </row>
    <row r="79" spans="1:8" ht="30" x14ac:dyDescent="0.25">
      <c r="A79" s="78" t="s">
        <v>91</v>
      </c>
      <c r="B79" s="78" t="s">
        <v>210</v>
      </c>
      <c r="C79" s="59" t="s">
        <v>50</v>
      </c>
      <c r="D79" s="59" t="s">
        <v>220</v>
      </c>
      <c r="E79" s="129" t="s">
        <v>251</v>
      </c>
      <c r="F79" s="61" t="str">
        <f t="shared" si="2"/>
        <v>P_UZSK: E-pakalpojumu izpildes uzskaite  Latvija.lv publicētajiiem e-pakalpojumiem (K0)</v>
      </c>
      <c r="G79" s="61"/>
      <c r="H79" s="2">
        <f>COUNTIF(Table14[[Būtiskā arhitektūras elementa ID ]],Table37[[#This Row],[BAE saīsinājums]])</f>
        <v>3</v>
      </c>
    </row>
    <row r="80" spans="1:8" ht="30" x14ac:dyDescent="0.25">
      <c r="A80" s="78" t="s">
        <v>81</v>
      </c>
      <c r="B80" s="78" t="s">
        <v>210</v>
      </c>
      <c r="C80" s="59" t="s">
        <v>50</v>
      </c>
      <c r="D80" s="59" t="s">
        <v>221</v>
      </c>
      <c r="E80" s="95" t="s">
        <v>252</v>
      </c>
      <c r="F80" s="61" t="str">
        <f t="shared" si="2"/>
        <v>P_UZSK: E-pakalpojumu izpildes uzskaite  visiem e-pakalpojumiem (K1)</v>
      </c>
      <c r="G80" s="61"/>
      <c r="H80" s="2">
        <f>COUNTIF(Table14[[Būtiskā arhitektūras elementa ID ]],Table37[[#This Row],[BAE saīsinājums]])</f>
        <v>3</v>
      </c>
    </row>
    <row r="81" spans="1:8" ht="30" x14ac:dyDescent="0.25">
      <c r="A81" s="78" t="s">
        <v>81</v>
      </c>
      <c r="B81" s="78" t="s">
        <v>210</v>
      </c>
      <c r="C81" s="59" t="s">
        <v>50</v>
      </c>
      <c r="D81" s="59" t="s">
        <v>222</v>
      </c>
      <c r="E81" s="131" t="s">
        <v>253</v>
      </c>
      <c r="F81" s="61" t="str">
        <f t="shared" si="2"/>
        <v>P_UZSK: Publisko pakalpojumu izpildes uzskaite  visiem pakalpojumiem (K3)</v>
      </c>
      <c r="G81" s="61" t="s">
        <v>205</v>
      </c>
      <c r="H81" s="2">
        <f>COUNTIF(Table14[[Būtiskā arhitektūras elementa ID ]],Table37[[#This Row],[BAE saīsinājums]])</f>
        <v>3</v>
      </c>
    </row>
    <row r="82" spans="1:8" ht="30" x14ac:dyDescent="0.25">
      <c r="A82" s="90" t="s">
        <v>270</v>
      </c>
      <c r="B82" s="90" t="s">
        <v>246</v>
      </c>
      <c r="C82" s="91" t="s">
        <v>125</v>
      </c>
      <c r="D82" s="90" t="s">
        <v>167</v>
      </c>
      <c r="E82" s="97" t="s">
        <v>251</v>
      </c>
      <c r="F82" s="92" t="str">
        <f t="shared" si="2"/>
        <v>Z_INFRA: ZM nozares infrastruktūras platformas pakalpojumi (K0)</v>
      </c>
      <c r="G82" s="92" t="s">
        <v>271</v>
      </c>
      <c r="H82" s="2">
        <f>COUNTIF(Table14[[Būtiskā arhitektūras elementa ID ]],Table37[[#This Row],[BAE saīsinājums]])</f>
        <v>0</v>
      </c>
    </row>
    <row r="83" spans="1:8" ht="45" x14ac:dyDescent="0.25">
      <c r="A83" s="135" t="s">
        <v>91</v>
      </c>
      <c r="B83" s="136" t="s">
        <v>210</v>
      </c>
      <c r="C83" s="137" t="s">
        <v>212</v>
      </c>
      <c r="D83" s="136" t="s">
        <v>199</v>
      </c>
      <c r="E83" s="138" t="s">
        <v>251</v>
      </c>
      <c r="F83" s="139" t="str">
        <f t="shared" si="2"/>
        <v>S_SRCH: Meklētājs / resursu agregators (K0)</v>
      </c>
      <c r="G83" s="172" t="s">
        <v>331</v>
      </c>
      <c r="H83" s="2">
        <f>COUNTIF(Table14[[Būtiskā arhitektūras elementa ID ]],Table37[[#This Row],[BAE saīsinājums]])</f>
        <v>0</v>
      </c>
    </row>
    <row r="84" spans="1:8" x14ac:dyDescent="0.25">
      <c r="A84" s="140" t="s">
        <v>200</v>
      </c>
      <c r="B84" s="141" t="s">
        <v>210</v>
      </c>
      <c r="C84" s="142" t="s">
        <v>212</v>
      </c>
      <c r="D84" s="141" t="s">
        <v>199</v>
      </c>
      <c r="E84" s="143" t="s">
        <v>253</v>
      </c>
      <c r="F84" s="144" t="str">
        <f t="shared" si="2"/>
        <v>S_SRCH: Meklētājs / resursu agregators (K3)</v>
      </c>
      <c r="G84" s="173" t="s">
        <v>332</v>
      </c>
      <c r="H84" s="2">
        <f>COUNTIF(Table14[[Būtiskā arhitektūras elementa ID ]],Table37[[#This Row],[BAE saīsinājums]])</f>
        <v>0</v>
      </c>
    </row>
  </sheetData>
  <sortState ref="A84:B105">
    <sortCondition ref="A84:A105"/>
  </sortState>
  <conditionalFormatting sqref="H4:H84">
    <cfRule type="cellIs" dxfId="9" priority="1" operator="greaterThan">
      <formula>0</formula>
    </cfRule>
  </conditionalFormatting>
  <pageMargins left="0.70866141732283472" right="0.70866141732283472" top="0.74803149606299213" bottom="0.74803149606299213" header="0.31496062992125984" footer="0.31496062992125984"/>
  <pageSetup paperSize="9" scale="51" fitToHeight="2" orientation="landscape" r:id="rId1"/>
  <headerFooter>
    <oddHeader>&amp;RBūtiskie arhitektūras elementi (saraksts)</oddHeader>
    <oddFooter>&amp;C&amp;P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C2:G7"/>
  <sheetViews>
    <sheetView workbookViewId="0">
      <selection activeCell="A12" sqref="A12:XFD16"/>
    </sheetView>
  </sheetViews>
  <sheetFormatPr defaultColWidth="8.85546875" defaultRowHeight="15" x14ac:dyDescent="0.25"/>
  <cols>
    <col min="1" max="1" width="17.28515625" customWidth="1"/>
    <col min="2" max="2" width="27" customWidth="1"/>
    <col min="3" max="3" width="17.85546875" customWidth="1"/>
    <col min="4" max="4" width="61.42578125" customWidth="1"/>
    <col min="5" max="5" width="17.85546875" customWidth="1"/>
    <col min="6" max="6" width="64.7109375" customWidth="1"/>
    <col min="7" max="7" width="33.85546875" style="84" customWidth="1"/>
  </cols>
  <sheetData>
    <row r="2" spans="3:5" x14ac:dyDescent="0.25">
      <c r="C2" t="s">
        <v>134</v>
      </c>
      <c r="D2" t="s">
        <v>133</v>
      </c>
      <c r="E2" s="77" t="s">
        <v>132</v>
      </c>
    </row>
    <row r="3" spans="3:5" x14ac:dyDescent="0.25">
      <c r="C3" t="s">
        <v>68</v>
      </c>
      <c r="D3" t="s">
        <v>77</v>
      </c>
      <c r="E3" t="str">
        <f>CONCATENATE(C3,"-",D3)</f>
        <v>A-Izstrādāta iepirkuma dokumentācija (TS)</v>
      </c>
    </row>
    <row r="4" spans="3:5" x14ac:dyDescent="0.25">
      <c r="C4" t="s">
        <v>69</v>
      </c>
      <c r="D4" t="s">
        <v>65</v>
      </c>
      <c r="E4" t="str">
        <f t="shared" ref="E4:E7" si="0">CONCATENATE(C4,"-",D4)</f>
        <v>B-Izstrādāta prasību specifikācija (PPS)</v>
      </c>
    </row>
    <row r="5" spans="3:5" x14ac:dyDescent="0.25">
      <c r="C5" t="s">
        <v>70</v>
      </c>
      <c r="D5" t="s">
        <v>66</v>
      </c>
      <c r="E5" t="str">
        <f t="shared" si="0"/>
        <v>C-Izstrādāts projektējums (PPA)</v>
      </c>
    </row>
    <row r="6" spans="3:5" x14ac:dyDescent="0.25">
      <c r="C6" t="s">
        <v>71</v>
      </c>
      <c r="D6" t="s">
        <v>67</v>
      </c>
      <c r="E6" t="str">
        <f t="shared" si="0"/>
        <v>D-Izveidota vide sadarbspējas testēšanai</v>
      </c>
    </row>
    <row r="7" spans="3:5" x14ac:dyDescent="0.25">
      <c r="C7" t="s">
        <v>72</v>
      </c>
      <c r="D7" t="s">
        <v>381</v>
      </c>
      <c r="E7" t="str">
        <f t="shared" si="0"/>
        <v>E-BAE pieejams ekspluatācijas režīmā</v>
      </c>
    </row>
  </sheetData>
  <pageMargins left="0.7" right="0.7" top="0.75" bottom="0.75" header="0.3" footer="0.3"/>
  <pageSetup scale="5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37"/>
  <sheetViews>
    <sheetView topLeftCell="A19" zoomScaleNormal="100" zoomScalePageLayoutView="90" workbookViewId="0">
      <selection activeCell="A19" sqref="A19"/>
    </sheetView>
  </sheetViews>
  <sheetFormatPr defaultColWidth="8.85546875" defaultRowHeight="15" x14ac:dyDescent="0.25"/>
  <cols>
    <col min="1" max="1" width="6" customWidth="1"/>
    <col min="2" max="2" width="34.5703125" style="2" customWidth="1"/>
    <col min="3" max="3" width="106.7109375" style="2" customWidth="1"/>
    <col min="4" max="4" width="18.42578125" customWidth="1"/>
    <col min="5" max="5" width="54.42578125" customWidth="1"/>
    <col min="6" max="6" width="11.42578125" customWidth="1"/>
    <col min="7" max="7" width="20" customWidth="1"/>
  </cols>
  <sheetData>
    <row r="1" spans="1:5" ht="19.5" thickBot="1" x14ac:dyDescent="0.3">
      <c r="A1" s="63" t="s">
        <v>420</v>
      </c>
      <c r="C1" s="62"/>
    </row>
    <row r="2" spans="1:5" s="8" customFormat="1" ht="45.75" thickBot="1" x14ac:dyDescent="0.3">
      <c r="A2" s="66" t="s">
        <v>2</v>
      </c>
      <c r="B2" s="67" t="s">
        <v>177</v>
      </c>
      <c r="C2" s="67" t="s">
        <v>141</v>
      </c>
      <c r="D2" s="183" t="s">
        <v>59</v>
      </c>
      <c r="E2" s="68" t="s">
        <v>0</v>
      </c>
    </row>
    <row r="3" spans="1:5" s="8" customFormat="1" ht="21" customHeight="1" x14ac:dyDescent="0.25">
      <c r="A3" s="261" t="s">
        <v>405</v>
      </c>
      <c r="B3" s="262"/>
      <c r="C3" s="262"/>
      <c r="D3" s="262"/>
      <c r="E3" s="263"/>
    </row>
    <row r="4" spans="1:5" s="8" customFormat="1" ht="34.5" customHeight="1" x14ac:dyDescent="0.25">
      <c r="A4" s="187">
        <v>1.1000000000000001</v>
      </c>
      <c r="B4" s="74" t="s">
        <v>412</v>
      </c>
      <c r="C4" s="73" t="s">
        <v>409</v>
      </c>
      <c r="D4" s="98"/>
      <c r="E4" s="189"/>
    </row>
    <row r="5" spans="1:5" s="8" customFormat="1" ht="45" x14ac:dyDescent="0.25">
      <c r="A5" s="187">
        <v>1.2</v>
      </c>
      <c r="B5" s="74" t="s">
        <v>413</v>
      </c>
      <c r="C5" s="185" t="s">
        <v>411</v>
      </c>
      <c r="D5" s="98"/>
      <c r="E5" s="189"/>
    </row>
    <row r="6" spans="1:5" s="8" customFormat="1" ht="47.25" customHeight="1" x14ac:dyDescent="0.25">
      <c r="A6" s="187">
        <v>1.3</v>
      </c>
      <c r="B6" s="74" t="s">
        <v>416</v>
      </c>
      <c r="C6" s="198" t="s">
        <v>439</v>
      </c>
      <c r="D6" s="98"/>
      <c r="E6" s="189"/>
    </row>
    <row r="7" spans="1:5" s="8" customFormat="1" ht="33" customHeight="1" x14ac:dyDescent="0.25">
      <c r="A7" s="187">
        <v>1.4</v>
      </c>
      <c r="B7" s="74" t="s">
        <v>415</v>
      </c>
      <c r="C7" s="73" t="s">
        <v>410</v>
      </c>
      <c r="D7" s="98"/>
      <c r="E7" s="189"/>
    </row>
    <row r="8" spans="1:5" s="8" customFormat="1" ht="30.75" customHeight="1" thickBot="1" x14ac:dyDescent="0.3">
      <c r="A8" s="187">
        <v>1.5</v>
      </c>
      <c r="B8" s="74" t="s">
        <v>414</v>
      </c>
      <c r="C8" s="73" t="s">
        <v>407</v>
      </c>
      <c r="D8" s="98"/>
      <c r="E8" s="189"/>
    </row>
    <row r="9" spans="1:5" s="8" customFormat="1" ht="22.5" customHeight="1" x14ac:dyDescent="0.25">
      <c r="A9" s="261" t="s">
        <v>406</v>
      </c>
      <c r="B9" s="262"/>
      <c r="C9" s="262"/>
      <c r="D9" s="262"/>
      <c r="E9" s="263"/>
    </row>
    <row r="10" spans="1:5" s="8" customFormat="1" ht="60" customHeight="1" x14ac:dyDescent="0.25">
      <c r="A10" s="187">
        <v>2.1</v>
      </c>
      <c r="B10" s="74" t="s">
        <v>391</v>
      </c>
      <c r="C10" s="73" t="s">
        <v>419</v>
      </c>
      <c r="D10" s="182"/>
      <c r="E10" s="189"/>
    </row>
    <row r="11" spans="1:5" s="8" customFormat="1" ht="95.25" customHeight="1" x14ac:dyDescent="0.25">
      <c r="A11" s="187">
        <v>2.2000000000000002</v>
      </c>
      <c r="B11" s="74" t="s">
        <v>80</v>
      </c>
      <c r="C11" s="73" t="s">
        <v>357</v>
      </c>
      <c r="D11" s="182"/>
      <c r="E11" s="189"/>
    </row>
    <row r="12" spans="1:5" ht="66.75" customHeight="1" x14ac:dyDescent="0.25">
      <c r="A12" s="187">
        <v>2.2999999999999998</v>
      </c>
      <c r="B12" s="74" t="s">
        <v>384</v>
      </c>
      <c r="C12" s="73" t="s">
        <v>417</v>
      </c>
      <c r="D12" s="98"/>
      <c r="E12" s="189"/>
    </row>
    <row r="13" spans="1:5" ht="66.75" customHeight="1" x14ac:dyDescent="0.25">
      <c r="A13" s="187">
        <v>2.4</v>
      </c>
      <c r="B13" s="74" t="s">
        <v>463</v>
      </c>
      <c r="C13" s="198" t="s">
        <v>464</v>
      </c>
      <c r="D13" s="98"/>
      <c r="E13" s="189"/>
    </row>
    <row r="14" spans="1:5" ht="61.5" customHeight="1" x14ac:dyDescent="0.25">
      <c r="A14" s="187">
        <v>2.5</v>
      </c>
      <c r="B14" s="74" t="s">
        <v>385</v>
      </c>
      <c r="C14" s="73" t="s">
        <v>362</v>
      </c>
      <c r="D14" s="98"/>
      <c r="E14" s="189"/>
    </row>
    <row r="15" spans="1:5" ht="46.5" customHeight="1" x14ac:dyDescent="0.25">
      <c r="A15" s="187">
        <v>2.6</v>
      </c>
      <c r="B15" s="74" t="s">
        <v>136</v>
      </c>
      <c r="C15" s="74" t="s">
        <v>305</v>
      </c>
      <c r="D15" s="13"/>
      <c r="E15" s="190"/>
    </row>
    <row r="16" spans="1:5" ht="36" customHeight="1" x14ac:dyDescent="0.25">
      <c r="A16" s="187">
        <v>2.7</v>
      </c>
      <c r="B16" s="74" t="s">
        <v>136</v>
      </c>
      <c r="C16" s="74" t="s">
        <v>303</v>
      </c>
      <c r="D16" s="98"/>
      <c r="E16" s="189"/>
    </row>
    <row r="17" spans="1:5" ht="37.5" customHeight="1" x14ac:dyDescent="0.25">
      <c r="A17" s="187">
        <v>2.8</v>
      </c>
      <c r="B17" s="74" t="s">
        <v>136</v>
      </c>
      <c r="C17" s="74" t="s">
        <v>306</v>
      </c>
      <c r="D17" s="98"/>
      <c r="E17" s="189"/>
    </row>
    <row r="18" spans="1:5" ht="51.75" customHeight="1" x14ac:dyDescent="0.25">
      <c r="A18" s="187">
        <v>2.9</v>
      </c>
      <c r="B18" s="74" t="s">
        <v>383</v>
      </c>
      <c r="C18" s="74" t="s">
        <v>304</v>
      </c>
      <c r="D18" s="13"/>
      <c r="E18" s="190"/>
    </row>
    <row r="19" spans="1:5" ht="66.75" customHeight="1" thickBot="1" x14ac:dyDescent="0.3">
      <c r="A19" s="227" t="s">
        <v>468</v>
      </c>
      <c r="B19" s="74" t="s">
        <v>137</v>
      </c>
      <c r="C19" s="74" t="s">
        <v>359</v>
      </c>
      <c r="D19" s="182"/>
      <c r="E19" s="189"/>
    </row>
    <row r="20" spans="1:5" ht="22.5" customHeight="1" x14ac:dyDescent="0.25">
      <c r="A20" s="261" t="s">
        <v>408</v>
      </c>
      <c r="B20" s="262"/>
      <c r="C20" s="262"/>
      <c r="D20" s="262"/>
      <c r="E20" s="263"/>
    </row>
    <row r="21" spans="1:5" ht="48.75" customHeight="1" x14ac:dyDescent="0.25">
      <c r="A21" s="187">
        <v>3.1</v>
      </c>
      <c r="B21" s="76" t="s">
        <v>56</v>
      </c>
      <c r="C21" s="73" t="s">
        <v>358</v>
      </c>
      <c r="D21" s="98"/>
      <c r="E21" s="189"/>
    </row>
    <row r="22" spans="1:5" ht="45" x14ac:dyDescent="0.25">
      <c r="A22" s="187">
        <v>3.2</v>
      </c>
      <c r="B22" s="76" t="s">
        <v>60</v>
      </c>
      <c r="C22" s="73" t="s">
        <v>302</v>
      </c>
      <c r="D22" s="98"/>
      <c r="E22" s="189"/>
    </row>
    <row r="23" spans="1:5" ht="45" x14ac:dyDescent="0.25">
      <c r="A23" s="187">
        <v>3.3</v>
      </c>
      <c r="B23" s="76" t="s">
        <v>143</v>
      </c>
      <c r="C23" s="73" t="s">
        <v>144</v>
      </c>
      <c r="D23" s="98"/>
      <c r="E23" s="189"/>
    </row>
    <row r="24" spans="1:5" ht="45" x14ac:dyDescent="0.25">
      <c r="A24" s="187">
        <v>3.4</v>
      </c>
      <c r="B24" s="76" t="s">
        <v>61</v>
      </c>
      <c r="C24" s="73" t="s">
        <v>418</v>
      </c>
      <c r="D24" s="98"/>
      <c r="E24" s="189"/>
    </row>
    <row r="25" spans="1:5" ht="15.75" thickBot="1" x14ac:dyDescent="0.3">
      <c r="A25" s="186"/>
      <c r="B25" s="178"/>
      <c r="C25" s="179"/>
      <c r="D25" s="180"/>
      <c r="E25" s="188"/>
    </row>
    <row r="26" spans="1:5" x14ac:dyDescent="0.25">
      <c r="A26" s="261" t="s">
        <v>426</v>
      </c>
      <c r="B26" s="262"/>
      <c r="C26" s="262"/>
      <c r="D26" s="262"/>
      <c r="E26" s="263"/>
    </row>
    <row r="27" spans="1:5" ht="30" x14ac:dyDescent="0.25">
      <c r="A27" s="187">
        <v>4.0999999999999996</v>
      </c>
      <c r="B27" s="191" t="s">
        <v>431</v>
      </c>
      <c r="C27" s="73" t="s">
        <v>430</v>
      </c>
      <c r="D27" s="98"/>
      <c r="E27" s="189"/>
    </row>
    <row r="28" spans="1:5" ht="30" x14ac:dyDescent="0.25">
      <c r="A28" s="187">
        <v>4.2</v>
      </c>
      <c r="B28" s="191" t="s">
        <v>432</v>
      </c>
      <c r="C28" s="73" t="s">
        <v>429</v>
      </c>
      <c r="D28" s="98"/>
      <c r="E28" s="189"/>
    </row>
    <row r="29" spans="1:5" ht="30" x14ac:dyDescent="0.25">
      <c r="A29" s="187">
        <v>4.3</v>
      </c>
      <c r="B29" s="191" t="s">
        <v>433</v>
      </c>
      <c r="C29" s="73" t="s">
        <v>428</v>
      </c>
      <c r="D29" s="98"/>
      <c r="E29" s="189"/>
    </row>
    <row r="30" spans="1:5" ht="60" x14ac:dyDescent="0.25">
      <c r="A30" s="187">
        <v>4.4000000000000004</v>
      </c>
      <c r="B30" s="191" t="s">
        <v>435</v>
      </c>
      <c r="C30" s="73" t="s">
        <v>434</v>
      </c>
      <c r="D30" s="98"/>
      <c r="E30" s="189"/>
    </row>
    <row r="31" spans="1:5" ht="30.75" thickBot="1" x14ac:dyDescent="0.3">
      <c r="A31" s="192">
        <v>4.5</v>
      </c>
      <c r="B31" s="193" t="s">
        <v>436</v>
      </c>
      <c r="C31" s="194" t="s">
        <v>427</v>
      </c>
      <c r="D31" s="195"/>
      <c r="E31" s="196"/>
    </row>
    <row r="32" spans="1:5" x14ac:dyDescent="0.25">
      <c r="A32" s="261" t="s">
        <v>455</v>
      </c>
      <c r="B32" s="262"/>
      <c r="C32" s="262"/>
      <c r="D32" s="262"/>
      <c r="E32" s="263"/>
    </row>
    <row r="33" spans="1:5" ht="90" x14ac:dyDescent="0.25">
      <c r="A33" s="187">
        <v>5.0999999999999996</v>
      </c>
      <c r="B33" s="191" t="s">
        <v>467</v>
      </c>
      <c r="C33" s="198" t="s">
        <v>466</v>
      </c>
      <c r="D33" s="98"/>
      <c r="E33" s="189"/>
    </row>
    <row r="34" spans="1:5" ht="45" x14ac:dyDescent="0.25">
      <c r="A34" s="187">
        <v>5.2</v>
      </c>
      <c r="B34" s="191" t="s">
        <v>458</v>
      </c>
      <c r="C34" s="198" t="s">
        <v>457</v>
      </c>
      <c r="D34" s="98"/>
      <c r="E34" s="189"/>
    </row>
    <row r="35" spans="1:5" ht="60.75" thickBot="1" x14ac:dyDescent="0.3">
      <c r="A35" s="192">
        <v>5.3</v>
      </c>
      <c r="B35" s="193" t="s">
        <v>459</v>
      </c>
      <c r="C35" s="194" t="s">
        <v>456</v>
      </c>
      <c r="D35" s="195"/>
      <c r="E35" s="196"/>
    </row>
    <row r="36" spans="1:5" x14ac:dyDescent="0.25">
      <c r="A36" s="261" t="s">
        <v>460</v>
      </c>
      <c r="B36" s="262"/>
      <c r="C36" s="262"/>
      <c r="D36" s="262"/>
      <c r="E36" s="263"/>
    </row>
    <row r="37" spans="1:5" ht="60.75" thickBot="1" x14ac:dyDescent="0.3">
      <c r="A37" s="192">
        <v>6.1</v>
      </c>
      <c r="B37" s="226" t="s">
        <v>462</v>
      </c>
      <c r="C37" s="194" t="s">
        <v>461</v>
      </c>
      <c r="D37" s="195"/>
      <c r="E37" s="196"/>
    </row>
  </sheetData>
  <sheetProtection algorithmName="SHA-512" hashValue="MavGI/BR5Um8jgeW13hF4S7UopCIQ+maimHmJlmjA/Z14CDRcHqc+q2xePDZcbI2wqdH4hvtWWkXJiBL98dl6A==" saltValue="IFHIwiI2xD4vlsmUPfJ2Ow==" spinCount="100000" sheet="1" formatCells="0" formatColumns="0" formatRows="0" insertHyperlinks="0"/>
  <mergeCells count="6">
    <mergeCell ref="A36:E36"/>
    <mergeCell ref="A3:E3"/>
    <mergeCell ref="A9:E9"/>
    <mergeCell ref="A20:E20"/>
    <mergeCell ref="A26:E26"/>
    <mergeCell ref="A32:E32"/>
  </mergeCells>
  <dataValidations count="2">
    <dataValidation type="list" allowBlank="1" showInputMessage="1" showErrorMessage="1" sqref="D9 D20 D25">
      <formula1>"Jā, Nē"</formula1>
    </dataValidation>
    <dataValidation type="list" allowBlank="1" showInputMessage="1" showErrorMessage="1" sqref="D4:D8 D37 D21:D24 D27:D31 D33:D35 D10:D19">
      <formula1>"Atbilst,Nav attiecināms"</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headerFooter>
    <oddHeader>&amp;R1. sadaļa  Projekta X apraksta pielikumam</oddHeader>
    <oddFooter>&amp;C&amp;P (&amp;N)</oddFooter>
  </headerFooter>
  <rowBreaks count="2" manualBreakCount="2">
    <brk id="13" max="16383" man="1"/>
    <brk id="3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249977111117893"/>
    <pageSetUpPr fitToPage="1"/>
  </sheetPr>
  <dimension ref="A1:R31"/>
  <sheetViews>
    <sheetView showGridLines="0" zoomScaleNormal="100" workbookViewId="0">
      <selection activeCell="U13" sqref="U13"/>
    </sheetView>
  </sheetViews>
  <sheetFormatPr defaultColWidth="8.85546875" defaultRowHeight="15" x14ac:dyDescent="0.25"/>
  <cols>
    <col min="1" max="1" width="6.140625" customWidth="1"/>
    <col min="2" max="2" width="40.140625" customWidth="1"/>
    <col min="3" max="3" width="52.42578125" customWidth="1"/>
    <col min="4" max="4" width="24.28515625" customWidth="1"/>
    <col min="5" max="5" width="13.28515625" style="17" customWidth="1"/>
    <col min="6" max="6" width="9.7109375" style="17" customWidth="1"/>
    <col min="7" max="7" width="13.28515625" style="17" customWidth="1"/>
    <col min="8" max="8" width="10.42578125" style="17" customWidth="1"/>
    <col min="9" max="9" width="19.28515625" customWidth="1"/>
    <col min="10" max="10" width="13.28515625" customWidth="1"/>
    <col min="11" max="12" width="13.28515625" style="17" customWidth="1"/>
    <col min="13" max="15" width="13.7109375" style="17" customWidth="1"/>
    <col min="16" max="16" width="21.42578125" customWidth="1"/>
    <col min="17" max="17" width="9.42578125" customWidth="1"/>
    <col min="18" max="18" width="33.140625" customWidth="1"/>
  </cols>
  <sheetData>
    <row r="1" spans="1:18" ht="27" customHeight="1" thickBot="1" x14ac:dyDescent="0.3">
      <c r="A1" s="58" t="s">
        <v>425</v>
      </c>
      <c r="B1" s="7"/>
      <c r="E1" s="23"/>
    </row>
    <row r="2" spans="1:18" ht="27" customHeight="1" thickBot="1" x14ac:dyDescent="0.3">
      <c r="A2" s="58"/>
      <c r="B2" s="7"/>
      <c r="E2" s="23"/>
      <c r="N2" s="264" t="s">
        <v>421</v>
      </c>
      <c r="O2" s="265"/>
      <c r="P2" s="266"/>
    </row>
    <row r="3" spans="1:18" s="6" customFormat="1" ht="64.5" thickBot="1" x14ac:dyDescent="0.3">
      <c r="A3" s="26" t="s">
        <v>2</v>
      </c>
      <c r="B3" s="27" t="s">
        <v>376</v>
      </c>
      <c r="C3" s="27" t="s">
        <v>360</v>
      </c>
      <c r="D3" s="220" t="s">
        <v>441</v>
      </c>
      <c r="E3" s="28" t="s">
        <v>14</v>
      </c>
      <c r="F3" s="28" t="s">
        <v>7</v>
      </c>
      <c r="G3" s="28" t="s">
        <v>8</v>
      </c>
      <c r="H3" s="28" t="s">
        <v>9</v>
      </c>
      <c r="I3" s="28" t="s">
        <v>10</v>
      </c>
      <c r="J3" s="28" t="s">
        <v>11</v>
      </c>
      <c r="K3" s="28" t="s">
        <v>13</v>
      </c>
      <c r="L3" s="28" t="s">
        <v>20</v>
      </c>
      <c r="M3" s="80" t="s">
        <v>26</v>
      </c>
      <c r="N3" s="80" t="s">
        <v>422</v>
      </c>
      <c r="O3" s="80" t="s">
        <v>423</v>
      </c>
      <c r="P3" s="80" t="s">
        <v>424</v>
      </c>
      <c r="Q3" s="80" t="s">
        <v>317</v>
      </c>
      <c r="R3" s="80" t="s">
        <v>318</v>
      </c>
    </row>
    <row r="4" spans="1:18" s="14" customFormat="1" x14ac:dyDescent="0.25">
      <c r="A4" s="36">
        <v>1</v>
      </c>
      <c r="B4" s="45"/>
      <c r="C4" s="45"/>
      <c r="D4" s="177"/>
      <c r="E4" s="69"/>
      <c r="F4" s="69"/>
      <c r="G4" s="69"/>
      <c r="H4" s="69"/>
      <c r="I4" s="45"/>
      <c r="J4" s="45"/>
      <c r="K4" s="69"/>
      <c r="L4" s="69"/>
      <c r="M4" s="69"/>
      <c r="N4" s="69"/>
      <c r="O4" s="69"/>
      <c r="P4" s="69"/>
      <c r="Q4" s="12" t="str">
        <f>IF(COUNTIF('2.2.Pakalpojumi'!$B$5:$B$14,Table2[[#This Row],[Procesa nosaukums]])&gt;0,COUNTIF('2.2.Pakalpojumi'!$B$5:$B$14,Table2[[#This Row],[Procesa nosaukums]]),"")</f>
        <v/>
      </c>
      <c r="R4" s="45"/>
    </row>
    <row r="5" spans="1:18" s="14" customFormat="1" x14ac:dyDescent="0.25">
      <c r="A5" s="37">
        <v>2</v>
      </c>
      <c r="B5" s="45"/>
      <c r="C5" s="45"/>
      <c r="D5" s="177"/>
      <c r="E5" s="69"/>
      <c r="F5" s="69"/>
      <c r="G5" s="69"/>
      <c r="H5" s="69"/>
      <c r="I5" s="45"/>
      <c r="J5" s="45"/>
      <c r="K5" s="69"/>
      <c r="L5" s="69"/>
      <c r="M5" s="69"/>
      <c r="N5" s="69"/>
      <c r="O5" s="69"/>
      <c r="P5" s="69"/>
      <c r="Q5" s="197" t="str">
        <f>IF(COUNTIF('2.2.Pakalpojumi'!$B$5:$B$14,Table2[[#This Row],[Procesa nosaukums]])&gt;0,COUNTIF('2.2.Pakalpojumi'!$B$5:$B$14,Table2[[#This Row],[Procesa nosaukums]]),"")</f>
        <v/>
      </c>
      <c r="R5" s="45"/>
    </row>
    <row r="6" spans="1:18" s="14" customFormat="1" x14ac:dyDescent="0.25">
      <c r="A6" s="37">
        <v>3</v>
      </c>
      <c r="B6" s="45"/>
      <c r="C6" s="45"/>
      <c r="D6" s="177"/>
      <c r="E6" s="69"/>
      <c r="F6" s="69"/>
      <c r="G6" s="69"/>
      <c r="H6" s="69"/>
      <c r="I6" s="45"/>
      <c r="J6" s="45"/>
      <c r="K6" s="69"/>
      <c r="L6" s="69"/>
      <c r="M6" s="69"/>
      <c r="N6" s="69"/>
      <c r="O6" s="69"/>
      <c r="P6" s="69"/>
      <c r="Q6" s="197" t="str">
        <f>IF(COUNTIF('2.2.Pakalpojumi'!$B$5:$B$14,Table2[[#This Row],[Procesa nosaukums]])&gt;0,COUNTIF('2.2.Pakalpojumi'!$B$5:$B$14,Table2[[#This Row],[Procesa nosaukums]]),"")</f>
        <v/>
      </c>
      <c r="R6" s="45"/>
    </row>
    <row r="7" spans="1:18" s="14" customFormat="1" x14ac:dyDescent="0.25">
      <c r="A7" s="37">
        <v>4</v>
      </c>
      <c r="B7" s="45"/>
      <c r="C7" s="45"/>
      <c r="D7" s="177"/>
      <c r="E7" s="69"/>
      <c r="F7" s="69"/>
      <c r="G7" s="69"/>
      <c r="H7" s="69"/>
      <c r="I7" s="45"/>
      <c r="J7" s="45"/>
      <c r="K7" s="69"/>
      <c r="L7" s="69"/>
      <c r="M7" s="69"/>
      <c r="N7" s="69"/>
      <c r="O7" s="69"/>
      <c r="P7" s="69"/>
      <c r="Q7" s="197" t="str">
        <f>IF(COUNTIF('2.2.Pakalpojumi'!$B$5:$B$14,Table2[[#This Row],[Procesa nosaukums]])&gt;0,COUNTIF('2.2.Pakalpojumi'!$B$5:$B$14,Table2[[#This Row],[Procesa nosaukums]]),"")</f>
        <v/>
      </c>
      <c r="R7" s="45"/>
    </row>
    <row r="8" spans="1:18" s="14" customFormat="1" x14ac:dyDescent="0.25">
      <c r="A8" s="37">
        <v>5</v>
      </c>
      <c r="B8" s="45"/>
      <c r="C8" s="45"/>
      <c r="D8" s="177"/>
      <c r="E8" s="69"/>
      <c r="F8" s="69"/>
      <c r="G8" s="69"/>
      <c r="H8" s="69"/>
      <c r="I8" s="45"/>
      <c r="J8" s="45"/>
      <c r="K8" s="69"/>
      <c r="L8" s="69"/>
      <c r="M8" s="69"/>
      <c r="N8" s="69"/>
      <c r="O8" s="69"/>
      <c r="P8" s="69"/>
      <c r="Q8" s="197" t="str">
        <f>IF(COUNTIF('2.2.Pakalpojumi'!$B$5:$B$14,Table2[[#This Row],[Procesa nosaukums]])&gt;0,COUNTIF('2.2.Pakalpojumi'!$B$5:$B$14,Table2[[#This Row],[Procesa nosaukums]]),"")</f>
        <v/>
      </c>
      <c r="R8" s="45"/>
    </row>
    <row r="9" spans="1:18" s="14" customFormat="1" x14ac:dyDescent="0.25">
      <c r="A9" s="37">
        <v>6</v>
      </c>
      <c r="B9" s="45"/>
      <c r="C9" s="45"/>
      <c r="D9" s="177"/>
      <c r="E9" s="69"/>
      <c r="F9" s="69"/>
      <c r="G9" s="69"/>
      <c r="H9" s="69"/>
      <c r="I9" s="45"/>
      <c r="J9" s="45"/>
      <c r="K9" s="69"/>
      <c r="L9" s="69"/>
      <c r="M9" s="69"/>
      <c r="N9" s="69"/>
      <c r="O9" s="69"/>
      <c r="P9" s="69"/>
      <c r="Q9" s="197" t="str">
        <f>IF(COUNTIF('2.2.Pakalpojumi'!$B$5:$B$14,Table2[[#This Row],[Procesa nosaukums]])&gt;0,COUNTIF('2.2.Pakalpojumi'!$B$5:$B$14,Table2[[#This Row],[Procesa nosaukums]]),"")</f>
        <v/>
      </c>
      <c r="R9" s="45"/>
    </row>
    <row r="10" spans="1:18" s="14" customFormat="1" x14ac:dyDescent="0.25">
      <c r="A10" s="37">
        <v>7</v>
      </c>
      <c r="B10" s="45"/>
      <c r="C10" s="45"/>
      <c r="D10" s="177"/>
      <c r="E10" s="69"/>
      <c r="F10" s="69"/>
      <c r="G10" s="69"/>
      <c r="H10" s="69"/>
      <c r="I10" s="45"/>
      <c r="J10" s="45"/>
      <c r="K10" s="69"/>
      <c r="L10" s="69"/>
      <c r="M10" s="69"/>
      <c r="N10" s="69"/>
      <c r="O10" s="69"/>
      <c r="P10" s="69"/>
      <c r="Q10" s="197" t="str">
        <f>IF(COUNTIF('2.2.Pakalpojumi'!$B$5:$B$14,Table2[[#This Row],[Procesa nosaukums]])&gt;0,COUNTIF('2.2.Pakalpojumi'!$B$5:$B$14,Table2[[#This Row],[Procesa nosaukums]]),"")</f>
        <v/>
      </c>
      <c r="R10" s="45"/>
    </row>
    <row r="11" spans="1:18" s="14" customFormat="1" x14ac:dyDescent="0.25">
      <c r="A11" s="37">
        <v>8</v>
      </c>
      <c r="B11" s="45"/>
      <c r="C11" s="45"/>
      <c r="D11" s="177"/>
      <c r="E11" s="69"/>
      <c r="F11" s="69"/>
      <c r="G11" s="69"/>
      <c r="H11" s="69"/>
      <c r="I11" s="45"/>
      <c r="J11" s="45"/>
      <c r="K11" s="69"/>
      <c r="L11" s="69"/>
      <c r="M11" s="69"/>
      <c r="N11" s="69"/>
      <c r="O11" s="69"/>
      <c r="P11" s="69"/>
      <c r="Q11" s="197" t="str">
        <f>IF(COUNTIF('2.2.Pakalpojumi'!$B$5:$B$14,Table2[[#This Row],[Procesa nosaukums]])&gt;0,COUNTIF('2.2.Pakalpojumi'!$B$5:$B$14,Table2[[#This Row],[Procesa nosaukums]]),"")</f>
        <v/>
      </c>
      <c r="R11" s="45"/>
    </row>
    <row r="12" spans="1:18" s="14" customFormat="1" x14ac:dyDescent="0.25">
      <c r="A12" s="37">
        <v>9</v>
      </c>
      <c r="B12" s="45"/>
      <c r="C12" s="45"/>
      <c r="D12" s="177"/>
      <c r="E12" s="69"/>
      <c r="F12" s="69"/>
      <c r="G12" s="69"/>
      <c r="H12" s="69"/>
      <c r="I12" s="45"/>
      <c r="J12" s="45"/>
      <c r="K12" s="69"/>
      <c r="L12" s="69"/>
      <c r="M12" s="69"/>
      <c r="N12" s="69"/>
      <c r="O12" s="69"/>
      <c r="P12" s="69"/>
      <c r="Q12" s="197" t="str">
        <f>IF(COUNTIF('2.2.Pakalpojumi'!$B$5:$B$14,Table2[[#This Row],[Procesa nosaukums]])&gt;0,COUNTIF('2.2.Pakalpojumi'!$B$5:$B$14,Table2[[#This Row],[Procesa nosaukums]]),"")</f>
        <v/>
      </c>
      <c r="R12" s="45"/>
    </row>
    <row r="13" spans="1:18" s="14" customFormat="1" x14ac:dyDescent="0.25">
      <c r="A13" s="37">
        <v>10</v>
      </c>
      <c r="B13" s="45"/>
      <c r="C13" s="45"/>
      <c r="D13" s="177"/>
      <c r="E13" s="69"/>
      <c r="F13" s="69"/>
      <c r="G13" s="69"/>
      <c r="H13" s="69"/>
      <c r="I13" s="45"/>
      <c r="J13" s="45"/>
      <c r="K13" s="69"/>
      <c r="L13" s="69"/>
      <c r="M13" s="69"/>
      <c r="N13" s="69"/>
      <c r="O13" s="69"/>
      <c r="P13" s="69"/>
      <c r="Q13" s="197" t="str">
        <f>IF(COUNTIF('2.2.Pakalpojumi'!$B$5:$B$14,Table2[[#This Row],[Procesa nosaukums]])&gt;0,COUNTIF('2.2.Pakalpojumi'!$B$5:$B$14,Table2[[#This Row],[Procesa nosaukums]]),"")</f>
        <v/>
      </c>
      <c r="R13" s="45"/>
    </row>
    <row r="14" spans="1:18" s="14" customFormat="1" x14ac:dyDescent="0.25">
      <c r="A14" s="37">
        <v>11</v>
      </c>
      <c r="B14" s="45"/>
      <c r="C14" s="45"/>
      <c r="D14" s="177"/>
      <c r="E14" s="69"/>
      <c r="F14" s="69"/>
      <c r="G14" s="69"/>
      <c r="H14" s="69"/>
      <c r="I14" s="45"/>
      <c r="J14" s="45"/>
      <c r="K14" s="69"/>
      <c r="L14" s="69"/>
      <c r="M14" s="69"/>
      <c r="N14" s="69"/>
      <c r="O14" s="69"/>
      <c r="P14" s="69"/>
      <c r="Q14" s="197" t="str">
        <f>IF(COUNTIF('2.2.Pakalpojumi'!$B$5:$B$14,Table2[[#This Row],[Procesa nosaukums]])&gt;0,COUNTIF('2.2.Pakalpojumi'!$B$5:$B$14,Table2[[#This Row],[Procesa nosaukums]]),"")</f>
        <v/>
      </c>
      <c r="R14" s="45"/>
    </row>
    <row r="15" spans="1:18" s="14" customFormat="1" x14ac:dyDescent="0.25">
      <c r="A15" s="37">
        <v>12</v>
      </c>
      <c r="B15" s="45"/>
      <c r="C15" s="45"/>
      <c r="D15" s="177"/>
      <c r="E15" s="69"/>
      <c r="F15" s="69"/>
      <c r="G15" s="69"/>
      <c r="H15" s="69"/>
      <c r="I15" s="45"/>
      <c r="J15" s="45"/>
      <c r="K15" s="69"/>
      <c r="L15" s="69"/>
      <c r="M15" s="69"/>
      <c r="N15" s="69"/>
      <c r="O15" s="69"/>
      <c r="P15" s="69"/>
      <c r="Q15" s="197" t="str">
        <f>IF(COUNTIF('2.2.Pakalpojumi'!$B$5:$B$14,Table2[[#This Row],[Procesa nosaukums]])&gt;0,COUNTIF('2.2.Pakalpojumi'!$B$5:$B$14,Table2[[#This Row],[Procesa nosaukums]]),"")</f>
        <v/>
      </c>
      <c r="R15" s="45"/>
    </row>
    <row r="16" spans="1:18" s="14" customFormat="1" x14ac:dyDescent="0.25">
      <c r="A16" s="37">
        <v>13</v>
      </c>
      <c r="B16" s="45"/>
      <c r="C16" s="45"/>
      <c r="D16" s="177"/>
      <c r="E16" s="69"/>
      <c r="F16" s="69"/>
      <c r="G16" s="69"/>
      <c r="H16" s="69"/>
      <c r="I16" s="45"/>
      <c r="J16" s="45"/>
      <c r="K16" s="69"/>
      <c r="L16" s="69"/>
      <c r="M16" s="69"/>
      <c r="N16" s="69"/>
      <c r="O16" s="69"/>
      <c r="P16" s="69"/>
      <c r="Q16" s="197" t="str">
        <f>IF(COUNTIF('2.2.Pakalpojumi'!$B$5:$B$14,Table2[[#This Row],[Procesa nosaukums]])&gt;0,COUNTIF('2.2.Pakalpojumi'!$B$5:$B$14,Table2[[#This Row],[Procesa nosaukums]]),"")</f>
        <v/>
      </c>
      <c r="R16" s="45"/>
    </row>
    <row r="17" spans="1:18" s="14" customFormat="1" x14ac:dyDescent="0.25">
      <c r="A17" s="37">
        <v>14</v>
      </c>
      <c r="B17" s="45"/>
      <c r="C17" s="45"/>
      <c r="D17" s="177"/>
      <c r="E17" s="69"/>
      <c r="F17" s="69"/>
      <c r="G17" s="69"/>
      <c r="H17" s="69"/>
      <c r="I17" s="45"/>
      <c r="J17" s="45"/>
      <c r="K17" s="69"/>
      <c r="L17" s="69"/>
      <c r="M17" s="69"/>
      <c r="N17" s="69"/>
      <c r="O17" s="69"/>
      <c r="P17" s="69"/>
      <c r="Q17" s="197" t="str">
        <f>IF(COUNTIF('2.2.Pakalpojumi'!$B$5:$B$14,Table2[[#This Row],[Procesa nosaukums]])&gt;0,COUNTIF('2.2.Pakalpojumi'!$B$5:$B$14,Table2[[#This Row],[Procesa nosaukums]]),"")</f>
        <v/>
      </c>
      <c r="R17" s="45"/>
    </row>
    <row r="18" spans="1:18" s="14" customFormat="1" x14ac:dyDescent="0.25">
      <c r="A18" s="37">
        <v>15</v>
      </c>
      <c r="B18" s="45"/>
      <c r="C18" s="45"/>
      <c r="D18" s="177"/>
      <c r="E18" s="69"/>
      <c r="F18" s="69"/>
      <c r="G18" s="69"/>
      <c r="H18" s="69"/>
      <c r="I18" s="45"/>
      <c r="J18" s="45"/>
      <c r="K18" s="69"/>
      <c r="L18" s="69"/>
      <c r="M18" s="69"/>
      <c r="N18" s="69"/>
      <c r="O18" s="69"/>
      <c r="P18" s="69"/>
      <c r="Q18" s="197" t="str">
        <f>IF(COUNTIF('2.2.Pakalpojumi'!$B$5:$B$14,Table2[[#This Row],[Procesa nosaukums]])&gt;0,COUNTIF('2.2.Pakalpojumi'!$B$5:$B$14,Table2[[#This Row],[Procesa nosaukums]]),"")</f>
        <v/>
      </c>
      <c r="R18" s="45"/>
    </row>
    <row r="19" spans="1:18" s="14" customFormat="1" x14ac:dyDescent="0.25">
      <c r="A19" s="37">
        <v>16</v>
      </c>
      <c r="B19" s="45"/>
      <c r="C19" s="45"/>
      <c r="D19" s="177"/>
      <c r="E19" s="69"/>
      <c r="F19" s="69"/>
      <c r="G19" s="69"/>
      <c r="H19" s="69"/>
      <c r="I19" s="45"/>
      <c r="J19" s="45"/>
      <c r="K19" s="69"/>
      <c r="L19" s="69"/>
      <c r="M19" s="69"/>
      <c r="N19" s="69"/>
      <c r="O19" s="69"/>
      <c r="P19" s="69"/>
      <c r="Q19" s="197" t="str">
        <f>IF(COUNTIF('2.2.Pakalpojumi'!$B$5:$B$14,Table2[[#This Row],[Procesa nosaukums]])&gt;0,COUNTIF('2.2.Pakalpojumi'!$B$5:$B$14,Table2[[#This Row],[Procesa nosaukums]]),"")</f>
        <v/>
      </c>
      <c r="R19" s="45"/>
    </row>
    <row r="20" spans="1:18" x14ac:dyDescent="0.25">
      <c r="A20" s="20" t="s">
        <v>25</v>
      </c>
      <c r="B20" s="21">
        <f>COUNTA(Table2[Procesa nosaukums])</f>
        <v>0</v>
      </c>
      <c r="F20" s="24">
        <f>COUNTIF(Table2[Vai process ir pārnozaru?],"Jā")</f>
        <v>0</v>
      </c>
      <c r="G20" s="24">
        <f>COUNTIF(Table2[Vai procesā iesaistītas vairākas iestādes  no vienas nozares?],"Jā")</f>
        <v>0</v>
      </c>
      <c r="H20" s="24">
        <f>COUNTIF(Table2[Vai process ir pārrobežu?],"Jā")</f>
        <v>0</v>
      </c>
      <c r="K20" s="22">
        <f>COUNTIF(Table2[Vai procesā veidojas pašvaldībām nepieciešamie dati?],"Jā")</f>
        <v>0</v>
      </c>
      <c r="L20" s="22">
        <f>COUNTIF(Table2[Vai  procesā tiek nodrošināta sadarbspēja ar pašvaldību IS?],"Jā")</f>
        <v>0</v>
      </c>
      <c r="M20" s="22">
        <f>COUNTIF(Table2[Vai līdz 31.12.2018. tiks noslēgts līgums par IS izstrādi?],"Jā")</f>
        <v>0</v>
      </c>
      <c r="N20" s="22"/>
      <c r="O20" s="22"/>
      <c r="P20" s="22">
        <f>COUNTIF(Table2[Publiskās pārvaldes iestādēm un pašvaldībām],"Jā")</f>
        <v>0</v>
      </c>
      <c r="Q20" s="176" t="e">
        <f>COUNT(Table2[Pakalpojumu skaits])/B20</f>
        <v>#DIV/0!</v>
      </c>
    </row>
    <row r="25" spans="1:18" ht="15.75" x14ac:dyDescent="0.25">
      <c r="C25" s="145"/>
      <c r="D25" s="145"/>
    </row>
    <row r="26" spans="1:18" ht="15.75" x14ac:dyDescent="0.25">
      <c r="C26" s="145"/>
      <c r="D26" s="145"/>
    </row>
    <row r="27" spans="1:18" ht="15.75" x14ac:dyDescent="0.25">
      <c r="C27" s="145"/>
      <c r="D27" s="145"/>
    </row>
    <row r="28" spans="1:18" ht="15.75" x14ac:dyDescent="0.25">
      <c r="C28" s="145"/>
      <c r="D28" s="145"/>
    </row>
    <row r="29" spans="1:18" ht="15.75" x14ac:dyDescent="0.25">
      <c r="C29" s="145"/>
      <c r="D29" s="145"/>
    </row>
    <row r="30" spans="1:18" ht="15.75" x14ac:dyDescent="0.25">
      <c r="C30" s="145"/>
      <c r="D30" s="145"/>
    </row>
    <row r="31" spans="1:18" ht="15.75" x14ac:dyDescent="0.25">
      <c r="C31" s="146"/>
      <c r="D31" s="146"/>
    </row>
  </sheetData>
  <sheetProtection algorithmName="SHA-512" hashValue="jhYmT3RLRjxhJJGUhMByNUuwFYFWVfDV7cpfE2/V+0tYdODLQtM9kSQroyHGFk4wrwOGBn4ZFM2xcHyvwpxCZw==" saltValue="yvZzNLV+GU7NybROZeH/Fw==" spinCount="100000" sheet="1" objects="1" scenarios="1" formatCells="0" formatColumns="0" formatRows="0" insertRows="0" insertHyperlinks="0" deleteRows="0" sort="0" autoFilter="0"/>
  <mergeCells count="1">
    <mergeCell ref="N2:P2"/>
  </mergeCells>
  <dataValidations count="5">
    <dataValidation type="list" allowBlank="1" showInputMessage="1" showErrorMessage="1" sqref="K4:M19">
      <formula1>"Jā,Nē,Neattiecas"</formula1>
    </dataValidation>
    <dataValidation type="list" allowBlank="1" showInputMessage="1" showErrorMessage="1" sqref="F4:H19">
      <formula1>"Jā,Nē"</formula1>
    </dataValidation>
    <dataValidation type="list" allowBlank="1" showInputMessage="1" showErrorMessage="1" sqref="E4:E19">
      <formula1>"izveidots,pilnveidots"</formula1>
    </dataValidation>
    <dataValidation type="list" allowBlank="1" showInputMessage="1" showErrorMessage="1" sqref="O4:P19">
      <formula1>"Pilnībā,90%,Nav plānots,Neattiecas"</formula1>
    </dataValidation>
    <dataValidation type="list" allowBlank="1" showInputMessage="1" showErrorMessage="1" sqref="N4 N5:N19">
      <formula1>"Pilnībā,50%,Nav plānots,Neattiecas"</formula1>
    </dataValidation>
  </dataValidations>
  <printOptions horizontalCentered="1"/>
  <pageMargins left="0.23622047244094491" right="0.23622047244094491" top="0.74803149606299213" bottom="0.74803149606299213" header="0.31496062992125984" footer="0.31496062992125984"/>
  <pageSetup paperSize="9" scale="37" fitToHeight="0" orientation="landscape" r:id="rId1"/>
  <headerFooter>
    <oddHeader>&amp;R2.sadaļa  Projekta X apraksta pielikumam</oddHeader>
    <oddFooter>&amp;C&amp;P (&amp;N)</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249977111117893"/>
    <pageSetUpPr fitToPage="1"/>
  </sheetPr>
  <dimension ref="A1:W17"/>
  <sheetViews>
    <sheetView showGridLines="0" workbookViewId="0">
      <selection activeCell="F25" sqref="F25"/>
    </sheetView>
  </sheetViews>
  <sheetFormatPr defaultColWidth="8.85546875" defaultRowHeight="15" x14ac:dyDescent="0.25"/>
  <cols>
    <col min="1" max="1" width="3.85546875" customWidth="1"/>
    <col min="2" max="2" width="24.28515625" customWidth="1"/>
    <col min="3" max="3" width="24.85546875" customWidth="1"/>
    <col min="4" max="4" width="13" customWidth="1"/>
    <col min="5" max="5" width="11.5703125" customWidth="1"/>
    <col min="6" max="6" width="13.85546875" customWidth="1"/>
    <col min="7" max="7" width="27.85546875" customWidth="1"/>
    <col min="8" max="8" width="13.42578125" customWidth="1"/>
    <col min="9" max="9" width="16.42578125" customWidth="1"/>
    <col min="10" max="10" width="18" customWidth="1"/>
    <col min="14" max="14" width="8.42578125" style="17" customWidth="1"/>
    <col min="15" max="15" width="7.7109375" style="17" customWidth="1"/>
    <col min="16" max="16" width="8.42578125" customWidth="1"/>
    <col min="17" max="17" width="8.140625" customWidth="1"/>
    <col min="18" max="18" width="8.7109375" customWidth="1"/>
    <col min="19" max="19" width="22.7109375" customWidth="1"/>
    <col min="20" max="20" width="18.42578125" customWidth="1"/>
    <col min="21" max="21" width="17.7109375" customWidth="1"/>
    <col min="22" max="22" width="16.85546875" customWidth="1"/>
    <col min="23" max="23" width="16.42578125" customWidth="1"/>
  </cols>
  <sheetData>
    <row r="1" spans="1:23" ht="16.5" thickBot="1" x14ac:dyDescent="0.3">
      <c r="A1" s="181" t="s">
        <v>387</v>
      </c>
      <c r="B1" s="7"/>
      <c r="K1" s="4"/>
      <c r="N1" s="31"/>
      <c r="P1" s="5"/>
    </row>
    <row r="2" spans="1:23" s="221" customFormat="1" ht="33.75" customHeight="1" x14ac:dyDescent="0.25">
      <c r="A2" s="281" t="s">
        <v>2</v>
      </c>
      <c r="B2" s="285" t="s">
        <v>3</v>
      </c>
      <c r="C2" s="283" t="s">
        <v>63</v>
      </c>
      <c r="D2" s="283" t="s">
        <v>390</v>
      </c>
      <c r="E2" s="285" t="s">
        <v>16</v>
      </c>
      <c r="F2" s="283" t="s">
        <v>361</v>
      </c>
      <c r="G2" s="285" t="s">
        <v>307</v>
      </c>
      <c r="H2" s="267" t="s">
        <v>30</v>
      </c>
      <c r="I2" s="267" t="s">
        <v>308</v>
      </c>
      <c r="J2" s="267" t="s">
        <v>309</v>
      </c>
      <c r="K2" s="273" t="s">
        <v>17</v>
      </c>
      <c r="L2" s="274"/>
      <c r="M2" s="275"/>
      <c r="N2" s="269" t="s">
        <v>176</v>
      </c>
      <c r="O2" s="270"/>
      <c r="P2" s="279" t="s">
        <v>300</v>
      </c>
      <c r="Q2" s="279"/>
      <c r="R2" s="279"/>
      <c r="S2" s="283" t="s">
        <v>62</v>
      </c>
      <c r="T2" s="283" t="s">
        <v>442</v>
      </c>
      <c r="U2" s="267" t="s">
        <v>301</v>
      </c>
      <c r="V2" s="267" t="s">
        <v>437</v>
      </c>
      <c r="W2" s="288" t="s">
        <v>312</v>
      </c>
    </row>
    <row r="3" spans="1:23" s="221" customFormat="1" ht="26.25" customHeight="1" x14ac:dyDescent="0.25">
      <c r="A3" s="282"/>
      <c r="B3" s="286"/>
      <c r="C3" s="284"/>
      <c r="D3" s="284"/>
      <c r="E3" s="286"/>
      <c r="F3" s="284"/>
      <c r="G3" s="286"/>
      <c r="H3" s="268"/>
      <c r="I3" s="268"/>
      <c r="J3" s="268"/>
      <c r="K3" s="276"/>
      <c r="L3" s="277"/>
      <c r="M3" s="278"/>
      <c r="N3" s="271"/>
      <c r="O3" s="272"/>
      <c r="P3" s="280" t="s">
        <v>31</v>
      </c>
      <c r="Q3" s="280"/>
      <c r="R3" s="280"/>
      <c r="S3" s="284"/>
      <c r="T3" s="284"/>
      <c r="U3" s="268"/>
      <c r="V3" s="268"/>
      <c r="W3" s="289"/>
    </row>
    <row r="4" spans="1:23" s="224" customFormat="1" ht="42" customHeight="1" thickBot="1" x14ac:dyDescent="0.3">
      <c r="A4" s="282"/>
      <c r="B4" s="286"/>
      <c r="C4" s="284"/>
      <c r="D4" s="284"/>
      <c r="E4" s="286"/>
      <c r="F4" s="284"/>
      <c r="G4" s="286"/>
      <c r="H4" s="268"/>
      <c r="I4" s="268"/>
      <c r="J4" s="268"/>
      <c r="K4" s="222" t="s">
        <v>1</v>
      </c>
      <c r="L4" s="222" t="s">
        <v>12</v>
      </c>
      <c r="M4" s="222" t="s">
        <v>4</v>
      </c>
      <c r="N4" s="222" t="s">
        <v>5</v>
      </c>
      <c r="O4" s="222" t="s">
        <v>6</v>
      </c>
      <c r="P4" s="223" t="s">
        <v>1</v>
      </c>
      <c r="Q4" s="223" t="s">
        <v>12</v>
      </c>
      <c r="R4" s="223" t="s">
        <v>4</v>
      </c>
      <c r="S4" s="291" t="s">
        <v>57</v>
      </c>
      <c r="T4" s="291" t="s">
        <v>57</v>
      </c>
      <c r="U4" s="287"/>
      <c r="V4" s="287"/>
      <c r="W4" s="290"/>
    </row>
    <row r="5" spans="1:23" s="15" customFormat="1" ht="12.75" x14ac:dyDescent="0.25">
      <c r="A5" s="38">
        <v>1</v>
      </c>
      <c r="B5" s="39"/>
      <c r="C5" s="40"/>
      <c r="D5" s="39"/>
      <c r="E5" s="39"/>
      <c r="F5" s="40"/>
      <c r="G5" s="40"/>
      <c r="H5" s="40"/>
      <c r="I5" s="40"/>
      <c r="J5" s="70"/>
      <c r="K5" s="41"/>
      <c r="L5" s="41"/>
      <c r="M5" s="41"/>
      <c r="N5" s="41"/>
      <c r="O5" s="41"/>
      <c r="P5" s="42"/>
      <c r="Q5" s="42"/>
      <c r="R5" s="42"/>
      <c r="S5" s="70"/>
      <c r="T5" s="70"/>
      <c r="U5" s="70"/>
      <c r="V5" s="70"/>
      <c r="W5" s="71"/>
    </row>
    <row r="6" spans="1:23" s="15" customFormat="1" ht="12.75" x14ac:dyDescent="0.25">
      <c r="A6" s="43">
        <v>2</v>
      </c>
      <c r="B6" s="44"/>
      <c r="C6" s="45"/>
      <c r="D6" s="44"/>
      <c r="E6" s="44"/>
      <c r="F6" s="45"/>
      <c r="G6" s="45"/>
      <c r="H6" s="45"/>
      <c r="I6" s="45"/>
      <c r="J6" s="69"/>
      <c r="K6" s="46"/>
      <c r="L6" s="46"/>
      <c r="M6" s="46"/>
      <c r="N6" s="46"/>
      <c r="O6" s="46"/>
      <c r="P6" s="47"/>
      <c r="Q6" s="47"/>
      <c r="R6" s="47"/>
      <c r="S6" s="69"/>
      <c r="T6" s="69"/>
      <c r="U6" s="69"/>
      <c r="V6" s="69"/>
      <c r="W6" s="147"/>
    </row>
    <row r="7" spans="1:23" s="15" customFormat="1" ht="12.75" x14ac:dyDescent="0.25">
      <c r="A7" s="43">
        <v>3</v>
      </c>
      <c r="B7" s="44"/>
      <c r="C7" s="45"/>
      <c r="D7" s="44"/>
      <c r="E7" s="44"/>
      <c r="F7" s="45"/>
      <c r="G7" s="45"/>
      <c r="H7" s="45"/>
      <c r="I7" s="45"/>
      <c r="J7" s="69"/>
      <c r="K7" s="46"/>
      <c r="L7" s="46"/>
      <c r="M7" s="46"/>
      <c r="N7" s="46"/>
      <c r="O7" s="46"/>
      <c r="P7" s="47"/>
      <c r="Q7" s="47"/>
      <c r="R7" s="47"/>
      <c r="S7" s="69"/>
      <c r="T7" s="69"/>
      <c r="U7" s="69"/>
      <c r="V7" s="69"/>
      <c r="W7" s="147"/>
    </row>
    <row r="8" spans="1:23" s="15" customFormat="1" ht="12.75" x14ac:dyDescent="0.25">
      <c r="A8" s="43">
        <v>4</v>
      </c>
      <c r="B8" s="44"/>
      <c r="C8" s="45"/>
      <c r="D8" s="44"/>
      <c r="E8" s="44"/>
      <c r="F8" s="45"/>
      <c r="G8" s="45"/>
      <c r="H8" s="45"/>
      <c r="I8" s="45"/>
      <c r="J8" s="69"/>
      <c r="K8" s="46"/>
      <c r="L8" s="46"/>
      <c r="M8" s="46"/>
      <c r="N8" s="46"/>
      <c r="O8" s="46"/>
      <c r="P8" s="47"/>
      <c r="Q8" s="47"/>
      <c r="R8" s="47"/>
      <c r="S8" s="69"/>
      <c r="T8" s="69"/>
      <c r="U8" s="69"/>
      <c r="V8" s="69"/>
      <c r="W8" s="147"/>
    </row>
    <row r="9" spans="1:23" s="15" customFormat="1" ht="12.75" x14ac:dyDescent="0.25">
      <c r="A9" s="43">
        <v>5</v>
      </c>
      <c r="B9" s="44"/>
      <c r="C9" s="45"/>
      <c r="D9" s="44"/>
      <c r="E9" s="44"/>
      <c r="F9" s="45"/>
      <c r="G9" s="45"/>
      <c r="H9" s="45"/>
      <c r="I9" s="45"/>
      <c r="J9" s="69"/>
      <c r="K9" s="46"/>
      <c r="L9" s="46"/>
      <c r="M9" s="46"/>
      <c r="N9" s="46"/>
      <c r="O9" s="46"/>
      <c r="P9" s="47"/>
      <c r="Q9" s="47"/>
      <c r="R9" s="47"/>
      <c r="S9" s="69"/>
      <c r="T9" s="69"/>
      <c r="U9" s="69"/>
      <c r="V9" s="69"/>
      <c r="W9" s="147"/>
    </row>
    <row r="10" spans="1:23" s="15" customFormat="1" ht="12.75" x14ac:dyDescent="0.25">
      <c r="A10" s="43">
        <v>6</v>
      </c>
      <c r="B10" s="44"/>
      <c r="C10" s="45"/>
      <c r="D10" s="44"/>
      <c r="E10" s="44"/>
      <c r="F10" s="45"/>
      <c r="G10" s="45"/>
      <c r="H10" s="45"/>
      <c r="I10" s="45"/>
      <c r="J10" s="69"/>
      <c r="K10" s="46"/>
      <c r="L10" s="46"/>
      <c r="M10" s="46"/>
      <c r="N10" s="46"/>
      <c r="O10" s="46"/>
      <c r="P10" s="47"/>
      <c r="Q10" s="47"/>
      <c r="R10" s="47"/>
      <c r="S10" s="69"/>
      <c r="T10" s="69"/>
      <c r="U10" s="69"/>
      <c r="V10" s="69"/>
      <c r="W10" s="147"/>
    </row>
    <row r="11" spans="1:23" s="15" customFormat="1" ht="12.75" x14ac:dyDescent="0.25">
      <c r="A11" s="43">
        <v>7</v>
      </c>
      <c r="B11" s="44"/>
      <c r="C11" s="45"/>
      <c r="D11" s="44"/>
      <c r="E11" s="44"/>
      <c r="F11" s="45"/>
      <c r="G11" s="45"/>
      <c r="H11" s="45"/>
      <c r="I11" s="45"/>
      <c r="J11" s="69"/>
      <c r="K11" s="46"/>
      <c r="L11" s="46"/>
      <c r="M11" s="46"/>
      <c r="N11" s="46"/>
      <c r="O11" s="46"/>
      <c r="P11" s="47"/>
      <c r="Q11" s="47"/>
      <c r="R11" s="47"/>
      <c r="S11" s="69"/>
      <c r="T11" s="69"/>
      <c r="U11" s="69"/>
      <c r="V11" s="69"/>
      <c r="W11" s="147"/>
    </row>
    <row r="12" spans="1:23" s="15" customFormat="1" ht="12.75" x14ac:dyDescent="0.25">
      <c r="A12" s="43">
        <v>8</v>
      </c>
      <c r="B12" s="44"/>
      <c r="C12" s="45"/>
      <c r="D12" s="44"/>
      <c r="E12" s="44"/>
      <c r="F12" s="45"/>
      <c r="G12" s="45"/>
      <c r="H12" s="45"/>
      <c r="I12" s="45"/>
      <c r="J12" s="69"/>
      <c r="K12" s="46"/>
      <c r="L12" s="46"/>
      <c r="M12" s="46"/>
      <c r="N12" s="46"/>
      <c r="O12" s="46"/>
      <c r="P12" s="47"/>
      <c r="Q12" s="47"/>
      <c r="R12" s="47"/>
      <c r="S12" s="69"/>
      <c r="T12" s="69"/>
      <c r="U12" s="69"/>
      <c r="V12" s="69"/>
      <c r="W12" s="147"/>
    </row>
    <row r="13" spans="1:23" s="15" customFormat="1" ht="12.75" x14ac:dyDescent="0.25">
      <c r="A13" s="43">
        <v>9</v>
      </c>
      <c r="B13" s="44"/>
      <c r="C13" s="45"/>
      <c r="D13" s="44"/>
      <c r="E13" s="44"/>
      <c r="F13" s="45"/>
      <c r="G13" s="45"/>
      <c r="H13" s="45"/>
      <c r="I13" s="45"/>
      <c r="J13" s="69"/>
      <c r="K13" s="46"/>
      <c r="L13" s="46"/>
      <c r="M13" s="46"/>
      <c r="N13" s="46"/>
      <c r="O13" s="46"/>
      <c r="P13" s="47"/>
      <c r="Q13" s="47"/>
      <c r="R13" s="47"/>
      <c r="S13" s="69"/>
      <c r="T13" s="69"/>
      <c r="U13" s="69"/>
      <c r="V13" s="69"/>
      <c r="W13" s="147"/>
    </row>
    <row r="14" spans="1:23" s="15" customFormat="1" ht="13.5" thickBot="1" x14ac:dyDescent="0.3">
      <c r="A14" s="48">
        <v>10</v>
      </c>
      <c r="B14" s="49"/>
      <c r="C14" s="50"/>
      <c r="D14" s="49"/>
      <c r="E14" s="49"/>
      <c r="F14" s="50"/>
      <c r="G14" s="50"/>
      <c r="H14" s="50"/>
      <c r="I14" s="50"/>
      <c r="J14" s="72"/>
      <c r="K14" s="51"/>
      <c r="L14" s="51"/>
      <c r="M14" s="51"/>
      <c r="N14" s="51"/>
      <c r="O14" s="51"/>
      <c r="P14" s="52"/>
      <c r="Q14" s="52"/>
      <c r="R14" s="52"/>
      <c r="S14" s="72"/>
      <c r="T14" s="72"/>
      <c r="U14" s="72"/>
      <c r="V14" s="72"/>
      <c r="W14" s="148"/>
    </row>
    <row r="15" spans="1:23" x14ac:dyDescent="0.25">
      <c r="C15" s="20" t="s">
        <v>23</v>
      </c>
      <c r="D15" s="18">
        <f>COUNTIF(D5:D14,"Publiskais pakalpojums")</f>
        <v>0</v>
      </c>
      <c r="F15" s="20"/>
    </row>
    <row r="16" spans="1:23" x14ac:dyDescent="0.25">
      <c r="C16" s="20" t="s">
        <v>24</v>
      </c>
      <c r="D16" s="18">
        <f>COUNTIF(D5:D14,"IKT koplietošanas pakalpojums")</f>
        <v>0</v>
      </c>
      <c r="F16" s="20"/>
    </row>
    <row r="17" spans="3:4" x14ac:dyDescent="0.25">
      <c r="C17" s="225" t="s">
        <v>443</v>
      </c>
      <c r="D17" s="18">
        <f>COUNTIF(D6:D15,"Koplietošanas funkcionalitāte")</f>
        <v>0</v>
      </c>
    </row>
  </sheetData>
  <sheetProtection algorithmName="SHA-512" hashValue="XbNqBQPXCApzxaOmzBP29RrKT3ozl6h3392CwJkOSsqgZw1p0ADaRO6WETv7wC8UPAVk9C2p9Dr+9vlwTKLInw==" saltValue="BM0KJ1xucFQxUxG4bb6iMg==" spinCount="100000" sheet="1" objects="1" scenarios="1" formatCells="0" formatColumns="0" formatRows="0" insertRows="0" insertHyperlinks="0" deleteRows="0" sort="0" autoFilter="0"/>
  <mergeCells count="19">
    <mergeCell ref="V2:V4"/>
    <mergeCell ref="W2:W4"/>
    <mergeCell ref="U2:U4"/>
    <mergeCell ref="T2:T4"/>
    <mergeCell ref="S2:S4"/>
    <mergeCell ref="A2:A4"/>
    <mergeCell ref="D2:D4"/>
    <mergeCell ref="E2:E4"/>
    <mergeCell ref="G2:G4"/>
    <mergeCell ref="H2:H4"/>
    <mergeCell ref="C2:C4"/>
    <mergeCell ref="B2:B4"/>
    <mergeCell ref="F2:F4"/>
    <mergeCell ref="I2:I4"/>
    <mergeCell ref="N2:O3"/>
    <mergeCell ref="K2:M3"/>
    <mergeCell ref="P2:R2"/>
    <mergeCell ref="P3:R3"/>
    <mergeCell ref="J2:J4"/>
  </mergeCells>
  <dataValidations count="5">
    <dataValidation type="list" allowBlank="1" showInputMessage="1" showErrorMessage="1" sqref="K5:M14">
      <formula1>"X"</formula1>
    </dataValidation>
    <dataValidation type="list" allowBlank="1" showInputMessage="1" showErrorMessage="1" sqref="E5:E14">
      <formula1>"izveidot,pilnveidot"</formula1>
    </dataValidation>
    <dataValidation type="list" allowBlank="1" showInputMessage="1" showErrorMessage="1" sqref="D5:D14">
      <formula1>"Publiskais pakalpojums,IKT koplietošanas pakalpojums,Koplietošanas funkcionalitāte"</formula1>
    </dataValidation>
    <dataValidation type="list" allowBlank="1" showInputMessage="1" showErrorMessage="1" sqref="N5:O14">
      <formula1>"4.pakāpe,3.pakāpe,cits"</formula1>
    </dataValidation>
    <dataValidation type="list" allowBlank="1" showInputMessage="1" showErrorMessage="1" sqref="J5:J14 S5:W14">
      <formula1>"Jā, Nē"</formula1>
    </dataValidation>
  </dataValidations>
  <printOptions horizontalCentered="1"/>
  <pageMargins left="0.23622047244094491" right="0.23622047244094491" top="0.74803149606299213" bottom="0.74803149606299213" header="0.31496062992125984" footer="0.31496062992125984"/>
  <pageSetup paperSize="9" scale="64" fitToWidth="2" orientation="landscape" r:id="rId1"/>
  <headerFooter>
    <oddHeader>&amp;R2.sadaļa  Projekta X apraksta pielikumam</oddHeader>
    <oddFooter>&amp;C&amp;P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'2.1.Procesi'!$B$4:$B$19</xm:f>
          </x14:formula1>
          <xm:sqref>B5:B14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E16"/>
  <sheetViews>
    <sheetView showGridLines="0" workbookViewId="0">
      <pane xSplit="2" ySplit="4" topLeftCell="C5" activePane="bottomRight" state="frozen"/>
      <selection activeCell="H27" sqref="H27"/>
      <selection pane="topRight" activeCell="H27" sqref="H27"/>
      <selection pane="bottomLeft" activeCell="H27" sqref="H27"/>
      <selection pane="bottomRight" activeCell="D2" sqref="D2:D4"/>
    </sheetView>
  </sheetViews>
  <sheetFormatPr defaultColWidth="8.85546875" defaultRowHeight="15" x14ac:dyDescent="0.25"/>
  <cols>
    <col min="1" max="1" width="3.85546875" customWidth="1"/>
    <col min="2" max="2" width="26.7109375" customWidth="1"/>
    <col min="3" max="3" width="57.140625" customWidth="1"/>
    <col min="4" max="4" width="53.28515625" customWidth="1"/>
    <col min="5" max="5" width="50" customWidth="1"/>
  </cols>
  <sheetData>
    <row r="1" spans="1:5" ht="16.5" thickBot="1" x14ac:dyDescent="0.3">
      <c r="A1" s="58" t="s">
        <v>388</v>
      </c>
    </row>
    <row r="2" spans="1:5" ht="33.75" customHeight="1" x14ac:dyDescent="0.25">
      <c r="A2" s="294" t="s">
        <v>2</v>
      </c>
      <c r="B2" s="292" t="s">
        <v>402</v>
      </c>
      <c r="C2" s="292" t="s">
        <v>403</v>
      </c>
      <c r="D2" s="292" t="s">
        <v>310</v>
      </c>
      <c r="E2" s="292" t="s">
        <v>311</v>
      </c>
    </row>
    <row r="3" spans="1:5" ht="26.25" customHeight="1" x14ac:dyDescent="0.25">
      <c r="A3" s="295"/>
      <c r="B3" s="293"/>
      <c r="C3" s="293"/>
      <c r="D3" s="293"/>
      <c r="E3" s="293"/>
    </row>
    <row r="4" spans="1:5" s="8" customFormat="1" ht="36.75" customHeight="1" thickBot="1" x14ac:dyDescent="0.3">
      <c r="A4" s="295"/>
      <c r="B4" s="293"/>
      <c r="C4" s="293"/>
      <c r="D4" s="293"/>
      <c r="E4" s="293"/>
    </row>
    <row r="5" spans="1:5" s="15" customFormat="1" ht="12.75" x14ac:dyDescent="0.25">
      <c r="A5" s="38">
        <v>1</v>
      </c>
      <c r="B5" s="40"/>
      <c r="C5" s="40"/>
      <c r="D5" s="40"/>
      <c r="E5" s="40"/>
    </row>
    <row r="6" spans="1:5" s="15" customFormat="1" ht="12.75" x14ac:dyDescent="0.25">
      <c r="A6" s="43">
        <v>2</v>
      </c>
      <c r="B6" s="45"/>
      <c r="C6" s="45"/>
      <c r="D6" s="45"/>
      <c r="E6" s="45"/>
    </row>
    <row r="7" spans="1:5" s="15" customFormat="1" ht="12.75" x14ac:dyDescent="0.25">
      <c r="A7" s="43">
        <v>3</v>
      </c>
      <c r="B7" s="45"/>
      <c r="C7" s="45"/>
      <c r="D7" s="45"/>
      <c r="E7" s="45"/>
    </row>
    <row r="8" spans="1:5" s="15" customFormat="1" ht="12.75" x14ac:dyDescent="0.25">
      <c r="A8" s="43">
        <v>4</v>
      </c>
      <c r="B8" s="45"/>
      <c r="C8" s="45"/>
      <c r="D8" s="45"/>
      <c r="E8" s="45"/>
    </row>
    <row r="9" spans="1:5" s="15" customFormat="1" ht="12.75" x14ac:dyDescent="0.25">
      <c r="A9" s="43">
        <v>5</v>
      </c>
      <c r="B9" s="45"/>
      <c r="C9" s="45"/>
      <c r="D9" s="45"/>
      <c r="E9" s="45"/>
    </row>
    <row r="10" spans="1:5" s="15" customFormat="1" ht="12.75" x14ac:dyDescent="0.25">
      <c r="A10" s="43">
        <v>6</v>
      </c>
      <c r="B10" s="45"/>
      <c r="C10" s="45"/>
      <c r="D10" s="45"/>
      <c r="E10" s="45"/>
    </row>
    <row r="11" spans="1:5" s="15" customFormat="1" ht="12.75" x14ac:dyDescent="0.25">
      <c r="A11" s="43">
        <v>7</v>
      </c>
      <c r="B11" s="45"/>
      <c r="C11" s="45"/>
      <c r="D11" s="45"/>
      <c r="E11" s="45"/>
    </row>
    <row r="12" spans="1:5" s="15" customFormat="1" ht="12.75" x14ac:dyDescent="0.25">
      <c r="A12" s="43">
        <v>8</v>
      </c>
      <c r="B12" s="45"/>
      <c r="C12" s="45"/>
      <c r="D12" s="45"/>
      <c r="E12" s="45"/>
    </row>
    <row r="13" spans="1:5" s="15" customFormat="1" ht="12.75" x14ac:dyDescent="0.25">
      <c r="A13" s="43">
        <v>9</v>
      </c>
      <c r="B13" s="45"/>
      <c r="C13" s="45"/>
      <c r="D13" s="45"/>
      <c r="E13" s="45"/>
    </row>
    <row r="14" spans="1:5" s="15" customFormat="1" ht="13.5" thickBot="1" x14ac:dyDescent="0.3">
      <c r="A14" s="48">
        <v>10</v>
      </c>
      <c r="B14" s="50"/>
      <c r="C14" s="50"/>
      <c r="D14" s="50"/>
      <c r="E14" s="50"/>
    </row>
    <row r="15" spans="1:5" x14ac:dyDescent="0.2">
      <c r="B15" s="20"/>
    </row>
    <row r="16" spans="1:5" x14ac:dyDescent="0.2">
      <c r="B16" s="20"/>
    </row>
  </sheetData>
  <sheetProtection algorithmName="SHA-512" hashValue="QJ9WKAdyxqDdAoHwz2FWVvoM+FEEM/AyPOnzGbExal5KJ3shfMMoCTz0kp45d/DwWGW9TY17UVKeIIwKGeAksg==" saltValue="QG9MRUTaoqT6jPwrtQH5Bg==" spinCount="100000" sheet="1" objects="1" scenarios="1" formatCells="0" formatColumns="0" formatRows="0" insertRows="0" insertHyperlinks="0" deleteRows="0" sort="0" autoFilter="0"/>
  <mergeCells count="5">
    <mergeCell ref="D2:D4"/>
    <mergeCell ref="E2:E4"/>
    <mergeCell ref="A2:A4"/>
    <mergeCell ref="B2:B4"/>
    <mergeCell ref="C2:C4"/>
  </mergeCells>
  <printOptions horizontalCentered="1"/>
  <pageMargins left="0.23622047244094491" right="0.23622047244094491" top="0.74803149606299213" bottom="0.74803149606299213" header="0.31496062992125984" footer="0.31496062992125984"/>
  <pageSetup paperSize="9" scale="64" orientation="landscape" r:id="rId1"/>
  <headerFooter>
    <oddHeader>&amp;R2.sadaļas  Projekta X apraksta pielikumam</oddHeader>
    <oddFooter>&amp;C&amp;P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4" tint="-0.249977111117893"/>
    <pageSetUpPr fitToPage="1"/>
  </sheetPr>
  <dimension ref="A1:J18"/>
  <sheetViews>
    <sheetView showGridLines="0" workbookViewId="0">
      <selection activeCell="J6" sqref="J6"/>
    </sheetView>
  </sheetViews>
  <sheetFormatPr defaultColWidth="8.85546875" defaultRowHeight="15" x14ac:dyDescent="0.25"/>
  <cols>
    <col min="1" max="1" width="4.28515625" customWidth="1"/>
    <col min="2" max="2" width="58.5703125" customWidth="1"/>
    <col min="3" max="3" width="16" customWidth="1"/>
    <col min="4" max="4" width="15.28515625" customWidth="1"/>
    <col min="5" max="6" width="16.42578125" customWidth="1"/>
    <col min="7" max="7" width="17.140625" customWidth="1"/>
    <col min="8" max="8" width="16.42578125" customWidth="1"/>
    <col min="9" max="9" width="18.85546875" customWidth="1"/>
    <col min="10" max="10" width="26" customWidth="1"/>
  </cols>
  <sheetData>
    <row r="1" spans="1:10" ht="16.5" thickBot="1" x14ac:dyDescent="0.3">
      <c r="A1" s="58" t="s">
        <v>366</v>
      </c>
    </row>
    <row r="2" spans="1:10" ht="24" customHeight="1" thickBot="1" x14ac:dyDescent="0.3">
      <c r="B2" s="7"/>
      <c r="D2" s="296" t="s">
        <v>280</v>
      </c>
      <c r="E2" s="297"/>
      <c r="F2" s="298"/>
      <c r="G2" s="299" t="s">
        <v>273</v>
      </c>
      <c r="H2" s="300"/>
      <c r="I2" s="300"/>
      <c r="J2" s="301"/>
    </row>
    <row r="3" spans="1:10" ht="78.599999999999994" customHeight="1" thickBot="1" x14ac:dyDescent="0.3">
      <c r="A3" s="26" t="s">
        <v>2</v>
      </c>
      <c r="B3" s="27" t="s">
        <v>19</v>
      </c>
      <c r="C3" s="114" t="s">
        <v>32</v>
      </c>
      <c r="D3" s="149" t="s">
        <v>272</v>
      </c>
      <c r="E3" s="28" t="s">
        <v>21</v>
      </c>
      <c r="F3" s="150" t="s">
        <v>404</v>
      </c>
      <c r="G3" s="160" t="s">
        <v>314</v>
      </c>
      <c r="H3" s="161" t="s">
        <v>281</v>
      </c>
      <c r="I3" s="28" t="s">
        <v>282</v>
      </c>
      <c r="J3" s="57" t="s">
        <v>315</v>
      </c>
    </row>
    <row r="4" spans="1:10" x14ac:dyDescent="0.25">
      <c r="A4" s="55">
        <v>1</v>
      </c>
      <c r="B4" s="40"/>
      <c r="C4" s="116"/>
      <c r="D4" s="151"/>
      <c r="E4" s="56"/>
      <c r="F4" s="152"/>
      <c r="G4" s="151"/>
      <c r="H4" s="56"/>
      <c r="I4" s="56"/>
      <c r="J4" s="162"/>
    </row>
    <row r="5" spans="1:10" x14ac:dyDescent="0.25">
      <c r="A5" s="53">
        <v>2</v>
      </c>
      <c r="B5" s="45"/>
      <c r="C5" s="117"/>
      <c r="D5" s="153"/>
      <c r="E5" s="16"/>
      <c r="F5" s="154"/>
      <c r="G5" s="158"/>
      <c r="H5" s="16"/>
      <c r="I5" s="16"/>
      <c r="J5" s="163"/>
    </row>
    <row r="6" spans="1:10" x14ac:dyDescent="0.25">
      <c r="A6" s="53">
        <v>3</v>
      </c>
      <c r="B6" s="45"/>
      <c r="C6" s="117"/>
      <c r="D6" s="153"/>
      <c r="E6" s="16"/>
      <c r="F6" s="154"/>
      <c r="G6" s="158"/>
      <c r="H6" s="16"/>
      <c r="I6" s="16"/>
      <c r="J6" s="163"/>
    </row>
    <row r="7" spans="1:10" x14ac:dyDescent="0.25">
      <c r="A7" s="53">
        <v>4</v>
      </c>
      <c r="B7" s="45"/>
      <c r="C7" s="117"/>
      <c r="D7" s="153"/>
      <c r="E7" s="16"/>
      <c r="F7" s="154"/>
      <c r="G7" s="158"/>
      <c r="H7" s="16"/>
      <c r="I7" s="16"/>
      <c r="J7" s="163"/>
    </row>
    <row r="8" spans="1:10" x14ac:dyDescent="0.25">
      <c r="A8" s="53">
        <v>5</v>
      </c>
      <c r="B8" s="45"/>
      <c r="C8" s="117"/>
      <c r="D8" s="153"/>
      <c r="E8" s="16"/>
      <c r="F8" s="154"/>
      <c r="G8" s="158"/>
      <c r="H8" s="16"/>
      <c r="I8" s="16"/>
      <c r="J8" s="163"/>
    </row>
    <row r="9" spans="1:10" x14ac:dyDescent="0.25">
      <c r="A9" s="53">
        <v>6</v>
      </c>
      <c r="B9" s="45"/>
      <c r="C9" s="117"/>
      <c r="D9" s="153"/>
      <c r="E9" s="16"/>
      <c r="F9" s="154"/>
      <c r="G9" s="158"/>
      <c r="H9" s="16"/>
      <c r="I9" s="16"/>
      <c r="J9" s="163"/>
    </row>
    <row r="10" spans="1:10" x14ac:dyDescent="0.25">
      <c r="A10" s="53">
        <v>7</v>
      </c>
      <c r="B10" s="45"/>
      <c r="C10" s="117"/>
      <c r="D10" s="153"/>
      <c r="E10" s="16"/>
      <c r="F10" s="154"/>
      <c r="G10" s="158"/>
      <c r="H10" s="16"/>
      <c r="I10" s="16"/>
      <c r="J10" s="163"/>
    </row>
    <row r="11" spans="1:10" x14ac:dyDescent="0.25">
      <c r="A11" s="53">
        <v>8</v>
      </c>
      <c r="B11" s="45"/>
      <c r="C11" s="117"/>
      <c r="D11" s="153"/>
      <c r="E11" s="16"/>
      <c r="F11" s="154"/>
      <c r="G11" s="158"/>
      <c r="H11" s="16"/>
      <c r="I11" s="16"/>
      <c r="J11" s="163"/>
    </row>
    <row r="12" spans="1:10" x14ac:dyDescent="0.25">
      <c r="A12" s="53">
        <v>9</v>
      </c>
      <c r="B12" s="45"/>
      <c r="C12" s="117"/>
      <c r="D12" s="153"/>
      <c r="E12" s="16"/>
      <c r="F12" s="154"/>
      <c r="G12" s="158"/>
      <c r="H12" s="16"/>
      <c r="I12" s="16"/>
      <c r="J12" s="163"/>
    </row>
    <row r="13" spans="1:10" x14ac:dyDescent="0.25">
      <c r="A13" s="53">
        <v>10</v>
      </c>
      <c r="B13" s="45"/>
      <c r="C13" s="117"/>
      <c r="D13" s="153"/>
      <c r="E13" s="16"/>
      <c r="F13" s="154"/>
      <c r="G13" s="158"/>
      <c r="H13" s="16"/>
      <c r="I13" s="16"/>
      <c r="J13" s="163"/>
    </row>
    <row r="14" spans="1:10" x14ac:dyDescent="0.25">
      <c r="A14" s="53">
        <v>11</v>
      </c>
      <c r="B14" s="45"/>
      <c r="C14" s="117"/>
      <c r="D14" s="153"/>
      <c r="E14" s="16"/>
      <c r="F14" s="154"/>
      <c r="G14" s="158"/>
      <c r="H14" s="16"/>
      <c r="I14" s="16"/>
      <c r="J14" s="163"/>
    </row>
    <row r="15" spans="1:10" ht="15.75" thickBot="1" x14ac:dyDescent="0.3">
      <c r="A15" s="54">
        <v>12</v>
      </c>
      <c r="B15" s="50"/>
      <c r="C15" s="118"/>
      <c r="D15" s="155"/>
      <c r="E15" s="25"/>
      <c r="F15" s="156"/>
      <c r="G15" s="159"/>
      <c r="H15" s="25"/>
      <c r="I15" s="25"/>
      <c r="J15" s="164"/>
    </row>
    <row r="17" spans="2:9" x14ac:dyDescent="0.25">
      <c r="B17" s="19" t="s">
        <v>22</v>
      </c>
    </row>
    <row r="18" spans="2:9" x14ac:dyDescent="0.25">
      <c r="B18" s="12">
        <f t="shared" ref="B18:C18" si="0">COUNTA(B4:B15)</f>
        <v>0</v>
      </c>
      <c r="C18" s="12">
        <f t="shared" si="0"/>
        <v>0</v>
      </c>
      <c r="D18" s="12">
        <f>COUNTIF(D4:D15,"Jā")</f>
        <v>0</v>
      </c>
      <c r="E18" s="12">
        <f t="shared" ref="E18:I18" si="1">COUNTIF(E4:E15,"Jā")</f>
        <v>0</v>
      </c>
      <c r="F18" s="12">
        <f t="shared" si="1"/>
        <v>0</v>
      </c>
      <c r="G18" s="12">
        <f t="shared" si="1"/>
        <v>0</v>
      </c>
      <c r="H18" s="12">
        <f t="shared" si="1"/>
        <v>0</v>
      </c>
      <c r="I18" s="12">
        <f t="shared" si="1"/>
        <v>0</v>
      </c>
    </row>
  </sheetData>
  <sheetProtection algorithmName="SHA-512" hashValue="/YSO4BPidVKdRhcnuLBkw5Hdv3d8oP8x28+m8+x3AUiG3rPZVv90JUQrM7ws6J8ETXQG74xrMGvcUXn/2sHlrA==" saltValue="JH6K9Z47WKg9cbkVwky6RA==" spinCount="100000" sheet="1" objects="1" scenarios="1" formatCells="0" formatColumns="0" formatRows="0" insertRows="0" insertHyperlinks="0" deleteRows="0" sort="0" autoFilter="0"/>
  <mergeCells count="2">
    <mergeCell ref="D2:F2"/>
    <mergeCell ref="G2:J2"/>
  </mergeCells>
  <dataValidations count="2">
    <dataValidation type="list" allowBlank="1" showInputMessage="1" showErrorMessage="1" sqref="C4:C15">
      <formula1>"CSV,OOXML,JSON,cits"</formula1>
    </dataValidation>
    <dataValidation type="list" allowBlank="1" showInputMessage="1" showErrorMessage="1" sqref="D4:I15">
      <formula1>"Jā,Nē"</formula1>
    </dataValidation>
  </dataValidations>
  <pageMargins left="0.70866141732283472" right="0.70866141732283472" top="0.74803149606299213" bottom="0.74803149606299213" header="0.31496062992125984" footer="0.31496062992125984"/>
  <pageSetup paperSize="9" scale="63" fitToHeight="0" orientation="landscape" r:id="rId1"/>
  <headerFooter>
    <oddHeader>&amp;R3.sadaļa Projekta X apraksta pielikumam</oddHeader>
    <oddFooter>&amp;C&amp;P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H15"/>
  <sheetViews>
    <sheetView showGridLines="0" workbookViewId="0">
      <selection activeCell="C4" sqref="C4"/>
    </sheetView>
  </sheetViews>
  <sheetFormatPr defaultColWidth="8.85546875" defaultRowHeight="15" x14ac:dyDescent="0.25"/>
  <cols>
    <col min="1" max="1" width="4.28515625" customWidth="1"/>
    <col min="2" max="2" width="46.85546875" customWidth="1"/>
    <col min="3" max="3" width="36.28515625" customWidth="1"/>
    <col min="4" max="6" width="8.7109375" customWidth="1"/>
    <col min="7" max="7" width="15.7109375" customWidth="1"/>
    <col min="8" max="8" width="40.140625" customWidth="1"/>
  </cols>
  <sheetData>
    <row r="1" spans="1:8" ht="24" customHeight="1" thickBot="1" x14ac:dyDescent="0.3">
      <c r="A1" s="58" t="s">
        <v>313</v>
      </c>
      <c r="B1" s="7"/>
    </row>
    <row r="2" spans="1:8" ht="24" customHeight="1" thickBot="1" x14ac:dyDescent="0.3">
      <c r="A2" s="10"/>
      <c r="B2" s="7"/>
      <c r="D2" s="302" t="s">
        <v>283</v>
      </c>
      <c r="E2" s="303"/>
      <c r="F2" s="303"/>
      <c r="G2" s="304"/>
    </row>
    <row r="3" spans="1:8" ht="78.599999999999994" customHeight="1" thickBot="1" x14ac:dyDescent="0.3">
      <c r="A3" s="26" t="s">
        <v>2</v>
      </c>
      <c r="B3" s="27" t="s">
        <v>274</v>
      </c>
      <c r="C3" s="114" t="s">
        <v>278</v>
      </c>
      <c r="D3" s="149" t="s">
        <v>275</v>
      </c>
      <c r="E3" s="28" t="s">
        <v>276</v>
      </c>
      <c r="F3" s="28" t="s">
        <v>277</v>
      </c>
      <c r="G3" s="157" t="s">
        <v>284</v>
      </c>
      <c r="H3" s="115" t="s">
        <v>279</v>
      </c>
    </row>
    <row r="4" spans="1:8" x14ac:dyDescent="0.25">
      <c r="A4" s="55">
        <v>1</v>
      </c>
      <c r="B4" s="40"/>
      <c r="C4" s="116"/>
      <c r="D4" s="151"/>
      <c r="E4" s="56"/>
      <c r="F4" s="116"/>
      <c r="G4" s="152"/>
      <c r="H4" s="121"/>
    </row>
    <row r="5" spans="1:8" x14ac:dyDescent="0.25">
      <c r="A5" s="53">
        <v>2</v>
      </c>
      <c r="B5" s="45"/>
      <c r="C5" s="119"/>
      <c r="D5" s="158"/>
      <c r="E5" s="16"/>
      <c r="F5" s="119"/>
      <c r="G5" s="154"/>
      <c r="H5" s="122"/>
    </row>
    <row r="6" spans="1:8" x14ac:dyDescent="0.25">
      <c r="A6" s="53">
        <v>3</v>
      </c>
      <c r="B6" s="45"/>
      <c r="C6" s="119"/>
      <c r="D6" s="158"/>
      <c r="E6" s="16"/>
      <c r="F6" s="119"/>
      <c r="G6" s="154"/>
      <c r="H6" s="122"/>
    </row>
    <row r="7" spans="1:8" x14ac:dyDescent="0.25">
      <c r="A7" s="53">
        <v>4</v>
      </c>
      <c r="B7" s="45"/>
      <c r="C7" s="119"/>
      <c r="D7" s="158"/>
      <c r="E7" s="16"/>
      <c r="F7" s="119"/>
      <c r="G7" s="154"/>
      <c r="H7" s="122"/>
    </row>
    <row r="8" spans="1:8" x14ac:dyDescent="0.25">
      <c r="A8" s="53">
        <v>5</v>
      </c>
      <c r="B8" s="45"/>
      <c r="C8" s="119"/>
      <c r="D8" s="158"/>
      <c r="E8" s="16"/>
      <c r="F8" s="119"/>
      <c r="G8" s="154"/>
      <c r="H8" s="122"/>
    </row>
    <row r="9" spans="1:8" x14ac:dyDescent="0.25">
      <c r="A9" s="53">
        <v>6</v>
      </c>
      <c r="B9" s="45"/>
      <c r="C9" s="119"/>
      <c r="D9" s="158"/>
      <c r="E9" s="16"/>
      <c r="F9" s="119"/>
      <c r="G9" s="154"/>
      <c r="H9" s="122"/>
    </row>
    <row r="10" spans="1:8" x14ac:dyDescent="0.25">
      <c r="A10" s="53">
        <v>7</v>
      </c>
      <c r="B10" s="45"/>
      <c r="C10" s="119"/>
      <c r="D10" s="158"/>
      <c r="E10" s="16"/>
      <c r="F10" s="119"/>
      <c r="G10" s="154"/>
      <c r="H10" s="122"/>
    </row>
    <row r="11" spans="1:8" x14ac:dyDescent="0.25">
      <c r="A11" s="53">
        <v>8</v>
      </c>
      <c r="B11" s="45"/>
      <c r="C11" s="119"/>
      <c r="D11" s="158"/>
      <c r="E11" s="16"/>
      <c r="F11" s="119"/>
      <c r="G11" s="154"/>
      <c r="H11" s="122"/>
    </row>
    <row r="12" spans="1:8" x14ac:dyDescent="0.25">
      <c r="A12" s="53">
        <v>9</v>
      </c>
      <c r="B12" s="45"/>
      <c r="C12" s="119"/>
      <c r="D12" s="158"/>
      <c r="E12" s="16"/>
      <c r="F12" s="119"/>
      <c r="G12" s="154"/>
      <c r="H12" s="122"/>
    </row>
    <row r="13" spans="1:8" x14ac:dyDescent="0.25">
      <c r="A13" s="53">
        <v>10</v>
      </c>
      <c r="B13" s="45"/>
      <c r="C13" s="119"/>
      <c r="D13" s="158"/>
      <c r="E13" s="16"/>
      <c r="F13" s="119"/>
      <c r="G13" s="154"/>
      <c r="H13" s="122"/>
    </row>
    <row r="14" spans="1:8" x14ac:dyDescent="0.25">
      <c r="A14" s="53">
        <v>11</v>
      </c>
      <c r="B14" s="45"/>
      <c r="C14" s="119"/>
      <c r="D14" s="158"/>
      <c r="E14" s="16"/>
      <c r="F14" s="119"/>
      <c r="G14" s="154"/>
      <c r="H14" s="122"/>
    </row>
    <row r="15" spans="1:8" ht="15.75" thickBot="1" x14ac:dyDescent="0.3">
      <c r="A15" s="54">
        <v>12</v>
      </c>
      <c r="B15" s="50"/>
      <c r="C15" s="120"/>
      <c r="D15" s="159"/>
      <c r="E15" s="25"/>
      <c r="F15" s="120"/>
      <c r="G15" s="156"/>
      <c r="H15" s="123"/>
    </row>
  </sheetData>
  <sheetProtection algorithmName="SHA-512" hashValue="6i+6KxGVWObUADvM1crEPTSpwjbBwKLLp/Bj7v6i5vAnhSm8Jth4goqrq1CHsrA0HAVQz+HbSer1C6dhZnrqhA==" saltValue="fNNtH42v+e0NqESPHNeDPQ==" spinCount="100000" sheet="1" objects="1" scenarios="1" formatCells="0" formatColumns="0" formatRows="0" insertRows="0" insertHyperlinks="0" deleteRows="0" sort="0" autoFilter="0"/>
  <mergeCells count="1">
    <mergeCell ref="D2:G2"/>
  </mergeCells>
  <dataValidations count="1">
    <dataValidation type="list" allowBlank="1" showInputMessage="1" showErrorMessage="1" sqref="D4:F15">
      <formula1>"Jā,Nē"</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&amp;R3.sadaļa  Projekta X apraksta pielikumam</oddHeader>
    <oddFooter>&amp;C&amp;P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'3.1.Datu kopas'!$B$4:$B$15</xm:f>
          </x14:formula1>
          <xm:sqref>C4:C15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I24"/>
  <sheetViews>
    <sheetView topLeftCell="A13" zoomScaleNormal="100" zoomScalePageLayoutView="90" workbookViewId="0">
      <selection activeCell="G15" sqref="G15"/>
    </sheetView>
  </sheetViews>
  <sheetFormatPr defaultColWidth="8.85546875" defaultRowHeight="15" x14ac:dyDescent="0.25"/>
  <cols>
    <col min="1" max="1" width="4.42578125" customWidth="1"/>
    <col min="2" max="2" width="17.85546875" style="2" customWidth="1"/>
    <col min="3" max="3" width="12.42578125" style="2" customWidth="1"/>
    <col min="4" max="4" width="7.42578125" style="62" customWidth="1"/>
    <col min="5" max="5" width="30.42578125" customWidth="1"/>
    <col min="6" max="6" width="54.42578125" hidden="1" customWidth="1"/>
    <col min="7" max="7" width="60.42578125" customWidth="1"/>
    <col min="8" max="8" width="15.85546875" customWidth="1"/>
    <col min="9" max="9" width="26" customWidth="1"/>
  </cols>
  <sheetData>
    <row r="1" spans="1:9" ht="19.5" thickBot="1" x14ac:dyDescent="0.3">
      <c r="A1" s="63" t="s">
        <v>79</v>
      </c>
    </row>
    <row r="2" spans="1:9" ht="45.75" thickBot="1" x14ac:dyDescent="0.3">
      <c r="A2" s="199" t="s">
        <v>2</v>
      </c>
      <c r="B2" s="64" t="s">
        <v>75</v>
      </c>
      <c r="C2" s="64" t="s">
        <v>54</v>
      </c>
      <c r="D2" s="64" t="s">
        <v>250</v>
      </c>
      <c r="E2" s="200" t="s">
        <v>286</v>
      </c>
      <c r="F2" s="200" t="s">
        <v>53</v>
      </c>
      <c r="G2" s="200" t="s">
        <v>141</v>
      </c>
      <c r="H2" s="64" t="s">
        <v>372</v>
      </c>
      <c r="I2" s="65" t="s">
        <v>0</v>
      </c>
    </row>
    <row r="3" spans="1:9" ht="90" x14ac:dyDescent="0.25">
      <c r="A3" s="201">
        <v>1</v>
      </c>
      <c r="B3" s="202" t="s">
        <v>347</v>
      </c>
      <c r="C3" s="203" t="s">
        <v>228</v>
      </c>
      <c r="D3" s="204" t="s">
        <v>251</v>
      </c>
      <c r="E3" s="202" t="s">
        <v>336</v>
      </c>
      <c r="F3" s="202"/>
      <c r="G3" s="205" t="s">
        <v>395</v>
      </c>
      <c r="H3" s="206"/>
      <c r="I3" s="207"/>
    </row>
    <row r="4" spans="1:9" ht="78.75" customHeight="1" x14ac:dyDescent="0.25">
      <c r="A4" s="208">
        <v>2</v>
      </c>
      <c r="B4" s="209" t="s">
        <v>347</v>
      </c>
      <c r="C4" s="210" t="s">
        <v>228</v>
      </c>
      <c r="D4" s="211" t="s">
        <v>252</v>
      </c>
      <c r="E4" s="209" t="s">
        <v>337</v>
      </c>
      <c r="F4" s="209" t="s">
        <v>52</v>
      </c>
      <c r="G4" s="209" t="s">
        <v>396</v>
      </c>
      <c r="H4" s="206"/>
      <c r="I4" s="212"/>
    </row>
    <row r="5" spans="1:9" ht="117.75" customHeight="1" x14ac:dyDescent="0.25">
      <c r="A5" s="208">
        <v>3</v>
      </c>
      <c r="B5" s="211" t="s">
        <v>51</v>
      </c>
      <c r="C5" s="209" t="s">
        <v>50</v>
      </c>
      <c r="D5" s="209" t="s">
        <v>251</v>
      </c>
      <c r="E5" s="209" t="s">
        <v>333</v>
      </c>
      <c r="F5" s="211" t="s">
        <v>174</v>
      </c>
      <c r="G5" s="211" t="s">
        <v>351</v>
      </c>
      <c r="H5" s="206"/>
      <c r="I5" s="212"/>
    </row>
    <row r="6" spans="1:9" ht="93.75" customHeight="1" x14ac:dyDescent="0.25">
      <c r="A6" s="208">
        <v>4</v>
      </c>
      <c r="B6" s="211" t="s">
        <v>51</v>
      </c>
      <c r="C6" s="209" t="s">
        <v>50</v>
      </c>
      <c r="D6" s="209" t="s">
        <v>252</v>
      </c>
      <c r="E6" s="209" t="s">
        <v>335</v>
      </c>
      <c r="F6" s="180"/>
      <c r="G6" s="213" t="s">
        <v>339</v>
      </c>
      <c r="H6" s="206"/>
      <c r="I6" s="212"/>
    </row>
    <row r="7" spans="1:9" ht="133.5" customHeight="1" x14ac:dyDescent="0.25">
      <c r="A7" s="208">
        <v>5</v>
      </c>
      <c r="B7" s="211" t="s">
        <v>51</v>
      </c>
      <c r="C7" s="210" t="s">
        <v>50</v>
      </c>
      <c r="D7" s="211" t="s">
        <v>252</v>
      </c>
      <c r="E7" s="211" t="s">
        <v>55</v>
      </c>
      <c r="F7" s="214"/>
      <c r="G7" s="211" t="s">
        <v>397</v>
      </c>
      <c r="H7" s="206"/>
      <c r="I7" s="212"/>
    </row>
    <row r="8" spans="1:9" ht="126" customHeight="1" x14ac:dyDescent="0.25">
      <c r="A8" s="208">
        <v>6</v>
      </c>
      <c r="B8" s="209" t="s">
        <v>49</v>
      </c>
      <c r="C8" s="210" t="s">
        <v>82</v>
      </c>
      <c r="D8" s="211" t="s">
        <v>251</v>
      </c>
      <c r="E8" s="209" t="s">
        <v>338</v>
      </c>
      <c r="F8" s="209"/>
      <c r="G8" s="209" t="s">
        <v>350</v>
      </c>
      <c r="H8" s="206"/>
      <c r="I8" s="212"/>
    </row>
    <row r="9" spans="1:9" ht="90" x14ac:dyDescent="0.25">
      <c r="A9" s="208">
        <v>7</v>
      </c>
      <c r="B9" s="209" t="s">
        <v>49</v>
      </c>
      <c r="C9" s="210" t="s">
        <v>82</v>
      </c>
      <c r="D9" s="211" t="s">
        <v>252</v>
      </c>
      <c r="E9" s="209" t="s">
        <v>58</v>
      </c>
      <c r="F9" s="209"/>
      <c r="G9" s="209" t="s">
        <v>392</v>
      </c>
      <c r="H9" s="206"/>
      <c r="I9" s="212"/>
    </row>
    <row r="10" spans="1:9" ht="130.5" customHeight="1" x14ac:dyDescent="0.25">
      <c r="A10" s="208">
        <v>8</v>
      </c>
      <c r="B10" s="209" t="s">
        <v>290</v>
      </c>
      <c r="C10" s="210" t="s">
        <v>289</v>
      </c>
      <c r="D10" s="211" t="s">
        <v>251</v>
      </c>
      <c r="E10" s="209" t="s">
        <v>393</v>
      </c>
      <c r="F10" s="209"/>
      <c r="G10" s="209" t="s">
        <v>394</v>
      </c>
      <c r="H10" s="215"/>
      <c r="I10" s="216"/>
    </row>
    <row r="11" spans="1:9" ht="82.5" customHeight="1" x14ac:dyDescent="0.25">
      <c r="A11" s="208">
        <v>9</v>
      </c>
      <c r="B11" s="209" t="s">
        <v>349</v>
      </c>
      <c r="C11" s="210" t="s">
        <v>217</v>
      </c>
      <c r="D11" s="211" t="s">
        <v>251</v>
      </c>
      <c r="E11" s="209" t="s">
        <v>348</v>
      </c>
      <c r="F11" s="209"/>
      <c r="G11" s="213" t="s">
        <v>346</v>
      </c>
      <c r="H11" s="206"/>
      <c r="I11" s="212"/>
    </row>
    <row r="12" spans="1:9" ht="79.5" customHeight="1" x14ac:dyDescent="0.25">
      <c r="A12" s="208">
        <v>10</v>
      </c>
      <c r="B12" s="211" t="s">
        <v>48</v>
      </c>
      <c r="C12" s="210" t="s">
        <v>170</v>
      </c>
      <c r="D12" s="211" t="s">
        <v>251</v>
      </c>
      <c r="E12" s="211" t="s">
        <v>294</v>
      </c>
      <c r="F12" s="211"/>
      <c r="G12" s="211" t="s">
        <v>398</v>
      </c>
      <c r="H12" s="206"/>
      <c r="I12" s="212"/>
    </row>
    <row r="13" spans="1:9" ht="122.25" customHeight="1" x14ac:dyDescent="0.25">
      <c r="A13" s="208">
        <v>11</v>
      </c>
      <c r="B13" s="211" t="s">
        <v>43</v>
      </c>
      <c r="C13" s="210" t="s">
        <v>42</v>
      </c>
      <c r="D13" s="211" t="s">
        <v>251</v>
      </c>
      <c r="E13" s="211" t="s">
        <v>41</v>
      </c>
      <c r="F13" s="211"/>
      <c r="G13" s="211" t="s">
        <v>399</v>
      </c>
      <c r="H13" s="206"/>
      <c r="I13" s="212"/>
    </row>
    <row r="14" spans="1:9" ht="105" x14ac:dyDescent="0.25">
      <c r="A14" s="208">
        <v>12</v>
      </c>
      <c r="B14" s="211" t="s">
        <v>355</v>
      </c>
      <c r="C14" s="210" t="s">
        <v>90</v>
      </c>
      <c r="D14" s="211" t="s">
        <v>251</v>
      </c>
      <c r="E14" s="211" t="s">
        <v>334</v>
      </c>
      <c r="F14" s="211"/>
      <c r="G14" s="211" t="s">
        <v>465</v>
      </c>
      <c r="H14" s="206"/>
      <c r="I14" s="212"/>
    </row>
    <row r="15" spans="1:9" ht="75" x14ac:dyDescent="0.25">
      <c r="A15" s="208">
        <v>13</v>
      </c>
      <c r="B15" s="211" t="s">
        <v>44</v>
      </c>
      <c r="C15" s="210" t="s">
        <v>227</v>
      </c>
      <c r="D15" s="217" t="s">
        <v>251</v>
      </c>
      <c r="E15" s="211" t="s">
        <v>291</v>
      </c>
      <c r="F15" s="211"/>
      <c r="G15" s="211" t="s">
        <v>352</v>
      </c>
      <c r="H15" s="206"/>
      <c r="I15" s="212"/>
    </row>
    <row r="16" spans="1:9" ht="80.25" customHeight="1" x14ac:dyDescent="0.25">
      <c r="A16" s="208">
        <v>14</v>
      </c>
      <c r="B16" s="211" t="s">
        <v>36</v>
      </c>
      <c r="C16" s="210" t="s">
        <v>35</v>
      </c>
      <c r="D16" s="211" t="s">
        <v>252</v>
      </c>
      <c r="E16" s="211" t="s">
        <v>34</v>
      </c>
      <c r="F16" s="211" t="s">
        <v>33</v>
      </c>
      <c r="G16" s="211" t="s">
        <v>175</v>
      </c>
      <c r="H16" s="206"/>
      <c r="I16" s="212"/>
    </row>
    <row r="17" spans="1:9" ht="87" customHeight="1" x14ac:dyDescent="0.25">
      <c r="A17" s="208">
        <v>15</v>
      </c>
      <c r="B17" s="211" t="s">
        <v>46</v>
      </c>
      <c r="C17" s="210" t="s">
        <v>84</v>
      </c>
      <c r="D17" s="211" t="s">
        <v>251</v>
      </c>
      <c r="E17" s="211" t="s">
        <v>342</v>
      </c>
      <c r="F17" s="211"/>
      <c r="G17" s="211" t="s">
        <v>356</v>
      </c>
      <c r="H17" s="206"/>
      <c r="I17" s="212"/>
    </row>
    <row r="18" spans="1:9" ht="45" x14ac:dyDescent="0.25">
      <c r="A18" s="208">
        <v>16</v>
      </c>
      <c r="B18" s="211" t="s">
        <v>46</v>
      </c>
      <c r="C18" s="210" t="s">
        <v>84</v>
      </c>
      <c r="D18" s="211" t="s">
        <v>252</v>
      </c>
      <c r="E18" s="211" t="s">
        <v>343</v>
      </c>
      <c r="F18" s="211"/>
      <c r="G18" s="211" t="s">
        <v>340</v>
      </c>
      <c r="H18" s="206"/>
      <c r="I18" s="212"/>
    </row>
    <row r="19" spans="1:9" ht="58.5" customHeight="1" x14ac:dyDescent="0.25">
      <c r="A19" s="208">
        <v>17</v>
      </c>
      <c r="B19" s="211" t="s">
        <v>46</v>
      </c>
      <c r="C19" s="210" t="s">
        <v>84</v>
      </c>
      <c r="D19" s="211" t="s">
        <v>252</v>
      </c>
      <c r="E19" s="211" t="s">
        <v>344</v>
      </c>
      <c r="F19" s="211" t="s">
        <v>47</v>
      </c>
      <c r="G19" s="211" t="s">
        <v>142</v>
      </c>
      <c r="H19" s="206"/>
      <c r="I19" s="212"/>
    </row>
    <row r="20" spans="1:9" ht="88.5" customHeight="1" x14ac:dyDescent="0.25">
      <c r="A20" s="208">
        <v>18</v>
      </c>
      <c r="B20" s="211" t="s">
        <v>46</v>
      </c>
      <c r="C20" s="209" t="s">
        <v>84</v>
      </c>
      <c r="D20" s="209" t="s">
        <v>252</v>
      </c>
      <c r="E20" s="211" t="s">
        <v>292</v>
      </c>
      <c r="F20" s="213"/>
      <c r="G20" s="213" t="s">
        <v>400</v>
      </c>
      <c r="H20" s="206"/>
      <c r="I20" s="212"/>
    </row>
    <row r="21" spans="1:9" ht="94.5" customHeight="1" x14ac:dyDescent="0.25">
      <c r="A21" s="208">
        <v>19</v>
      </c>
      <c r="B21" s="211" t="s">
        <v>40</v>
      </c>
      <c r="C21" s="210" t="s">
        <v>97</v>
      </c>
      <c r="D21" s="211" t="s">
        <v>251</v>
      </c>
      <c r="E21" s="211" t="s">
        <v>39</v>
      </c>
      <c r="F21" s="211"/>
      <c r="G21" s="211" t="s">
        <v>353</v>
      </c>
      <c r="H21" s="206"/>
      <c r="I21" s="212"/>
    </row>
    <row r="22" spans="1:9" ht="94.5" customHeight="1" x14ac:dyDescent="0.25">
      <c r="A22" s="208">
        <v>20</v>
      </c>
      <c r="B22" s="211" t="s">
        <v>38</v>
      </c>
      <c r="C22" s="210" t="s">
        <v>98</v>
      </c>
      <c r="D22" s="211" t="s">
        <v>251</v>
      </c>
      <c r="E22" s="211" t="s">
        <v>37</v>
      </c>
      <c r="F22" s="211"/>
      <c r="G22" s="211" t="s">
        <v>354</v>
      </c>
      <c r="H22" s="206"/>
      <c r="I22" s="212"/>
    </row>
    <row r="23" spans="1:9" ht="94.5" customHeight="1" x14ac:dyDescent="0.25">
      <c r="A23" s="208">
        <v>21</v>
      </c>
      <c r="B23" s="209" t="s">
        <v>328</v>
      </c>
      <c r="C23" s="210" t="s">
        <v>97</v>
      </c>
      <c r="D23" s="218" t="s">
        <v>251</v>
      </c>
      <c r="E23" s="218" t="s">
        <v>293</v>
      </c>
      <c r="F23" s="218"/>
      <c r="G23" s="218" t="s">
        <v>345</v>
      </c>
      <c r="H23" s="206"/>
      <c r="I23" s="216"/>
    </row>
    <row r="24" spans="1:9" ht="107.25" customHeight="1" x14ac:dyDescent="0.25">
      <c r="A24" s="208">
        <v>22</v>
      </c>
      <c r="B24" s="209" t="s">
        <v>328</v>
      </c>
      <c r="C24" s="209" t="s">
        <v>236</v>
      </c>
      <c r="D24" s="209" t="s">
        <v>251</v>
      </c>
      <c r="E24" s="209" t="s">
        <v>341</v>
      </c>
      <c r="F24" s="219"/>
      <c r="G24" s="213" t="s">
        <v>401</v>
      </c>
      <c r="H24" s="206"/>
      <c r="I24" s="216"/>
    </row>
  </sheetData>
  <sheetProtection formatCells="0" formatColumns="0" formatRows="0" insertRows="0" sort="0" autoFilter="0"/>
  <dataValidations count="1">
    <dataValidation type="list" allowBlank="1" showInputMessage="1" showErrorMessage="1" sqref="H3:H24">
      <formula1>"Jā, Nē"</formula1>
    </dataValidation>
  </dataValidations>
  <printOptions horizontalCentered="1"/>
  <pageMargins left="0.23622047244094491" right="0.23622047244094491" top="0.74803149606299213" bottom="0.74803149606299213" header="0.31496062992125984" footer="0.31496062992125984"/>
  <pageSetup paperSize="9" scale="81" fitToHeight="0" orientation="landscape" r:id="rId1"/>
  <headerFooter>
    <oddHeader>&amp;R4.sadaļa Projekta X apraksta pielikumam</oddHeader>
    <oddFooter>&amp;C&amp;P (&amp;N)</oddFoot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F22"/>
  <sheetViews>
    <sheetView workbookViewId="0">
      <selection activeCell="D4" sqref="D4"/>
    </sheetView>
  </sheetViews>
  <sheetFormatPr defaultColWidth="8.85546875" defaultRowHeight="15" x14ac:dyDescent="0.25"/>
  <cols>
    <col min="2" max="2" width="36.140625" customWidth="1"/>
    <col min="3" max="3" width="14.42578125" customWidth="1"/>
    <col min="4" max="4" width="26" customWidth="1"/>
    <col min="5" max="5" width="22.42578125" customWidth="1"/>
    <col min="6" max="6" width="43.140625" customWidth="1"/>
  </cols>
  <sheetData>
    <row r="1" spans="1:6" ht="15.75" x14ac:dyDescent="0.25">
      <c r="A1" s="58" t="s">
        <v>389</v>
      </c>
    </row>
    <row r="2" spans="1:6" ht="30.75" customHeight="1" thickBot="1" x14ac:dyDescent="0.3">
      <c r="A2" s="107" t="s">
        <v>2</v>
      </c>
      <c r="B2" s="108" t="s">
        <v>438</v>
      </c>
      <c r="C2" s="108" t="s">
        <v>440</v>
      </c>
      <c r="D2" s="108" t="s">
        <v>74</v>
      </c>
      <c r="E2" s="108" t="s">
        <v>73</v>
      </c>
      <c r="F2" s="109" t="s">
        <v>76</v>
      </c>
    </row>
    <row r="3" spans="1:6" x14ac:dyDescent="0.25">
      <c r="A3" s="104">
        <v>1</v>
      </c>
      <c r="B3" s="102"/>
      <c r="C3" s="102"/>
      <c r="D3" s="101"/>
      <c r="E3" s="103"/>
      <c r="F3" s="105"/>
    </row>
    <row r="4" spans="1:6" x14ac:dyDescent="0.25">
      <c r="A4" s="104">
        <v>2</v>
      </c>
      <c r="B4" s="102"/>
      <c r="C4" s="102"/>
      <c r="D4" s="101"/>
      <c r="E4" s="103"/>
      <c r="F4" s="106"/>
    </row>
    <row r="5" spans="1:6" x14ac:dyDescent="0.25">
      <c r="A5" s="104">
        <v>3</v>
      </c>
      <c r="B5" s="102"/>
      <c r="C5" s="102"/>
      <c r="D5" s="101"/>
      <c r="E5" s="103"/>
      <c r="F5" s="106"/>
    </row>
    <row r="6" spans="1:6" x14ac:dyDescent="0.25">
      <c r="A6" s="104">
        <v>4</v>
      </c>
      <c r="B6" s="102"/>
      <c r="C6" s="102"/>
      <c r="D6" s="101"/>
      <c r="E6" s="103"/>
      <c r="F6" s="106"/>
    </row>
    <row r="7" spans="1:6" x14ac:dyDescent="0.25">
      <c r="A7" s="104">
        <v>5</v>
      </c>
      <c r="B7" s="102"/>
      <c r="C7" s="102"/>
      <c r="D7" s="101"/>
      <c r="E7" s="103"/>
      <c r="F7" s="106"/>
    </row>
    <row r="8" spans="1:6" x14ac:dyDescent="0.25">
      <c r="A8" s="104">
        <v>6</v>
      </c>
      <c r="B8" s="102"/>
      <c r="C8" s="102"/>
      <c r="D8" s="101"/>
      <c r="E8" s="103"/>
      <c r="F8" s="106"/>
    </row>
    <row r="9" spans="1:6" x14ac:dyDescent="0.25">
      <c r="A9" s="104">
        <v>7</v>
      </c>
      <c r="B9" s="102"/>
      <c r="C9" s="102"/>
      <c r="D9" s="101"/>
      <c r="E9" s="103"/>
      <c r="F9" s="106"/>
    </row>
    <row r="10" spans="1:6" x14ac:dyDescent="0.25">
      <c r="A10" s="104">
        <v>8</v>
      </c>
      <c r="B10" s="102"/>
      <c r="C10" s="102"/>
      <c r="D10" s="101"/>
      <c r="E10" s="103"/>
      <c r="F10" s="106"/>
    </row>
    <row r="11" spans="1:6" x14ac:dyDescent="0.25">
      <c r="A11" s="104">
        <v>9</v>
      </c>
      <c r="B11" s="102"/>
      <c r="C11" s="102"/>
      <c r="D11" s="101"/>
      <c r="E11" s="103"/>
      <c r="F11" s="106"/>
    </row>
    <row r="12" spans="1:6" x14ac:dyDescent="0.25">
      <c r="A12" s="104">
        <v>10</v>
      </c>
      <c r="B12" s="102"/>
      <c r="C12" s="102"/>
      <c r="D12" s="101"/>
      <c r="E12" s="103"/>
      <c r="F12" s="106"/>
    </row>
    <row r="13" spans="1:6" x14ac:dyDescent="0.25">
      <c r="A13" s="104">
        <v>11</v>
      </c>
      <c r="B13" s="102"/>
      <c r="C13" s="102"/>
      <c r="D13" s="101"/>
      <c r="E13" s="103"/>
      <c r="F13" s="106"/>
    </row>
    <row r="14" spans="1:6" x14ac:dyDescent="0.25">
      <c r="A14" s="104">
        <v>12</v>
      </c>
      <c r="B14" s="102"/>
      <c r="C14" s="102"/>
      <c r="D14" s="101"/>
      <c r="E14" s="103"/>
      <c r="F14" s="106"/>
    </row>
    <row r="15" spans="1:6" x14ac:dyDescent="0.25">
      <c r="A15" s="104">
        <v>13</v>
      </c>
      <c r="B15" s="102"/>
      <c r="C15" s="102"/>
      <c r="D15" s="101"/>
      <c r="E15" s="103"/>
      <c r="F15" s="106"/>
    </row>
    <row r="16" spans="1:6" x14ac:dyDescent="0.25">
      <c r="A16" s="104">
        <v>14</v>
      </c>
      <c r="B16" s="102"/>
      <c r="C16" s="102"/>
      <c r="D16" s="101"/>
      <c r="E16" s="103"/>
      <c r="F16" s="106"/>
    </row>
    <row r="17" spans="1:6" x14ac:dyDescent="0.25">
      <c r="A17" s="104">
        <v>15</v>
      </c>
      <c r="B17" s="102"/>
      <c r="C17" s="102"/>
      <c r="D17" s="101"/>
      <c r="E17" s="103"/>
      <c r="F17" s="106"/>
    </row>
    <row r="18" spans="1:6" x14ac:dyDescent="0.25">
      <c r="A18" s="104">
        <v>16</v>
      </c>
      <c r="B18" s="102"/>
      <c r="C18" s="102"/>
      <c r="D18" s="101"/>
      <c r="E18" s="103"/>
      <c r="F18" s="106"/>
    </row>
    <row r="19" spans="1:6" x14ac:dyDescent="0.25">
      <c r="A19" s="104">
        <v>17</v>
      </c>
      <c r="B19" s="102"/>
      <c r="C19" s="102"/>
      <c r="D19" s="101"/>
      <c r="E19" s="103"/>
      <c r="F19" s="106"/>
    </row>
    <row r="20" spans="1:6" x14ac:dyDescent="0.25">
      <c r="A20" s="104">
        <v>18</v>
      </c>
      <c r="B20" s="102"/>
      <c r="C20" s="102"/>
      <c r="D20" s="101"/>
      <c r="E20" s="103"/>
      <c r="F20" s="106"/>
    </row>
    <row r="21" spans="1:6" x14ac:dyDescent="0.25">
      <c r="A21" s="104">
        <v>19</v>
      </c>
      <c r="B21" s="102"/>
      <c r="C21" s="102"/>
      <c r="D21" s="101"/>
      <c r="E21" s="103"/>
      <c r="F21" s="106"/>
    </row>
    <row r="22" spans="1:6" x14ac:dyDescent="0.25">
      <c r="A22" s="104">
        <v>20</v>
      </c>
      <c r="B22" s="102"/>
      <c r="C22" s="111"/>
      <c r="D22" s="110"/>
      <c r="E22" s="112"/>
      <c r="F22" s="113"/>
    </row>
  </sheetData>
  <sheetProtection algorithmName="SHA-512" hashValue="NZJ7cYyjRxic7llCy/nTSbEEIXkTkuMlIKGHjne1s7l751NzaFXxfRNVwhtxLbKgmwIPRw0POr1fkyXLn18Fzw==" saltValue="OsyasulGOhoU9HzOwIvKng==" spinCount="100000" sheet="1" objects="1" scenarios="1" formatCells="0" formatColumns="0" formatRows="0" insertRows="0" insertHyperlinks="0" deleteRows="0" sort="0" autoFilter="0"/>
  <pageMargins left="0.23622047244094491" right="0.23622047244094491" top="0.74803149606299213" bottom="0.74803149606299213" header="0.31496062992125984" footer="0.31496062992125984"/>
  <pageSetup paperSize="9" scale="94" fitToHeight="0" orientation="landscape" r:id="rId1"/>
  <headerFooter>
    <oddHeader>&amp;R5.sadaļa  Projekta X apraksta pielikumama</oddHeader>
    <oddFooter>&amp;C&amp;P (&amp;N)</oddFooter>
  </headerFooter>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'Robežķirtņu veidi'!$E$3:$E$7</xm:f>
          </x14:formula1>
          <xm:sqref>D3:D22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Paskaidrojumi</vt:lpstr>
      <vt:lpstr>1.Prasības</vt:lpstr>
      <vt:lpstr>2.1.Procesi</vt:lpstr>
      <vt:lpstr>2.2.Pakalpojumi</vt:lpstr>
      <vt:lpstr>2.3.Pakalpojumu ieviešana</vt:lpstr>
      <vt:lpstr>3.1.Datu kopas</vt:lpstr>
      <vt:lpstr>3.2.Datu pakalpes</vt:lpstr>
      <vt:lpstr>4. BAE izmantošana</vt:lpstr>
      <vt:lpstr>5.BAE robežšķirtnes</vt:lpstr>
      <vt:lpstr>BAE saraksts</vt:lpstr>
      <vt:lpstr>Robežķirtņu veidi</vt:lpstr>
      <vt:lpstr>'2.1.Procesi'!Print_Area</vt:lpstr>
      <vt:lpstr>'2.2.Pakalpojumi'!Print_Area</vt:lpstr>
      <vt:lpstr>'2.3.Pakalpojumu ieviešana'!Print_Area</vt:lpstr>
      <vt:lpstr>Paskaidrojumi!Print_Area</vt:lpstr>
      <vt:lpstr>'1.Prasības'!Print_Titles</vt:lpstr>
      <vt:lpstr>'2.1.Procesi'!Print_Titles</vt:lpstr>
      <vt:lpstr>'2.2.Pakalpojumi'!Print_Titles</vt:lpstr>
      <vt:lpstr>'2.3.Pakalpojumu ieviešana'!Print_Titles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Gabaliņa</dc:creator>
  <cp:lastModifiedBy>Lelda Kalniņa</cp:lastModifiedBy>
  <cp:revision/>
  <cp:lastPrinted>2016-05-23T11:54:08Z</cp:lastPrinted>
  <dcterms:created xsi:type="dcterms:W3CDTF">2015-10-26T06:51:25Z</dcterms:created>
  <dcterms:modified xsi:type="dcterms:W3CDTF">2016-05-23T12:01:29Z</dcterms:modified>
</cp:coreProperties>
</file>