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lita.trakina\Downloads\"/>
    </mc:Choice>
  </mc:AlternateContent>
  <xr:revisionPtr revIDLastSave="0" documentId="8_{1FC3411E-9349-4EDB-9A08-5DDE9688EECF}" xr6:coauthVersionLast="47" xr6:coauthVersionMax="47" xr10:uidLastSave="{00000000-0000-0000-0000-000000000000}"/>
  <bookViews>
    <workbookView xWindow="0" yWindow="360" windowWidth="20730" windowHeight="11160" tabRatio="769" firstSheet="3" activeTab="3" xr2:uid="{00000000-000D-0000-FFFF-FFFF00000000}"/>
  </bookViews>
  <sheets>
    <sheet name="Pārskats" sheetId="15" r:id="rId1"/>
    <sheet name="Avoti un Skaidrojumi" sheetId="17" r:id="rId2"/>
    <sheet name="Indeksi - VPR" sheetId="2" r:id="rId3"/>
    <sheet name="Kvalitatīvā Analīze - VPR" sheetId="6" r:id="rId4"/>
    <sheet name="Indeksi - KPR" sheetId="8" r:id="rId5"/>
    <sheet name="Kvalitatīvā Analīze - KPR" sheetId="7" r:id="rId6"/>
    <sheet name="Indeksi - LPR" sheetId="9" r:id="rId7"/>
    <sheet name="Kvalitatīvā Analīze - LPR" sheetId="10" r:id="rId8"/>
    <sheet name="Indeksi - ZPR" sheetId="13" r:id="rId9"/>
    <sheet name="Kvalitatīvā Analīze - ZPR" sheetId="14" r:id="rId10"/>
    <sheet name="Indeksi - RPR" sheetId="11" state="hidden" r:id="rId11"/>
    <sheet name="Kvalitatīvā Analīze - RPR" sheetId="12" state="hidden"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0" i="9" l="1"/>
  <c r="W20" i="9"/>
  <c r="V20" i="9"/>
  <c r="Z20" i="9" s="1"/>
  <c r="U6" i="9"/>
  <c r="D16" i="11"/>
  <c r="E16" i="11"/>
  <c r="F16" i="11"/>
  <c r="G16" i="11"/>
  <c r="H16" i="11"/>
  <c r="I16" i="11"/>
  <c r="J16" i="11"/>
  <c r="K16" i="11"/>
  <c r="L16" i="11"/>
  <c r="M16" i="11"/>
  <c r="N16" i="11"/>
  <c r="O16" i="11"/>
  <c r="P16" i="11"/>
  <c r="Q16" i="11"/>
  <c r="R16" i="11"/>
  <c r="S16" i="11"/>
  <c r="T16" i="11"/>
  <c r="C16" i="11"/>
  <c r="D21" i="13"/>
  <c r="E21" i="13"/>
  <c r="F21" i="13"/>
  <c r="G21" i="13"/>
  <c r="H21" i="13"/>
  <c r="I21" i="13"/>
  <c r="J21" i="13"/>
  <c r="K21" i="13"/>
  <c r="L21" i="13"/>
  <c r="M21" i="13"/>
  <c r="N21" i="13"/>
  <c r="O21" i="13"/>
  <c r="P21" i="13"/>
  <c r="Q21" i="13"/>
  <c r="R21" i="13"/>
  <c r="S21" i="13"/>
  <c r="T21" i="13"/>
  <c r="C21" i="13"/>
  <c r="D27" i="8"/>
  <c r="E27" i="8"/>
  <c r="F27" i="8"/>
  <c r="G27" i="8"/>
  <c r="H27" i="8"/>
  <c r="I27" i="8"/>
  <c r="J27" i="8"/>
  <c r="K27" i="8"/>
  <c r="L27" i="8"/>
  <c r="M27" i="8"/>
  <c r="N27" i="8"/>
  <c r="O27" i="8"/>
  <c r="P27" i="8"/>
  <c r="Q27" i="8"/>
  <c r="R27" i="8"/>
  <c r="S27" i="8"/>
  <c r="T27" i="8"/>
  <c r="C27" i="8"/>
  <c r="D34" i="2"/>
  <c r="E34" i="2"/>
  <c r="F34" i="2"/>
  <c r="G34" i="2"/>
  <c r="H34" i="2"/>
  <c r="I34" i="2"/>
  <c r="J34" i="2"/>
  <c r="K34" i="2"/>
  <c r="L34" i="2"/>
  <c r="M34" i="2"/>
  <c r="N34" i="2"/>
  <c r="O34" i="2"/>
  <c r="P34" i="2"/>
  <c r="Q34" i="2"/>
  <c r="R34" i="2"/>
  <c r="S34" i="2"/>
  <c r="T34" i="2"/>
  <c r="C34" i="2"/>
  <c r="D22" i="9"/>
  <c r="E22" i="9"/>
  <c r="F22" i="9"/>
  <c r="G22" i="9"/>
  <c r="H22" i="9"/>
  <c r="I22" i="9"/>
  <c r="J22" i="9"/>
  <c r="K22" i="9"/>
  <c r="L22" i="9"/>
  <c r="M22" i="9"/>
  <c r="N22" i="9"/>
  <c r="O22" i="9"/>
  <c r="P22" i="9"/>
  <c r="Q22" i="9"/>
  <c r="R22" i="9"/>
  <c r="S22" i="9"/>
  <c r="T22" i="9"/>
  <c r="C22" i="9"/>
  <c r="Y3" i="8"/>
  <c r="Y3" i="2"/>
  <c r="X20" i="13"/>
  <c r="W20" i="13"/>
  <c r="V20" i="13"/>
  <c r="X19" i="13"/>
  <c r="W19" i="13"/>
  <c r="V19" i="13"/>
  <c r="X18" i="13"/>
  <c r="W18" i="13"/>
  <c r="V18" i="13"/>
  <c r="X17" i="13"/>
  <c r="W17" i="13"/>
  <c r="V17" i="13"/>
  <c r="X16" i="13"/>
  <c r="W16" i="13"/>
  <c r="V16" i="13"/>
  <c r="X15" i="13"/>
  <c r="W15" i="13"/>
  <c r="V15" i="13"/>
  <c r="X14" i="13"/>
  <c r="W14" i="13"/>
  <c r="V14" i="13"/>
  <c r="X13" i="13"/>
  <c r="W13" i="13"/>
  <c r="V13" i="13"/>
  <c r="X12" i="13"/>
  <c r="W12" i="13"/>
  <c r="V12" i="13"/>
  <c r="X11" i="13"/>
  <c r="W11" i="13"/>
  <c r="V11" i="13"/>
  <c r="X10" i="13"/>
  <c r="W10" i="13"/>
  <c r="V10" i="13"/>
  <c r="X9" i="13"/>
  <c r="W9" i="13"/>
  <c r="V9" i="13"/>
  <c r="X8" i="13"/>
  <c r="W8" i="13"/>
  <c r="Y8" i="13" s="1"/>
  <c r="V8" i="13"/>
  <c r="U6" i="13"/>
  <c r="Z13" i="13" s="1"/>
  <c r="Y9" i="13" l="1"/>
  <c r="AB9" i="13" s="1" a="1"/>
  <c r="AB9" i="13" s="1"/>
  <c r="Z10" i="13"/>
  <c r="Y15" i="13"/>
  <c r="AB15" i="13" s="1" a="1"/>
  <c r="AB15" i="13" s="1"/>
  <c r="Z14" i="13"/>
  <c r="Y20" i="9"/>
  <c r="AB20" i="9" s="1" a="1"/>
  <c r="AB20" i="9" s="1"/>
  <c r="Y17" i="13"/>
  <c r="AB17" i="13" s="1" a="1"/>
  <c r="AB17" i="13" s="1"/>
  <c r="AA20" i="9"/>
  <c r="Z18" i="13"/>
  <c r="Y10" i="13"/>
  <c r="Y13" i="13"/>
  <c r="AB13" i="13" s="1" a="1"/>
  <c r="AB13" i="13" s="1"/>
  <c r="Z16" i="13"/>
  <c r="AA16" i="13" s="1"/>
  <c r="Z11" i="13"/>
  <c r="AA11" i="13" s="1"/>
  <c r="Y16" i="13"/>
  <c r="Z19" i="13"/>
  <c r="AA19" i="13" s="1"/>
  <c r="Y19" i="13"/>
  <c r="AB19" i="13" s="1" a="1"/>
  <c r="AB19" i="13" s="1"/>
  <c r="Z9" i="13"/>
  <c r="Y11" i="13"/>
  <c r="AB11" i="13" s="1" a="1"/>
  <c r="AB11" i="13" s="1"/>
  <c r="Z12" i="13"/>
  <c r="AA12" i="13" s="1"/>
  <c r="Y18" i="13"/>
  <c r="Y14" i="13"/>
  <c r="Z15" i="13"/>
  <c r="AA15" i="13" s="1"/>
  <c r="Y20" i="13"/>
  <c r="Y12" i="13"/>
  <c r="Z17" i="13"/>
  <c r="Z8" i="13"/>
  <c r="AA8" i="13" s="1"/>
  <c r="Z20" i="13"/>
  <c r="AA20" i="13" s="1"/>
  <c r="AA9" i="13"/>
  <c r="AA10" i="13"/>
  <c r="AA13" i="13"/>
  <c r="AA18" i="13" l="1"/>
  <c r="AB18" i="13" a="1"/>
  <c r="AB18" i="13" s="1"/>
  <c r="AB12" i="13" a="1"/>
  <c r="AB12" i="13" s="1"/>
  <c r="AB20" i="13" a="1"/>
  <c r="AB20" i="13" s="1"/>
  <c r="AB16" i="13" a="1"/>
  <c r="AB16" i="13" s="1"/>
  <c r="AA14" i="13"/>
  <c r="AB14" i="13" a="1"/>
  <c r="AB14" i="13" s="1"/>
  <c r="AB10" i="13" a="1"/>
  <c r="AB10" i="13" s="1"/>
  <c r="AA17" i="13"/>
  <c r="AB8" i="13" a="1"/>
  <c r="AB8" i="13" s="1"/>
  <c r="X15" i="11"/>
  <c r="W15" i="11"/>
  <c r="V15" i="11"/>
  <c r="X14" i="11"/>
  <c r="W14" i="11"/>
  <c r="V14" i="11"/>
  <c r="X13" i="11"/>
  <c r="W13" i="11"/>
  <c r="V13" i="11"/>
  <c r="X12" i="11"/>
  <c r="W12" i="11"/>
  <c r="V12" i="11"/>
  <c r="X11" i="11"/>
  <c r="W11" i="11"/>
  <c r="V11" i="11"/>
  <c r="X10" i="11"/>
  <c r="W10" i="11"/>
  <c r="V10" i="11"/>
  <c r="X9" i="11"/>
  <c r="W9" i="11"/>
  <c r="V9" i="11"/>
  <c r="X8" i="11"/>
  <c r="W8" i="11"/>
  <c r="V8" i="11"/>
  <c r="U6" i="11"/>
  <c r="Y15" i="11" l="1"/>
  <c r="Y8" i="11"/>
  <c r="Z11" i="11"/>
  <c r="Z10" i="11"/>
  <c r="Z13" i="11"/>
  <c r="Y13" i="11"/>
  <c r="AB13" i="11" s="1" a="1"/>
  <c r="AB13" i="11" s="1"/>
  <c r="Y11" i="11"/>
  <c r="Z14" i="11"/>
  <c r="AA14" i="11" s="1"/>
  <c r="Y10" i="11"/>
  <c r="Z9" i="11"/>
  <c r="Y9" i="11"/>
  <c r="AB9" i="11" s="1" a="1"/>
  <c r="AB9" i="11" s="1"/>
  <c r="Z12" i="11"/>
  <c r="Z8" i="11"/>
  <c r="AA8" i="11" s="1"/>
  <c r="Y14" i="11"/>
  <c r="AB14" i="11" s="1" a="1"/>
  <c r="AB14" i="11" s="1"/>
  <c r="Y12" i="11"/>
  <c r="Z15" i="11"/>
  <c r="AA15" i="11" s="1"/>
  <c r="AA13" i="11"/>
  <c r="AA12" i="11" l="1"/>
  <c r="AB12" i="11" a="1"/>
  <c r="AB12" i="11" s="1"/>
  <c r="AA11" i="11"/>
  <c r="AB11" i="11" a="1"/>
  <c r="AB11" i="11" s="1"/>
  <c r="AA9" i="11"/>
  <c r="AB8" i="11" a="1"/>
  <c r="AB8" i="11" s="1"/>
  <c r="AB10" i="11" a="1"/>
  <c r="AB10" i="11" s="1"/>
  <c r="AB15" i="11" a="1"/>
  <c r="AB15" i="11" s="1"/>
  <c r="AA10" i="11"/>
  <c r="X21" i="9"/>
  <c r="W21" i="9"/>
  <c r="V21" i="9"/>
  <c r="X19" i="9"/>
  <c r="W19" i="9"/>
  <c r="V19" i="9"/>
  <c r="X18" i="9"/>
  <c r="W18" i="9"/>
  <c r="V18" i="9"/>
  <c r="X17" i="9"/>
  <c r="W17" i="9"/>
  <c r="V17" i="9"/>
  <c r="X16" i="9"/>
  <c r="W16" i="9"/>
  <c r="V16" i="9"/>
  <c r="X15" i="9"/>
  <c r="W15" i="9"/>
  <c r="V15" i="9"/>
  <c r="X14" i="9"/>
  <c r="W14" i="9"/>
  <c r="V14" i="9"/>
  <c r="X13" i="9"/>
  <c r="W13" i="9"/>
  <c r="V13" i="9"/>
  <c r="X12" i="9"/>
  <c r="W12" i="9"/>
  <c r="V12" i="9"/>
  <c r="X11" i="9"/>
  <c r="W11" i="9"/>
  <c r="V11" i="9"/>
  <c r="X10" i="9"/>
  <c r="W10" i="9"/>
  <c r="V10" i="9"/>
  <c r="X9" i="9"/>
  <c r="W9" i="9"/>
  <c r="V9" i="9"/>
  <c r="X8" i="9"/>
  <c r="W8" i="9"/>
  <c r="V8" i="9"/>
  <c r="Y15" i="9" l="1"/>
  <c r="Y13" i="9"/>
  <c r="AB13" i="9" s="1" a="1"/>
  <c r="AB13" i="9" s="1"/>
  <c r="Z10" i="9"/>
  <c r="Z18" i="9"/>
  <c r="Z11" i="9"/>
  <c r="Z19" i="9"/>
  <c r="Y8" i="9"/>
  <c r="Y16" i="9"/>
  <c r="AB16" i="9" s="1" a="1"/>
  <c r="AB16" i="9" s="1"/>
  <c r="Y11" i="9"/>
  <c r="Z14" i="9"/>
  <c r="Y19" i="9"/>
  <c r="AB19" i="9" s="1" a="1"/>
  <c r="AB19" i="9" s="1"/>
  <c r="Z9" i="9"/>
  <c r="Y14" i="9"/>
  <c r="Z17" i="9"/>
  <c r="Y9" i="9"/>
  <c r="AB9" i="9" s="1" a="1"/>
  <c r="AB9" i="9" s="1"/>
  <c r="Z12" i="9"/>
  <c r="Y17" i="9"/>
  <c r="Z21" i="9"/>
  <c r="Z8" i="9"/>
  <c r="Z16" i="9"/>
  <c r="Y12" i="9"/>
  <c r="Z15" i="9"/>
  <c r="AA15" i="9" s="1"/>
  <c r="Y21" i="9"/>
  <c r="Y10" i="9"/>
  <c r="Z13" i="9"/>
  <c r="Y18" i="9"/>
  <c r="AB18" i="9" s="1" a="1"/>
  <c r="AB18" i="9" s="1"/>
  <c r="AB8" i="9" l="1" a="1"/>
  <c r="AB8" i="9" s="1"/>
  <c r="AB21" i="9" a="1"/>
  <c r="AB21" i="9" s="1"/>
  <c r="AB14" i="9" a="1"/>
  <c r="AB14" i="9" s="1"/>
  <c r="AB10" i="9" a="1"/>
  <c r="AB10" i="9" s="1"/>
  <c r="AB12" i="9" a="1"/>
  <c r="AB12" i="9" s="1"/>
  <c r="AA13" i="9"/>
  <c r="AB17" i="9" a="1"/>
  <c r="AB17" i="9" s="1"/>
  <c r="AB11" i="9" a="1"/>
  <c r="AB11" i="9" s="1"/>
  <c r="AB15" i="9" a="1"/>
  <c r="AB15" i="9" s="1"/>
  <c r="AA12" i="9"/>
  <c r="AA17" i="9"/>
  <c r="AA11" i="9"/>
  <c r="AA18" i="9"/>
  <c r="AA14" i="9"/>
  <c r="AA8" i="9"/>
  <c r="AA10" i="9"/>
  <c r="AA16" i="9"/>
  <c r="AA9" i="9"/>
  <c r="AA21" i="9"/>
  <c r="AA19" i="9"/>
  <c r="X26" i="8"/>
  <c r="W26" i="8"/>
  <c r="Y26" i="8" s="1"/>
  <c r="V26" i="8"/>
  <c r="Z26" i="8" s="1"/>
  <c r="X25" i="8"/>
  <c r="W25" i="8"/>
  <c r="Y25" i="8" s="1"/>
  <c r="AB25" i="8" s="1" a="1"/>
  <c r="AB25" i="8" s="1"/>
  <c r="V25" i="8"/>
  <c r="Z25" i="8" s="1"/>
  <c r="X24" i="8"/>
  <c r="W24" i="8"/>
  <c r="Y24" i="8" s="1"/>
  <c r="V24" i="8"/>
  <c r="Z24" i="8" s="1"/>
  <c r="X23" i="8"/>
  <c r="W23" i="8"/>
  <c r="Y23" i="8" s="1"/>
  <c r="V23" i="8"/>
  <c r="Z23" i="8" s="1"/>
  <c r="X22" i="8"/>
  <c r="W22" i="8"/>
  <c r="Y22" i="8" s="1"/>
  <c r="V22" i="8"/>
  <c r="Z22" i="8" s="1"/>
  <c r="X21" i="8"/>
  <c r="W21" i="8"/>
  <c r="Y21" i="8" s="1"/>
  <c r="AB21" i="8" s="1" a="1"/>
  <c r="AB21" i="8" s="1"/>
  <c r="V21" i="8"/>
  <c r="Z21" i="8" s="1"/>
  <c r="X20" i="8"/>
  <c r="W20" i="8"/>
  <c r="Y20" i="8" s="1"/>
  <c r="V20" i="8"/>
  <c r="Z20" i="8" s="1"/>
  <c r="X19" i="8"/>
  <c r="W19" i="8"/>
  <c r="Y19" i="8" s="1"/>
  <c r="AB19" i="8" s="1" a="1"/>
  <c r="AB19" i="8" s="1"/>
  <c r="V19" i="8"/>
  <c r="Z19" i="8" s="1"/>
  <c r="X18" i="8"/>
  <c r="W18" i="8"/>
  <c r="Y18" i="8" s="1"/>
  <c r="V18" i="8"/>
  <c r="Z18" i="8" s="1"/>
  <c r="X17" i="8"/>
  <c r="W17" i="8"/>
  <c r="Y17" i="8" s="1"/>
  <c r="AB17" i="8" s="1" a="1"/>
  <c r="AB17" i="8" s="1"/>
  <c r="V17" i="8"/>
  <c r="Z17" i="8" s="1"/>
  <c r="X16" i="8"/>
  <c r="W16" i="8"/>
  <c r="Y16" i="8" s="1"/>
  <c r="V16" i="8"/>
  <c r="Z16" i="8" s="1"/>
  <c r="X15" i="8"/>
  <c r="W15" i="8"/>
  <c r="Y15" i="8" s="1"/>
  <c r="V15" i="8"/>
  <c r="Z15" i="8" s="1"/>
  <c r="X14" i="8"/>
  <c r="W14" i="8"/>
  <c r="Y14" i="8" s="1"/>
  <c r="V14" i="8"/>
  <c r="Z14" i="8" s="1"/>
  <c r="X13" i="8"/>
  <c r="W13" i="8"/>
  <c r="Y13" i="8" s="1"/>
  <c r="AB13" i="8" s="1" a="1"/>
  <c r="AB13" i="8" s="1"/>
  <c r="V13" i="8"/>
  <c r="Z13" i="8" s="1"/>
  <c r="X12" i="8"/>
  <c r="W12" i="8"/>
  <c r="Y12" i="8" s="1"/>
  <c r="V12" i="8"/>
  <c r="Z12" i="8" s="1"/>
  <c r="X11" i="8"/>
  <c r="W11" i="8"/>
  <c r="Y11" i="8" s="1"/>
  <c r="AB11" i="8" s="1" a="1"/>
  <c r="AB11" i="8" s="1"/>
  <c r="V11" i="8"/>
  <c r="Z11" i="8" s="1"/>
  <c r="X10" i="8"/>
  <c r="W10" i="8"/>
  <c r="Y10" i="8" s="1"/>
  <c r="V10" i="8"/>
  <c r="Z10" i="8" s="1"/>
  <c r="W9" i="8"/>
  <c r="Y9" i="8" s="1"/>
  <c r="V9" i="8"/>
  <c r="Z9" i="8" s="1"/>
  <c r="W8" i="8"/>
  <c r="Y8" i="8" s="1"/>
  <c r="V8" i="8"/>
  <c r="Z8" i="8" s="1"/>
  <c r="U6" i="8"/>
  <c r="AB12" i="8" l="1" a="1"/>
  <c r="AB12" i="8" s="1"/>
  <c r="AB15" i="8" a="1"/>
  <c r="AB15" i="8" s="1"/>
  <c r="AB23" i="8" a="1"/>
  <c r="AB23" i="8" s="1"/>
  <c r="AB10" i="8" a="1"/>
  <c r="AB10" i="8" s="1"/>
  <c r="AB18" i="8" a="1"/>
  <c r="AB18" i="8" s="1"/>
  <c r="AB26" i="8" a="1"/>
  <c r="AB26" i="8" s="1"/>
  <c r="AB9" i="8" a="1"/>
  <c r="AB9" i="8" s="1"/>
  <c r="AB20" i="8" a="1"/>
  <c r="AB20" i="8" s="1"/>
  <c r="AB16" i="8" a="1"/>
  <c r="AB16" i="8" s="1"/>
  <c r="AB24" i="8" a="1"/>
  <c r="AB24" i="8" s="1"/>
  <c r="AB8" i="8" a="1"/>
  <c r="AB8" i="8" s="1"/>
  <c r="AB14" i="8" a="1"/>
  <c r="AB14" i="8" s="1"/>
  <c r="AB22" i="8" a="1"/>
  <c r="AB22" i="8" s="1"/>
  <c r="AA23" i="8"/>
  <c r="AA25" i="8"/>
  <c r="AA9" i="8"/>
  <c r="AA11" i="8"/>
  <c r="AA19" i="8"/>
  <c r="AA8" i="8"/>
  <c r="AA13" i="8"/>
  <c r="AA15" i="8"/>
  <c r="AA17" i="8"/>
  <c r="AA21" i="8"/>
  <c r="AA10" i="8"/>
  <c r="AA12" i="8"/>
  <c r="AA14" i="8"/>
  <c r="AA16" i="8"/>
  <c r="AA18" i="8"/>
  <c r="AA20" i="8"/>
  <c r="AA22" i="8"/>
  <c r="AA24" i="8"/>
  <c r="AA26" i="8"/>
  <c r="W33" i="2" l="1"/>
  <c r="Z33" i="2" s="1"/>
  <c r="V33" i="2"/>
  <c r="Y33" i="2" s="1"/>
  <c r="W32" i="2"/>
  <c r="Z32" i="2" s="1"/>
  <c r="V32" i="2"/>
  <c r="Y32" i="2" s="1"/>
  <c r="AB32" i="2" s="1" a="1"/>
  <c r="AB32" i="2" s="1"/>
  <c r="W31" i="2"/>
  <c r="Z31" i="2" s="1"/>
  <c r="V31" i="2"/>
  <c r="Y31" i="2" s="1"/>
  <c r="AB31" i="2" s="1" a="1"/>
  <c r="AB31" i="2" s="1"/>
  <c r="W30" i="2"/>
  <c r="Z30" i="2" s="1"/>
  <c r="V30" i="2"/>
  <c r="Y30" i="2" s="1"/>
  <c r="AB30" i="2" s="1" a="1"/>
  <c r="AB30" i="2" s="1"/>
  <c r="W29" i="2"/>
  <c r="Z29" i="2" s="1"/>
  <c r="V29" i="2"/>
  <c r="Y29" i="2" s="1"/>
  <c r="W28" i="2"/>
  <c r="Z28" i="2" s="1"/>
  <c r="V28" i="2"/>
  <c r="Y28" i="2" s="1"/>
  <c r="AB28" i="2" s="1" a="1"/>
  <c r="AB28" i="2" s="1"/>
  <c r="W27" i="2"/>
  <c r="Z27" i="2" s="1"/>
  <c r="V27" i="2"/>
  <c r="Y27" i="2" s="1"/>
  <c r="AB27" i="2" s="1" a="1"/>
  <c r="AB27" i="2" s="1"/>
  <c r="W26" i="2"/>
  <c r="Z26" i="2" s="1"/>
  <c r="V26" i="2"/>
  <c r="Y26" i="2" s="1"/>
  <c r="AB26" i="2" s="1" a="1"/>
  <c r="AB26" i="2" s="1"/>
  <c r="W25" i="2"/>
  <c r="Z25" i="2" s="1"/>
  <c r="V25" i="2"/>
  <c r="Y25" i="2" s="1"/>
  <c r="W24" i="2"/>
  <c r="Z24" i="2" s="1"/>
  <c r="V24" i="2"/>
  <c r="Y24" i="2" s="1"/>
  <c r="AB24" i="2" s="1" a="1"/>
  <c r="AB24" i="2" s="1"/>
  <c r="W23" i="2"/>
  <c r="Z23" i="2" s="1"/>
  <c r="V23" i="2"/>
  <c r="Y23" i="2" s="1"/>
  <c r="AB23" i="2" s="1" a="1"/>
  <c r="AB23" i="2" s="1"/>
  <c r="W22" i="2"/>
  <c r="Z22" i="2" s="1"/>
  <c r="V22" i="2"/>
  <c r="Y22" i="2" s="1"/>
  <c r="AB22" i="2" s="1" a="1"/>
  <c r="AB22" i="2" s="1"/>
  <c r="W21" i="2"/>
  <c r="Z21" i="2" s="1"/>
  <c r="V21" i="2"/>
  <c r="Y21" i="2" s="1"/>
  <c r="W20" i="2"/>
  <c r="Z20" i="2" s="1"/>
  <c r="V20" i="2"/>
  <c r="Y20" i="2" s="1"/>
  <c r="AB20" i="2" s="1" a="1"/>
  <c r="AB20" i="2" s="1"/>
  <c r="W19" i="2"/>
  <c r="Z19" i="2" s="1"/>
  <c r="V19" i="2"/>
  <c r="Y19" i="2" s="1"/>
  <c r="AB19" i="2" s="1" a="1"/>
  <c r="AB19" i="2" s="1"/>
  <c r="W18" i="2"/>
  <c r="Z18" i="2" s="1"/>
  <c r="V18" i="2"/>
  <c r="Y18" i="2" s="1"/>
  <c r="AB18" i="2" s="1" a="1"/>
  <c r="AB18" i="2" s="1"/>
  <c r="W17" i="2"/>
  <c r="Z17" i="2" s="1"/>
  <c r="V17" i="2"/>
  <c r="Y17" i="2" s="1"/>
  <c r="W16" i="2"/>
  <c r="Z16" i="2" s="1"/>
  <c r="V16" i="2"/>
  <c r="Y16" i="2" s="1"/>
  <c r="AB16" i="2" s="1" a="1"/>
  <c r="AB16" i="2" s="1"/>
  <c r="W15" i="2"/>
  <c r="Z15" i="2" s="1"/>
  <c r="V15" i="2"/>
  <c r="Y15" i="2" s="1"/>
  <c r="AB15" i="2" s="1" a="1"/>
  <c r="AB15" i="2" s="1"/>
  <c r="W14" i="2"/>
  <c r="Z14" i="2" s="1"/>
  <c r="V14" i="2"/>
  <c r="Y14" i="2" s="1"/>
  <c r="AB14" i="2" s="1" a="1"/>
  <c r="AB14" i="2" s="1"/>
  <c r="W13" i="2"/>
  <c r="Z13" i="2" s="1"/>
  <c r="V13" i="2"/>
  <c r="Y13" i="2" s="1"/>
  <c r="W12" i="2"/>
  <c r="Z12" i="2" s="1"/>
  <c r="V12" i="2"/>
  <c r="Y12" i="2" s="1"/>
  <c r="AB12" i="2" s="1" a="1"/>
  <c r="AB12" i="2" s="1"/>
  <c r="W11" i="2"/>
  <c r="Z11" i="2" s="1"/>
  <c r="V11" i="2"/>
  <c r="Y11" i="2" s="1"/>
  <c r="AB11" i="2" s="1" a="1"/>
  <c r="AB11" i="2" s="1"/>
  <c r="W10" i="2"/>
  <c r="Z10" i="2" s="1"/>
  <c r="V10" i="2"/>
  <c r="Y10" i="2" s="1"/>
  <c r="AB10" i="2" s="1" a="1"/>
  <c r="AB10" i="2" s="1"/>
  <c r="W9" i="2"/>
  <c r="Z9" i="2" s="1"/>
  <c r="V9" i="2"/>
  <c r="Y9" i="2" s="1"/>
  <c r="W8" i="2"/>
  <c r="Z8" i="2" s="1"/>
  <c r="V8" i="2"/>
  <c r="Y8" i="2" s="1"/>
  <c r="AB8" i="2" s="1" a="1"/>
  <c r="AB8" i="2" s="1"/>
  <c r="AB9" i="2" l="1" a="1"/>
  <c r="AB9" i="2" s="1"/>
  <c r="AB13" i="2" a="1"/>
  <c r="AB13" i="2" s="1"/>
  <c r="AB17" i="2" a="1"/>
  <c r="AB17" i="2" s="1"/>
  <c r="AB21" i="2" a="1"/>
  <c r="AB21" i="2" s="1"/>
  <c r="AB25" i="2" a="1"/>
  <c r="AB25" i="2" s="1"/>
  <c r="AB29" i="2" a="1"/>
  <c r="AB29" i="2" s="1"/>
  <c r="AB33" i="2" a="1"/>
  <c r="AB33" i="2" s="1"/>
  <c r="AA23" i="2"/>
  <c r="AA15" i="2"/>
  <c r="AA11" i="2"/>
  <c r="AA14" i="2"/>
  <c r="AA19" i="2"/>
  <c r="AA22" i="2"/>
  <c r="AA27" i="2"/>
  <c r="AA30" i="2"/>
  <c r="AA9" i="2"/>
  <c r="AA17" i="2"/>
  <c r="AA25" i="2"/>
  <c r="AA33" i="2"/>
  <c r="AA10" i="2"/>
  <c r="AA18" i="2"/>
  <c r="AA26" i="2"/>
  <c r="AA13" i="2"/>
  <c r="AA21" i="2"/>
  <c r="AA29" i="2"/>
  <c r="AA12" i="2"/>
  <c r="AA20" i="2"/>
  <c r="AA28" i="2"/>
  <c r="AA8" i="2"/>
  <c r="AA16" i="2"/>
  <c r="AA24" i="2"/>
  <c r="AA32" i="2"/>
  <c r="AA3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tc={75EFDA50-97AB-4F8F-BBF3-B69DCC075EF4}</author>
    <author>tc={4FE1A5D3-7EFC-4480-8FCF-2D6BD70A724E}</author>
    <author>tc={10D72593-CA66-4121-ADBB-6287282B7F1B}</author>
    <author>tc={F0EC96FD-2C61-4A6F-906E-3259A5B7BED5}</author>
  </authors>
  <commentList>
    <comment ref="F19" authorId="0" shapeId="0" xr:uid="{75EFDA50-97AB-4F8F-BBF3-B69DCC075EF4}">
      <text>
        <t>[Threaded comment]
Your version of Excel allows you to read this threaded comment; however, any edits to it will get removed if the file is opened in a newer version of Excel. Learn more: https://go.microsoft.com/fwlink/?linkid=870924
Comment:
    @Kovalevskis, Kristaps Rīga</t>
      </text>
    </comment>
    <comment ref="E20" authorId="1" shapeId="0" xr:uid="{4FE1A5D3-7EFC-4480-8FCF-2D6BD70A724E}">
      <text>
        <t>[Threaded comment]
Your version of Excel allows you to read this threaded comment; however, any edits to it will get removed if the file is opened in a newer version of Excel. Learn more: https://go.microsoft.com/fwlink/?linkid=870924
Comment:
    https://www.baldone.lv/images/userfiles/planosanas_dokumenti/ap_esosa_situacija.pdf</t>
      </text>
    </comment>
    <comment ref="F20" authorId="2" shapeId="0" xr:uid="{10D72593-CA66-4121-ADBB-6287282B7F1B}">
      <text>
        <t>[Threaded comment]
Your version of Excel allows you to read this threaded comment; however, any edits to it will get removed if the file is opened in a newer version of Excel. Learn more: https://go.microsoft.com/fwlink/?linkid=870924
Comment:
    https://www.baldone.lv/images/userfiles/planosanas_dokumenti/ap_esosa_situacija.pdf</t>
      </text>
    </comment>
    <comment ref="D22" authorId="3" shapeId="0" xr:uid="{F0EC96FD-2C61-4A6F-906E-3259A5B7BED5}">
      <text>
        <t>[Threaded comment]
Your version of Excel allows you to read this threaded comment; however, any edits to it will get removed if the file is opened in a newer version of Excel. Learn more: https://go.microsoft.com/fwlink/?linkid=870924
Comment:
    Varbūt vēl jāpieliek klāt arī profesionālās ievirzes izglītība .. mūzikas, mākslas, sporta u.c. bet tā ir gandrīz visur. Un / vai vidusskolas</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<sst xmlns="http://schemas.openxmlformats.org/spreadsheetml/2006/main" count="1519" uniqueCount="953">
  <si>
    <t>Pārskats - Atbilstība kritērijiem</t>
  </si>
  <si>
    <t>Krāsu Kods</t>
  </si>
  <si>
    <t>Atbilst</t>
  </si>
  <si>
    <t>Daļēji Atbilst</t>
  </si>
  <si>
    <t>Neatbilst</t>
  </si>
  <si>
    <t>Vidzemes Plānošanas Reģions</t>
  </si>
  <si>
    <t>Kurzemes Plānošanas Reģions</t>
  </si>
  <si>
    <t>Latgales Plānošanas Reģions</t>
  </si>
  <si>
    <t>Zemgales Plānošanas Reģions</t>
  </si>
  <si>
    <t>Kritērijs</t>
  </si>
  <si>
    <t>Valmiera (NC)</t>
  </si>
  <si>
    <t>Limbaži (RC)</t>
  </si>
  <si>
    <t>Gulbene (RC)</t>
  </si>
  <si>
    <t>Alūksne (RC)</t>
  </si>
  <si>
    <t>Valka (RC)</t>
  </si>
  <si>
    <t>Ogre (RC)</t>
  </si>
  <si>
    <t>Madona (RC)</t>
  </si>
  <si>
    <t>Cēsis (RC)</t>
  </si>
  <si>
    <t>Ikšķile</t>
  </si>
  <si>
    <t>Rūjiena</t>
  </si>
  <si>
    <t>Strenči</t>
  </si>
  <si>
    <t>Varakļāni</t>
  </si>
  <si>
    <t>Mazsalaca</t>
  </si>
  <si>
    <t>Saldus (RC)</t>
  </si>
  <si>
    <t>Tukums (RC)</t>
  </si>
  <si>
    <t>Kuldīga (RC)</t>
  </si>
  <si>
    <t>Talsi (RC)</t>
  </si>
  <si>
    <t>Grobiņa</t>
  </si>
  <si>
    <t>Sabile</t>
  </si>
  <si>
    <t>Brocēni</t>
  </si>
  <si>
    <t>Daugavpils (NC)</t>
  </si>
  <si>
    <t>Rēzekne (NC)</t>
  </si>
  <si>
    <t>Preiļi (RC)</t>
  </si>
  <si>
    <t>Ludza (RC)</t>
  </si>
  <si>
    <t>Krāslava (RC)</t>
  </si>
  <si>
    <t>Ilūkste</t>
  </si>
  <si>
    <t>Subate</t>
  </si>
  <si>
    <t>Viļaka</t>
  </si>
  <si>
    <t>Kārsava</t>
  </si>
  <si>
    <t>Jelgava (NC)</t>
  </si>
  <si>
    <t>Koknese</t>
  </si>
  <si>
    <t>Aknīste</t>
  </si>
  <si>
    <t>Iecava</t>
  </si>
  <si>
    <t>Viesīte</t>
  </si>
  <si>
    <t>K1. Daļēji pozitīvi / pozitīvi demogrāfiskie rādītāji</t>
  </si>
  <si>
    <t>K2. Daļēji pozitīvi / pozitīvi sociālekonomiskie rādītāji</t>
  </si>
  <si>
    <t>K3. Izdevīga atrašanās vieta un sasniedzamība</t>
  </si>
  <si>
    <t>K4. Iespējas saņemt kvalitatīvus valsts, pašvaldības un ikdienas pakalpojumus</t>
  </si>
  <si>
    <t>K5. Saliedēta sabiedrība</t>
  </si>
  <si>
    <t>K6. Pozitīvs tēls / skatījums</t>
  </si>
  <si>
    <t>Kopā</t>
  </si>
  <si>
    <t>Avoti Kvantitatīvajai Analīzei</t>
  </si>
  <si>
    <t>Skaidrojums kvantitatīvajai analīzei</t>
  </si>
  <si>
    <t>Rādītājs</t>
  </si>
  <si>
    <t>Avots</t>
  </si>
  <si>
    <t>Skaidrojums</t>
  </si>
  <si>
    <t>Ietekme uz apkārtējām teritorijām</t>
  </si>
  <si>
    <t>Iedzīvotāju Skaits</t>
  </si>
  <si>
    <t>Latvijas oficiālā statistika</t>
  </si>
  <si>
    <t>Iedzīvotāju skaita ilgtermiņa izmaiņas ir būtiskākais iznākuma rādītājs no darbībām, kas vērstas uz attīstību.</t>
  </si>
  <si>
    <t>Raksturo konkrēto AC.</t>
  </si>
  <si>
    <t>Iedzīvotāji 15-64 gadu vecuma gupā</t>
  </si>
  <si>
    <t>Nodarbināto skaits pēc faktiskās darba vietas attiecībā pret iedzīvotāju skaitu 15-64 gadu vecuma grupā raksturo to, cik AC ir spējīgs piesaistīt darbaspēku gan vietējā līmenī, gan no apkārtējām teritorijām.</t>
  </si>
  <si>
    <t>Augstu darbinieku/ darbspējas iedzīvotāju attiecību iespējams nodrošināt tikai tad, ja AC piesaista darbiniekus no apkārtējām un citām teritorijām.</t>
  </si>
  <si>
    <t>Nodarbināto skaits pēc faktiskās darba vietas</t>
  </si>
  <si>
    <t>Nodarbināto skaits privātajā / publiskajā sektorā</t>
  </si>
  <si>
    <t>Nodarbinātība privātajā sektorā liecina par augstu ekonomisko aktivitāti AC teritorijā, kas veicina uzņēmējdarbības radīto ieguvumu, piemēram, darbaspēka nodokļu, uzņēmuma ienākuma nodokļu ieņēmumu rašanos.</t>
  </si>
  <si>
    <t>Uzņēmuma dibināšanas / likvidācijas dinamika</t>
  </si>
  <si>
    <t>RAIM + KPMG Aprēķins</t>
  </si>
  <si>
    <t>Rādītājs raksturo to, cik labvēlīga vide ir AC, lai radītu un attīstītu uzņēmējdarbību.</t>
  </si>
  <si>
    <t>Neto darba samaksa</t>
  </si>
  <si>
    <t>Neto darba samaksa raksturo konkrētajā AC nodarbināto iedzīvotāju nopelnītos līdzekļus, ko tālāk ir iespējams iztērēt savu vajadzību apmierināšanai un veicināt naudas apriti vietējā ekonomikā.</t>
  </si>
  <si>
    <t>Automašīnu Skaits uz 1000 iedzīvotājiem</t>
  </si>
  <si>
    <t>CSDD + KPMG Aprēķins</t>
  </si>
  <si>
    <t>Tā kā AC pašreizējais tīkls veidots policentriskas attīstības veicināšanai, kas ietver gan pilsētu, gan lauku teritoriju, kā arī veicina funkcionālo saišu veidošanos, viens no pamatrādītājiem sasniedzamības raksturošanai ir automašīnu jeb privāto transportlīdzekļu skaits.</t>
  </si>
  <si>
    <t>IIN Ieņēmumi uz 1 Iedzīvotāju</t>
  </si>
  <si>
    <t>RAIM</t>
  </si>
  <si>
    <t>Iedzīvotāju ienākuma nodokļa ieņēmumi sastāda lielāko daļu pašvaldību un AC budžeta, turklāt tie pieaug līdz ar vietējās ekonomikas attīstību. Līdz ar to pašvaldības vai AC iespējas nodrošināt kvalitatīvus pakalpojumus un attīstīt jaunus pakalpojumus ir tieši atkarīgas no pašu gūtajiem nodokļu ieņēmumiem.</t>
  </si>
  <si>
    <t>Ceļu satiksmes negadījumi uz 1000 iedzīvotājiem</t>
  </si>
  <si>
    <t>Pašvaldības un AC savā rīcībā esošos līdzekļus var novirzīt dažādām rīcībām, t.sk. iedzīvotāju drošības nodrošināšanai. Viens no iespējamajiem rādītājiem, kas norāda uz šajā jomā sasniegto ir Ceļu satiksmes negadījumu skaits.</t>
  </si>
  <si>
    <t>Vēlētāju aktivitāte</t>
  </si>
  <si>
    <t>Centrālā vēlēšanu komisija</t>
  </si>
  <si>
    <t>Iedzīvotāju aktivitāte un ieinteresētība apkārt notiekošajos procesos tieši izpaužas līdzdalībā pašvaldību vēlēšanās. Tā var liecināt par augstāku interesi pašreizējās situācijas uzlabošanā, sākot ar individuālu līmeni.</t>
  </si>
  <si>
    <t>Avoti Kvalitatīvajai Analīzei</t>
  </si>
  <si>
    <t>Skaidrojums kvalitatīvajai analīzei</t>
  </si>
  <si>
    <r>
      <rPr>
        <b/>
        <sz val="11"/>
        <color theme="1"/>
        <rFont val="Calibri"/>
        <family val="2"/>
        <charset val="186"/>
        <scheme val="minor"/>
      </rPr>
      <t>R1. Iedzīvotāju skaita prognoze līdz 2050.gadam:</t>
    </r>
    <r>
      <rPr>
        <sz val="11"/>
        <color theme="1"/>
        <rFont val="Calibri"/>
        <family val="2"/>
        <scheme val="minor"/>
      </rPr>
      <t xml:space="preserve">
- Atbilst - tiek prognozēts iedzīvotāju skaita pieaugums; 
- Daļēji atbilst - prognozētais iedzīvotāju skaita samazinājums ir mazāks nekā prognoze reģionā;
- Neatbilst - prognozētais iedzīvotāju skaita samazinājums ir lielāks nekā prognoze reģionā.</t>
    </r>
  </si>
  <si>
    <t>KPMG Aprēķins, izmantojot Oficiālā statistikas portāla eksperimentālo statistiku par iedzīvotāju skaitu un tā izmaiņas ietekmējošiem faktoriem laika periodā no 2011.-2019.g.</t>
  </si>
  <si>
    <t>Atbilstība novērtēta, pieņemot, ka augstāku attīstības potenciālu raksturo iedzīvotāju skaita prognoze, kas ir virs attiecīgā reģiona vidējās vērtības.</t>
  </si>
  <si>
    <r>
      <rPr>
        <b/>
        <sz val="11"/>
        <color theme="1"/>
        <rFont val="Calibri"/>
        <family val="2"/>
        <charset val="186"/>
        <scheme val="minor"/>
      </rPr>
      <t xml:space="preserve">R2. Migrācijas saldo:
</t>
    </r>
    <r>
      <rPr>
        <sz val="11"/>
        <color theme="1"/>
        <rFont val="Calibri"/>
        <family val="2"/>
        <scheme val="minor"/>
      </rPr>
      <t>- Atbilst - Migrācijas saldo pozitīvs;
- Daļēji atbilst - Migrācijas saldo ir tendence sarukt;
- Neatbilst - Migrācijas saldo pastāvīgi ir negatīvs.</t>
    </r>
  </si>
  <si>
    <t>Oficiālās statistikas portāls</t>
  </si>
  <si>
    <t>Atbilstība novērtēta, pieņemot, ka augstāku attīstības potenciālu raksturo pozitīvs migrācijas saldo, tātad pazīme, ka iedzīvotāji labprāt apmetas uz dzīvi konkrētajā vietā. Tiek pieņemts, ka Latvijas migrācijas saldo tendece ir samazināties ar iespēju tuvāko gadu laikā kļūt pozitīvam. Uz to norāda gan pēdējo gadu pētījumi par demogrāfisko situāciju, gan KPMG ekspertu viedoklis.</t>
  </si>
  <si>
    <t>Pozitīvu migrācijas saldo iespējams panākt, ja iedzīvotāji no apkārtējām un citām teritorijām (t.sk. ārvalstīm) pārceļas uz dzīvi konkrētajā apdzīvotajā vietā.</t>
  </si>
  <si>
    <r>
      <rPr>
        <b/>
        <sz val="11"/>
        <color theme="1"/>
        <rFont val="Calibri"/>
        <family val="2"/>
        <charset val="186"/>
        <scheme val="minor"/>
      </rPr>
      <t>R3. Iedzīvotāju sadalījums vecuma grupās:</t>
    </r>
    <r>
      <rPr>
        <sz val="11"/>
        <color theme="1"/>
        <rFont val="Calibri"/>
        <family val="2"/>
        <scheme val="minor"/>
      </rPr>
      <t xml:space="preserve">
- Atbilst - ja ir pēdējo 5 gados ir tendence pieaugt iedzīvotāju īpatsvaram līdz darbspējas vecumam un tā attiecība pret iedzīvotāju īpatsvaru pēc darbspējas vecuma ir augstāks nekā reģionā;
- Daļēji atbilst - ja pēdējo 5 gadu laikā ir tendence pieaugt iedzīvotāju īpatsvaram līdz darbspējas vecumam vai iedzīvotāju īpatsvara līdz darbspējas vecumam attiecība ar darbspējas vecuma iedzīvotājiem ir augstāks nekā reģionā;
- Neatbilst – ja pēdējo 5 gadu laikā iedzīvotāju īpatsvars līdz darbspējas vecumam nepieaug.</t>
    </r>
  </si>
  <si>
    <t>Oficiālās statistikas portāls + KPMG Aprēķins</t>
  </si>
  <si>
    <t>Atbilstība novērtēta, pieņemot, ka attīstības potenciālu raksturo pieaugošs iedzīvotāju īpatsvars līdz darbspējas vecumam, kā arī attiecība starp iedzīvotāju skaitu līdz darbspējas vecumam un pēc darbspējas vecuma jeb potenciāls nodrošināt paaudžu nomaiņu.</t>
  </si>
  <si>
    <r>
      <rPr>
        <b/>
        <sz val="11"/>
        <color theme="1"/>
        <rFont val="Calibri"/>
        <family val="2"/>
        <charset val="186"/>
        <scheme val="minor"/>
      </rPr>
      <t xml:space="preserve">R1. Pievienotā vērtība uz 1 nodarbināto:
- </t>
    </r>
    <r>
      <rPr>
        <sz val="11"/>
        <color theme="1"/>
        <rFont val="Calibri"/>
        <family val="2"/>
        <scheme val="minor"/>
      </rPr>
      <t>Atbilst, ja ir vairāk nekā 10% virs reģiona vidējā;
- Daļēji atbilst, ja ir reģiona vidējā līmenī (+/-10%);
- Neatbilst, ja ir mazāk nekā 10% no reģiona vidējā līmeņa.</t>
    </r>
  </si>
  <si>
    <t>Latvijas oficiālā statistika + KPMG Aprēķins</t>
  </si>
  <si>
    <t>Atbilstība novērtēta, balstoties uz KPMG ekspertu vērtējumu par vēlamo reģiona vidējās vērtības pārsniegšanu (10%) un pieņemot, ka attīstības potenciālu raksturo augstāka pievienotā vērtība uz 1 nodarbināto jeb produktivitāte.
Pēc LU Biznesa vadības un ekonomikas fakultātes produktivitātes zinātniskā institūta raksturojuma produktivitāte ir uzskatāma par galveno ekonomiskās izaugsmes un konkurētspējas avotu. Valsts spēja uzlabot dzīves līmeni laika gaitā ir gandrīz pilnībā atkarīga no tās spējas palielināt savu produkviju uz vienu strādnieku. (Latvijas Produktivitātes ziņojums, pieejams: https://www.em.gov.lv/lv/media/8753/download)</t>
  </si>
  <si>
    <r>
      <rPr>
        <b/>
        <sz val="11"/>
        <color theme="1"/>
        <rFont val="Calibri"/>
        <family val="2"/>
        <charset val="186"/>
        <scheme val="minor"/>
      </rPr>
      <t xml:space="preserve">R2. Darbavietu attiecība pret iedzīvotāju skaitu darbspējas vecumā:
- </t>
    </r>
    <r>
      <rPr>
        <sz val="11"/>
        <color theme="1"/>
        <rFont val="Calibri"/>
        <family val="2"/>
        <scheme val="minor"/>
      </rPr>
      <t>Atbilst, ja darbavietu attiecība pret iedzīvotāju skaitu darbspējas vecumā ir vairāk nekā 80%;
- Daļēji atbilst, ja darbavietu attiecība pret iedzīvotāju skaitu darbspējas vecumā ir 50-80%;
- Neatbilst, ja darbavietu attiecība pret iedzīvotāju skaitu darbspējas vecumā ir mazāk nekā 50%.
Apzinoties, ka praksē notiek ievērojama darbaspēka svārstmigrācija, rādītājs vienlaikus palīdz saprast, to, cik lielā mērā konkrētā pilsēta spēj nodrošināt darbavietas darbaspēkam no citām vietām vai, cik lielā mērā pilsētas iedzīvotājiem nākas meklēt darba iespējas citur.</t>
    </r>
  </si>
  <si>
    <t>Atbilstība novērtēta, balstoties uz KPMG ekspertu vērtējumu par vēlamajiem rādītāja diapazoniem, un pieņemot, ka attīstības potenciālu raksturo augstāka attiecības vērtība jeb spēja piesaistīt darbaspēku gan no savas teritorijas, gan no citām teritorijām. Tas balstīts uz šādiem KPMG ekspertu pieņēmumiem:
- Ja visi iedzīvotāji darbspējas vecumā strādā tajā pašā AC, kur dzīvo, tad rādītājs ir 100%
- Realitātē daļa no darbspējas vecuma iedzīvotājiem ir bezdarbnieki. Ņemot vērā pēdējo gadu statistikas datus, tiek pieņemts, ka bezdarba līmenis AC ir aptuveni 5%
- Realitātē daļa no darbaspējas vecuma iedzīvotājiem ikdienas darbaspēka migrācijā dodas strādāt uz citām apdzīvotām vietām. Optimālais darbspējas vecuma iedzīvotāju īpatsvars, kas dodas strādāt citur ir 15%
- Tāpēc kā robeža vērtējumam "Atbilst" tiek noteikti 80%.
- Papildus nepieciešams norādīt, ka patiesā darbaspēka plūsma no AC var būt lielāka nekā 15%, taču to iespējams kompensēt, ja tiek piesaistīts darbaspēks no apkārtējām teritorijām. Līdz ar to rādītājs var pārsniegt ne tikai 80%, bet arī 100%, norādot uz īpaši augstu darbaspēka piesaisti no apkārtējām teritorijām.</t>
  </si>
  <si>
    <r>
      <rPr>
        <b/>
        <sz val="11"/>
        <color theme="1"/>
        <rFont val="Calibri"/>
        <family val="2"/>
        <charset val="186"/>
        <scheme val="minor"/>
      </rPr>
      <t xml:space="preserve">R3. Reģiona TOP 100 uzņēmumu koncentrācija:
- </t>
    </r>
    <r>
      <rPr>
        <sz val="11"/>
        <color theme="1"/>
        <rFont val="Calibri"/>
        <family val="2"/>
        <scheme val="minor"/>
      </rPr>
      <t>Atbilst, ja koncentrēti vairāk nekā 5% uzņēmumu skaita un vairāk nekā 5% apgrozījuma;
- Daļēji atbilst, ja koncentrēti 2-5% uzņēmumu skaita un apgrozījuma;
- Neatbilst, ja atrodas 1 un mazāk uzņēmumu.</t>
    </r>
  </si>
  <si>
    <t>Lursoft + KPMG Aprēķins</t>
  </si>
  <si>
    <t>Atbilstība novērtēta, balstoties uz datu analīzi un KPMG ekspertu vērtējumu par vēlamajiem rādītāja diapazoniem, un pieņemot, ka attīstības potenciālu raksturo reģiona mērogā nozīmīgu uzņēmumu koncentrācija.</t>
  </si>
  <si>
    <r>
      <rPr>
        <b/>
        <sz val="11"/>
        <color theme="1"/>
        <rFont val="Calibri"/>
        <family val="2"/>
        <charset val="186"/>
        <scheme val="minor"/>
      </rPr>
      <t xml:space="preserve">R1. Attīstības centra sasniedzamība:
- </t>
    </r>
    <r>
      <rPr>
        <sz val="11"/>
        <color theme="1"/>
        <rFont val="Calibri"/>
        <family val="2"/>
        <scheme val="minor"/>
      </rPr>
      <t>NC atbilst, ja ir sasniedzams ar Eiropas nozīmes transporta ceļu;
- RC atbilst, ja sasniedzams ar vairāk nekā viena veida transportu no minētā (autotransports, dzelzceļš, gaisa, jūras);
- Daļēji atbilst, ja sasniedzams ar viena veida transportu (piemēram, autotransports);
- Neatbilst, ja nav sasniedzams ar sabiedrisko transportu.</t>
    </r>
  </si>
  <si>
    <t>Latvijas valsts ceļi statistika, balticmaps.eu</t>
  </si>
  <si>
    <t>Atbilstība novērtēta, balstoties uz KPMG ekspertu vērtējumu, pieņemot, ka attīstības potenciālu raksturo sasniedzamība ar dažāda veida un līmeņa transporta līnijām.</t>
  </si>
  <si>
    <t>AC sasniedzamība veicina cilvēku plūsmas uz/ no apkārtējām teritorijām, lai dotos uz darbu, izmantotu pakalpojumus, iepirktos, atpūstos un apmierinātu citas ikdienas vajadzības.</t>
  </si>
  <si>
    <r>
      <rPr>
        <b/>
        <sz val="11"/>
        <color theme="1"/>
        <rFont val="Calibri"/>
        <family val="2"/>
        <charset val="186"/>
        <scheme val="minor"/>
      </rPr>
      <t xml:space="preserve">R2. Attālums no citiem centriem:
- </t>
    </r>
    <r>
      <rPr>
        <sz val="11"/>
        <color theme="1"/>
        <rFont val="Calibri"/>
        <family val="2"/>
        <charset val="186"/>
        <scheme val="minor"/>
      </rPr>
      <t>NC/RC atbilst, ja cits NC/RC ir vairāk nekā 50 km/ 40 min brauciena attālumā;
- RC/NC Daļēji atbilst, ja citi NC/RC ir 30-50 km/ līdz 40 min attālumā un, ja 50 km attālumā ir teritorijas, kas neatrodas 50 km attālumā līdz citiem AC;
- NC/RC Neatbilst, ja mazāk nekā 30 km attālumā ir cits RC/NC vai tas ietilpst Rīgas tiešajā sociālekonomiskajā zonā</t>
    </r>
  </si>
  <si>
    <t>Balticmaps</t>
  </si>
  <si>
    <t>Atbilstība novērtēta, balstoties uz KPMG ekspertu vērtējumu par kopējo NC un RC tīklu, pieņemot, ka attīstības potenciālu raksturo vienmērīga AC tīkla atbalstīšana un iespējas nodrošināt vienlīdzīgu AC sasniedzamību iedzīvotājiem visā Latvijas teritorijā.</t>
  </si>
  <si>
    <t>Attālums no citiem AC un teritorijām, kas neatrodas 50 km attālumā līdz citiem centriem raksturo, vai konkrētajai apdzīvotajai vietai ir potenciāls veidot savu ietekmes teritoriju vai arī tā visticamāk atrodas cita lielāka centra ietekmes teritorijā.</t>
  </si>
  <si>
    <r>
      <rPr>
        <b/>
        <sz val="11"/>
        <color theme="1"/>
        <rFont val="Calibri"/>
        <family val="2"/>
        <charset val="186"/>
        <scheme val="minor"/>
      </rPr>
      <t xml:space="preserve">R3. Dabas un kultūrvēsturiskie objekti / teritorijas / resursi:
- </t>
    </r>
    <r>
      <rPr>
        <sz val="11"/>
        <color theme="1"/>
        <rFont val="Calibri"/>
        <family val="2"/>
        <scheme val="minor"/>
      </rPr>
      <t>Atbilst, ja vienotajam kultūras un dabas mantojumam ir 1.prioritāte Latvijas Tūrisma pamatnostādnēs;
- Daļēji atbilst, ja vienotajam kultūras un dabas mantojumam ir 2.prioritāte;
- Neatbilst, ja vienotajam kultūras un dabas mantojumam ir 3. un 4. prioritāte.</t>
    </r>
  </si>
  <si>
    <t xml:space="preserve">Pašvaldību aktuālie attīstības plānošanas dokumenti vai to izstrādē esošās redakcijas, pašvaldību mājaslapas. 1., 2., 3. un 4. prioritāte noteikta pēc Latvijas tūrisma nozares analīzes: https://www.em.gov.lv/lv/media/1402/download </t>
  </si>
  <si>
    <t xml:space="preserve">Atbilstība novērtēta, balstoties uz Vidzemes Augstskolas veikto analīzi par vienotā dabas un kultūras mantojuma resursu koncentrāciju, kas izmantots arī Latvijas Tūrisma attīstības pamatnostādņu 2021.-2027.gadam izstrādē. Analīzes rezultātā visa Latvijas teritorija pagastu un pilsētu administratīvā dalījuma līmneī tika iedalīta 4 prioritātēs, kur uzskatāms, ka 1.prioritātes teritorijām piemīt vislielākais attīstības potenciāls:
1.prioritāte - UNESCO pasaules kultūras mantojuma sarakstā ietilpstoša vieta, nacionālajā UNESCO sarakstā ietilpstošs objekts vai aizsargājamo ainavu apvidus, ja tajā atrodas valsts nozīmes aizsargājmas nekustamais kultūras piemineklis; Pilsētbūvniecības piemineklis, valsts nozīmes aizsargājams nekustamais kultūras mantojums,
2.prioritāte - Dabas parks (Natura 2000 teritorija), ja tajā atrodas valsts nozīmes aizsargājams nekustamais kultūras piemineklis; UNESCO pasaules kultūras mantojuma sarakstā ietilpstoša vieta, nacionālajā UNESCO sarakstā ietilpstošs objekts vai aizsargājamo ainavu apvidus, ja tajos neatrodas valsts nozīmes aizsargājams nekustamais kultūras piemineklis; Citas teritorijas, ja tajās atrodas valsts nozīmes aizsargājamais kultūras piemineklis; Citas teritorijas, ja valsts nozīmes aizsargājamo nekustamo kultūras pieminekļu koncentrācija tajā ir &gt;10,
3.prioritāte - Citas teritorijas, ja tajās atrodas valsts nozīmes aizsargājams nekustamais kultūras piemineklis, kura apmeklētība gadā ir zem 1000 apmeklējumiem; Pārējās teritorijas, kurās ir valsts nozīmes aizsargājams nekustamais kultūras piemineklis
4.prioritāte - Teritorijas, kurās nav valsts nozīmes aizsargājamo kultūras pieminekļu
(Avoti: https://www.em.gov.lv/lv/media/1402/download un https://www.km.gov.lv/lv/media/614/download) </t>
  </si>
  <si>
    <t>Dabas un kultūrvēsturisko objektu koncentrācija veicina kvalitatīvu dzīves vidi, kas ietver teritoriju sakopšanu, izziņu un radošumu, kā arī piederības sajūtu, līdz ar to šādas apdzīvotās vietas parasti ir pievilcīgākas iedzīvotājiem no apkārtējām teritorijām, kuri var pārcelties šeit uz dzīvi vai apmeklēt tās kā tūristi.</t>
  </si>
  <si>
    <r>
      <rPr>
        <b/>
        <sz val="11"/>
        <color theme="1"/>
        <rFont val="Calibri"/>
        <family val="2"/>
        <charset val="186"/>
        <scheme val="minor"/>
      </rPr>
      <t xml:space="preserve">R4. Ceļu Stāvoklis:
- </t>
    </r>
    <r>
      <rPr>
        <sz val="11"/>
        <color theme="1"/>
        <rFont val="Calibri"/>
        <family val="2"/>
        <scheme val="minor"/>
      </rPr>
      <t>Atbilst, ja apkārtējo ceļu tehniskais stāvoklis ir "labā", vai "labā" un "apmierinošā" stāvoklī;
- Daļēji atbilst, ja apkārtējo ceļu tehniskais stāvoklis ir nevienmērīgā vai "Apmierinošā" stāvoklī;
- Neatbilst, ja apkārtējo ceļu tehniskais stāvoklis ir "sliktā", vai "sliktā" un "apmierinošā" stāvoklī.</t>
    </r>
  </si>
  <si>
    <t>Latvijas valsts ceļi</t>
  </si>
  <si>
    <t>Atbilstība novērtēta, balstoties uz KPMG ekspertu vērtējumu par ceļu tehnisko stāvokli un pieņemot, ka attīstības potenciālu raksturo augstas kvalitātes autoceļu stāvoklis, kas uzlabo iedzīvotāju iespējas pārvietoties ar privātajiem transpotlīdzekļiem, tātad uzlabo viņu patstāvību.</t>
  </si>
  <si>
    <t>AC sasniedzamību ietekmē arī privātajam transportam pemērotā infrastruktūra. Tās kvalitāte veicina cilvēku plūsmas uz/ no apkārtējām teritorijām, kā arī vispārējo uzņēmējdarbības aktivitāti.</t>
  </si>
  <si>
    <r>
      <rPr>
        <b/>
        <sz val="11"/>
        <color theme="1"/>
        <rFont val="Calibri"/>
        <family val="2"/>
        <charset val="186"/>
        <scheme val="minor"/>
      </rPr>
      <t xml:space="preserve">R1. Izglītības iespējas:
- </t>
    </r>
    <r>
      <rPr>
        <sz val="11"/>
        <color theme="1"/>
        <rFont val="Calibri"/>
        <family val="2"/>
        <scheme val="minor"/>
      </rPr>
      <t>NC atbilst, ja ir pieejama augstākā izglītība un tiek veikta zinātnisko pētījumu veikšana;
- RC Atbilst, ja ir pieejama profesionālā, augstākā vai pieaugušo profesionālās pilnveides izglītība;
- Daļēji atbilst, ja ir pieejama profesionālā vai pieaugušo profesionālās pilnveides izglītība;
- Neatbilst, ja šādi pakalpojumi nav pieejami.</t>
    </r>
  </si>
  <si>
    <t>Nacionālā izglītības iespēju datubāze + KPMG izpēte pašvaldību mājaslapās</t>
  </si>
  <si>
    <t>Atbilstība novērtēta, balstoties uz KPMG ekspertu vērtējumu, pieņemot, ka augstāku attīstības potenciālu raksturo profesionālās, pieaugušo un augstākās izglītības pieejamība, kas veicina iedzīvotāju izglītības līmeņa pieaugumu, kas tālāk paaugstina gan uzņēmējdarbības aktivitāti, gan produktivitāti, gan ienākumu līmeni.</t>
  </si>
  <si>
    <t>Izglītības pakalpojumu pieejamība var gan piesaistīt jaunus iedzīvotājus īstermiņā/ ilgtermiņā, gan veicināt plašākas teritorijas izaugsmi, uzlabojot tās iedzīvotāju pienesumu ekonomikai.</t>
  </si>
  <si>
    <r>
      <rPr>
        <b/>
        <sz val="11"/>
        <color theme="1"/>
        <rFont val="Calibri"/>
        <family val="2"/>
        <charset val="186"/>
        <scheme val="minor"/>
      </rPr>
      <t xml:space="preserve">R2. E-pakalpojumi:
- </t>
    </r>
    <r>
      <rPr>
        <sz val="11"/>
        <color theme="1"/>
        <rFont val="Calibri"/>
        <family val="2"/>
        <scheme val="minor"/>
      </rPr>
      <t>Atbilst, ja e-indeksā sasniegts 61+ punkts;
- Daļēji atbilst, ja e-indeksā sasniegts 40-60 punktu;
- Neatbilst, ja e-indeksā sasniegts 0-39 punktu.</t>
    </r>
  </si>
  <si>
    <t>Integrēts Publisko pakalpojumu sniegšanas un gala lietotāju vajadzību monitorings - Pašvaldību vērtējums un pašvaldību E-indekss 2021 (VARAM sniegtā informācija)</t>
  </si>
  <si>
    <t>Atbilstība novērtēta, balstoties uz KPMG ekspertu vērtējumu un pieņemot, ka augstāku attiecības potenciālu raksturo attīstītāka pakalpojumu sniegšana elektroniskā formā un iekšējo procesu digitalizācija.</t>
  </si>
  <si>
    <r>
      <rPr>
        <b/>
        <sz val="11"/>
        <color theme="1"/>
        <rFont val="Calibri"/>
        <family val="2"/>
        <charset val="186"/>
        <scheme val="minor"/>
      </rPr>
      <t xml:space="preserve">R3. Veselības aprūpe:
- </t>
    </r>
    <r>
      <rPr>
        <sz val="11"/>
        <color theme="1"/>
        <rFont val="Calibri"/>
        <family val="2"/>
        <scheme val="minor"/>
      </rPr>
      <t>Veselības aprūpe: NC Atbilst, ja pilsētā ir 4.līmeņa ārstniecības iestāde;
- RC Atbilst, ja pilsētā atrodas 1.-3.līmeņa ārstniecības iestāde;
- Daļēji atbilst, ja pilsētā atrodas dienas stacionārs, steidzamās medicīniskās palīdzības punkts vai stacionārais pakalpojums;
- Neatbilst, ja pieejama primārā veselības aprūpe (novada nozīmes AC pakalpojums).</t>
    </r>
  </si>
  <si>
    <t>Nacionālais veselības dienests + KPMG izpēte pašvaldību mājaslapās</t>
  </si>
  <si>
    <t>Atbilstība novērtēta, balstoties uz KPMG ekspertu vērtējumu un publisko individuālo pakalpojumu klāsta ("groza") pa apdzīvoto vietu grupām pieeju. Tiek pieņemts, ka augstāku attīstības potenciālu raksturo augstāka līmeņa veselības aprūpes pakalpojumi.</t>
  </si>
  <si>
    <t>Veselības aprūpes pakalpojumu pieejamība var uzlabot cilvēkkapitāla kvalitāti un produktivitāti gan vietējā teritorijā, gan AC tuvējā teritorijā.</t>
  </si>
  <si>
    <r>
      <rPr>
        <b/>
        <sz val="11"/>
        <color theme="1"/>
        <rFont val="Calibri"/>
        <family val="2"/>
        <charset val="186"/>
        <scheme val="minor"/>
      </rPr>
      <t xml:space="preserve">R4. Uzņēmējdarbības atbalsts:
- </t>
    </r>
    <r>
      <rPr>
        <sz val="11"/>
        <color theme="1"/>
        <rFont val="Calibri"/>
        <family val="2"/>
        <scheme val="minor"/>
      </rPr>
      <t>Atbilst, ja ir pieejams vairāk nekā viena veida regulārs atbalsts uzņēmējiem;
- Daļēji atbilst, ja ir pieejams viena veida atbalsts uzņēmējiem;
- Neatbilst, jatiek sniegts vienīgi informatīvs atbalsts</t>
    </r>
  </si>
  <si>
    <t>Pašvaldību publiskie gada pārskati par 2020.gadu, Pašvaldību mājaslapas</t>
  </si>
  <si>
    <t>Atbilstība novērtēta, balstoties uz KPMG ekspertu vērtējumu un pieņemot, ka augstāku attīstības potenciālu raksturo daudzveidīgāks atbalsts uzņēmējdarbības aktivitātēm.</t>
  </si>
  <si>
    <t>Atbalsts uzņēmējdarbībai parasti tiek nodrošināts reģionālā vai pašvaldību līmenī, līdz ar to to izmantot ir iespējams uzņēmumiem, kas atrodas plašākā apkārtējā teritorijā.</t>
  </si>
  <si>
    <r>
      <rPr>
        <b/>
        <sz val="11"/>
        <color theme="1"/>
        <rFont val="Calibri"/>
        <family val="2"/>
        <charset val="186"/>
        <scheme val="minor"/>
      </rPr>
      <t>R5. Kultūras infrastruktūra:</t>
    </r>
    <r>
      <rPr>
        <sz val="11"/>
        <color theme="1"/>
        <rFont val="Calibri"/>
        <family val="2"/>
        <charset val="186"/>
        <scheme val="minor"/>
      </rPr>
      <t xml:space="preserve">
- NC Atbilst, ja tiek nodrošināta profesionālās mākslas pieejamība (teātris un/vai koncertzāle);
- RC Atbilst, ja tiek nodrošināta profesionālās mākslas pieejamība (multifunkcionāls kultūras centrs (vairākas zāles), brīvdabas estrāde) un reģionāls muzejs;
- Daļēji atbilst, ja tiek nodrošināta multifunkcionāla kultūras centra (vairākas zāles) un brīvdabas estrādes vai reģionālā muzeja darbība;
- Neatbilst, ja tiek nodrošināta kultūras nama darbība.</t>
    </r>
  </si>
  <si>
    <t>Latvijas kultūras datu portāls + KPMG izpēte pašvaldību mājaslapās</t>
  </si>
  <si>
    <t>Atbilstība novērtēta, balstoties uz KPMG ekspertu vērtējumu un publisko individuālo pakalpojumu klāsta ("groza") pa apdzīvoto vietu grupām pieeju. Tiek pieņemts, ka augstāku attīstības potenciālu raksturo augstāka līmeņa kultūras infrastruktūra un pakalpojumi.</t>
  </si>
  <si>
    <t>Kultūras infrastruktūra un pakalpojumi nodrošina iespējas atpūsties, apmeklējot kultūras pasākumus. Profesionālās mākslas pieejamība spēj piesaistīt interesentus ne tikai no konkrētās apdzīvotās vietas, bet arī no apkārtējām teritorijām, nacionālā un starptautskā līmenī.</t>
  </si>
  <si>
    <r>
      <rPr>
        <b/>
        <sz val="11"/>
        <color theme="1"/>
        <rFont val="Calibri"/>
        <family val="2"/>
        <charset val="186"/>
        <scheme val="minor"/>
      </rPr>
      <t xml:space="preserve">R6. Sporta infrastruktūra:
- </t>
    </r>
    <r>
      <rPr>
        <sz val="11"/>
        <color theme="1"/>
        <rFont val="Calibri"/>
        <family val="2"/>
        <scheme val="minor"/>
      </rPr>
      <t>NC atbilst, ja pieejama nacionāla līmeņa sporta bāze kādā no olimpiskajiem sporta veidiem;
- RC atbilst, ja pieejama daudzfunkcionāla reģionālā sporta bāze, kurā tiek rīkotas arī starptautiska vai nacionāla līmeņa sacensības;
- Daļēji atbilst, ja pieejama sporta bāze profesionālās sporta izglītības realizācijai;
- Neatbilst, ja pieejama sporta infrastruktūra, kura saistīta ar vispārējās izglītības nodrošināšanu un vietēju sacensību organizēšanu.</t>
    </r>
  </si>
  <si>
    <t>Sporta Bāzu Reģistrs + KPMG izpēte pašvaldību mājaslapās</t>
  </si>
  <si>
    <t>Atbilstība novērtēta, balstoties uz KPMG ekspertu vērtējumu un publisko individuālo pakalpojumu klāsta ("groza") pa apdzīvoto vietu grupām pieeju. Tiek pieņemts, ka augstāku attīstības potenciālu raksturo augstāka līmeņa sporta infrastruktūra un pakalpojumi.</t>
  </si>
  <si>
    <t>Sporta infrastruktūra un pakalpojumi nodrošina iespējas pavadīt brīvo laiku sportojot, atpūsties, apmeklējot sporta pasākumus, kā arī nodrošināt augstas klases sportistiem nepieciešamo treniņu bāzi. Olimpisko sporta veidu bāzu pieejamība spēj piesaistīt apmeklētājus un sportistus ne tikai no konkrētās apdzīvotās vietas, bet arī no apkārtējām teritorijām, nacionālā un starptautiskā līmenī.</t>
  </si>
  <si>
    <r>
      <rPr>
        <b/>
        <sz val="11"/>
        <color theme="1"/>
        <rFont val="Calibri"/>
        <family val="2"/>
        <charset val="186"/>
        <scheme val="minor"/>
      </rPr>
      <t xml:space="preserve">R1. Atbalsts NVO:
- </t>
    </r>
    <r>
      <rPr>
        <sz val="11"/>
        <color theme="1"/>
        <rFont val="Calibri"/>
        <family val="2"/>
        <scheme val="minor"/>
      </rPr>
      <t>Atbilst, ja regulāri tiek organizēts projektu konkurss NVO atbalstam, kā arī darbojas neatkarīga NVO darbību koordinējoša organizācija;
- Daļēji atbilst, ja regulāri tiek organizēti konkursi NVO atbalstam;
- Neatbilst, ja NVO darbībai tiek sniegts vienīgi informatīvs atbalsts.</t>
    </r>
  </si>
  <si>
    <t>Atbilstība novērtēta, balstoties uz KPMG ekspertu vērtējumu un pieņemot, ka augstāku attīstības potenciālu raksturo daudzveidīgāks, regulārāks un organizētāks atbalsts NVO darbībai.</t>
  </si>
  <si>
    <t>Atbalsts NVO parasti tiek nodrošināts reģionālā vai pašvaldību līmenī, līdz ar to, to izmantot ir iespējams NVO, kas atrodas plašākā apkārtējā teritorijā. NVO, kas darbojas kā koordinējoša organizācija mēdz aptvert plašāku teritoriju un realizēt projektus mazāku apdzīvot teritoriju līmenī, labāk izprotot to vajadzības.</t>
  </si>
  <si>
    <r>
      <rPr>
        <b/>
        <sz val="11"/>
        <color theme="1"/>
        <rFont val="Calibri"/>
        <family val="2"/>
        <charset val="186"/>
        <scheme val="minor"/>
      </rPr>
      <t xml:space="preserve">R2. Atbalsts iedzīvotāju pašiniciatīvai:
- </t>
    </r>
    <r>
      <rPr>
        <sz val="11"/>
        <color theme="1"/>
        <rFont val="Calibri"/>
        <family val="2"/>
        <scheme val="minor"/>
      </rPr>
      <t>Atbilst, ja tiek organizētas iesaistes aktivitātes, kas veicina iedzīvotāju pašiniciatīvu - līdzdalības budžets, iedzīvotāju iniciatīvu projektu konkursi u.tml.;
- Daļēji atbilst, ja iedzīvotājiem ir iespēja piedalīties sanāksmēs un tikšanās ar pārvaldes pārstāvjiem;
- Neatbilst, ja tiek veiktas vienīgi informēšanas aktivitātes.</t>
    </r>
  </si>
  <si>
    <t>Atbilstība novērtēta, balstoties uz KPMG ekspertu vērtējumu un pieņemot, ka augstāku attīstības potenciālu raksturo daudzveidīgāki iedzīvotāju pašiniciatīvu veicinoši pasākumi, kas spēj uzrunāt dažādas sabiedrības mērķa grupas.</t>
  </si>
  <si>
    <t>Atbalsts iedzīvotāju pašiniciatīvai parasti tiek nodrošināts pašvaldību līmenī, līdz ar to, to izmantot ir iespējams iedzīvotājiem, kas atrodas plašākā apkārtējā teritorijā. Iedzīvotāji spēj iniciēt un realizēt projektus mazāku apdzīvoto teritoriju līmenī, labāk izprotot to vajadzības.</t>
  </si>
  <si>
    <r>
      <rPr>
        <b/>
        <sz val="11"/>
        <color theme="1"/>
        <rFont val="Calibri"/>
        <family val="2"/>
        <charset val="186"/>
        <scheme val="minor"/>
      </rPr>
      <t xml:space="preserve">R1. Attīstības plānošanas dokumentu vīzija un mērķi:
- </t>
    </r>
    <r>
      <rPr>
        <sz val="11"/>
        <color theme="1"/>
        <rFont val="Calibri"/>
        <family val="2"/>
        <scheme val="minor"/>
      </rPr>
      <t>Atbilst, ja vīzija un stratēģiskie mērķi uzsver cilvēkkapitāla attīstīšanas un dzīves vides kvalitātes uzlabošanas nozīmi kā prioritāru;
- Daļēji atbilst, ja vīzija vai stratēģiskie mērķi cilvēkkapitāla piesaisti un dzīves vides kvalitātes uzlabošanu piemin vīzijā un stratēģiskajos mērķos;
- Neatbilst, ja vīzija un stratēģiskie mērķi neietver cilvēkkapitāla attīstību un dzīves vides kvalitātes uzlabošanu.</t>
    </r>
  </si>
  <si>
    <t>Pašvaldību aktuālie attīstības plānošanas dokumenti vai to izstrādē esošās redakcijas</t>
  </si>
  <si>
    <t>Atbilstība novērtēta, balstoties uz KPMG ekspertu vērtējumu un pieņemot, ka augstāku attīstības potenciālu raksturo mērķtiecīga pieeja cilvēkkapitāla attīstīšanai un dzīves kvalitātes uzlabošanai.</t>
  </si>
  <si>
    <t>Attīstības plānošanas dokumenti parasti aptver plašāku teritoriju, ne tikai AC. AC var uzņemties vadošo lomu, lai noteiktu stratēģiskos virzienus gan sev, gan apkārtējai teritorijai - gan vietējās pašvaldības, gan reģiona līmenī.</t>
  </si>
  <si>
    <t>Vidzemes plānošanas reģions</t>
  </si>
  <si>
    <t>Izmantoto rādītāju skaits</t>
  </si>
  <si>
    <t xml:space="preserve">K1 </t>
  </si>
  <si>
    <t>K2</t>
  </si>
  <si>
    <t>K3</t>
  </si>
  <si>
    <t>K4</t>
  </si>
  <si>
    <t>K5</t>
  </si>
  <si>
    <t>Aprēķins</t>
  </si>
  <si>
    <t>Iedzīvotāju skaits</t>
  </si>
  <si>
    <t>Nodarbināto attieciba privātajā/ publiskajā sektorā</t>
  </si>
  <si>
    <t>Uzņēmumu dibināšanas/ likvidēšanas attiecība</t>
  </si>
  <si>
    <t>Darbinieku Skaits / Iedzīvotāji vecumā 15-64</t>
  </si>
  <si>
    <t>Automašīnu skaits uz 1000 iedz.</t>
  </si>
  <si>
    <t>IIN ieņēmumi uz 1 iedzīvotāju</t>
  </si>
  <si>
    <t>Ceļu satiksmes negadījumi uz 1000 iedz.</t>
  </si>
  <si>
    <t>Summa</t>
  </si>
  <si>
    <t>Kalibrēšana</t>
  </si>
  <si>
    <t>Rezultāts</t>
  </si>
  <si>
    <t>Pilsēta</t>
  </si>
  <si>
    <t>T Koeficients 2009-2019</t>
  </si>
  <si>
    <t>Koeficients 2019</t>
  </si>
  <si>
    <t>Apdzīvota vieta</t>
  </si>
  <si>
    <t>Grupa</t>
  </si>
  <si>
    <t>&gt;0.5</t>
  </si>
  <si>
    <t>Augsts attīstības līmenis un augsts attīstības temps: 1.grupa</t>
  </si>
  <si>
    <t xml:space="preserve">Šo pilsētu nākotnes izredzes jāvērtē visoptimistiskāk. </t>
  </si>
  <si>
    <t>&lt;0.5</t>
  </si>
  <si>
    <t>Zems attīstības līmenis un augsts attīstības temps: 2.grupa</t>
  </si>
  <si>
    <t xml:space="preserve">Tām ir iespējas uzlabot savas pozīcijas. </t>
  </si>
  <si>
    <t>Zems attīstības līmenis un zems attīstības temps: 3.grupa</t>
  </si>
  <si>
    <t>Šīs pilsētas zaudē savas pozīcijas</t>
  </si>
  <si>
    <t>Smiltene (RC)</t>
  </si>
  <si>
    <t>Augsts attīstības līmenis un zems attīstības temps: 4.grupa</t>
  </si>
  <si>
    <t>Liek piesardzīgi lūkoties uz šo pilsētu attīstības iespējām</t>
  </si>
  <si>
    <t>Lubāna</t>
  </si>
  <si>
    <t>Cesvaine</t>
  </si>
  <si>
    <t>Seda</t>
  </si>
  <si>
    <t>Līgatne</t>
  </si>
  <si>
    <t>Saulkrasti</t>
  </si>
  <si>
    <t>Lielvārde</t>
  </si>
  <si>
    <t>Salacgrīva</t>
  </si>
  <si>
    <t>Ķegums</t>
  </si>
  <si>
    <t>Aloja</t>
  </si>
  <si>
    <t>Ainaži</t>
  </si>
  <si>
    <t>Staicele</t>
  </si>
  <si>
    <t>Ape</t>
  </si>
  <si>
    <t>Vidējā vērtība</t>
  </si>
  <si>
    <t>Vidzemes plānošanas reģiona AC kvalitatīvā analīze</t>
  </si>
  <si>
    <t>Krāsa</t>
  </si>
  <si>
    <t>Paskaidrojums</t>
  </si>
  <si>
    <r>
      <rPr>
        <b/>
        <sz val="11"/>
        <color theme="1"/>
        <rFont val="Calibri"/>
        <family val="2"/>
        <charset val="186"/>
        <scheme val="minor"/>
      </rPr>
      <t>R1. Iedzīvotāju skaita prognoze līdz 2050.gadam:</t>
    </r>
    <r>
      <rPr>
        <sz val="11"/>
        <color theme="1"/>
        <rFont val="Calibri"/>
        <family val="2"/>
        <scheme val="minor"/>
      </rPr>
      <t xml:space="preserve">
- Atbilst - tiek prognozēts iedzīvotāju skaita pieaugums; 
- Daļēji atbilst - prognozētais iedzīvotāju skaita samazinājums ir mazāks nekā prognoze reģionā (VPR: -23%);
- Neatbilst - prognozētais iedzīvotāju skaita samazinājums ir lielāks nekā prognoze reģionā (VPR: -23%).</t>
    </r>
  </si>
  <si>
    <t>Iedzīvotāju skaita prognoze līdz 2050.gadam norāda uz iespējamu iedzīvotāju skaita sarukumu par aptuveni -12% (2030: -3%, 2040: -7%), kas ir mazāk nekā Vidzemes plānošanas reģionā</t>
  </si>
  <si>
    <t>Iedzīvotāju skaita prognoze līdz 2050.gadam norāda uz iespējamu iedzīvotāju skaita sarukumu par aptuveni -24% (2030: -10%, 2040: -17%), kas ir vairāk nekā Vidzemes plānošanas reģionā</t>
  </si>
  <si>
    <t>Iedzīvotāju skaita prognoze līdz 2050.gadam norāda uz iespējamu iedzīvotāju skaita sarukumu par aptuveni -34% (2030: -12%, 2040: -23%), kas ir ievērojami mazāk nekā Vidzemes plānošanas reģionā</t>
  </si>
  <si>
    <t>Iedzīvotāju skaita prognoze līdz 2050.gadam norāda uz iespējamu iedzīvotāju skaita sarukumu par aptuveni -27% (2030: -10%, 2040: -18%), kas ir lielāks nekā Vidzemes plānošanas reģionā</t>
  </si>
  <si>
    <t>Iedzīvotāju skaita prognoze līdz 2050.gadam norāda uz iespējamu iedzīvotāju skaita sarukumu par aptuveni -17% (2030: -7%, 2040: -13%), kas ir mazāk nekā Vidzemes plānošanas reģionā</t>
  </si>
  <si>
    <t>Iedzīvotāju skaita prognoze līdz 2050.gadam norāda uz iespējamu iedzīvotāju skaita sarukumu par aptuveni -15% (2030: -4%, 2040: -9%), kas ir mazāk nekā Vidzemes plānošanas reģionā</t>
  </si>
  <si>
    <t>Iedzīvotāju skaita prognoze līdz 2050.gadam norāda uz iespējamu iedzīvotāju skaita sarukumu par aptuveni -19% (2030: -8%, 2040: -13%), kas ir mazāk nekā Vidzemes plānošanas reģionā</t>
  </si>
  <si>
    <t>Iedzīvotāju skaita prognoze līdz 2050.gadam norāda uz iespējamu iedzīvotāju skaita sarukumu par aptuveni -20% (2030: -6%, 2040: -13%), kas ir mazāk nekā Vidzemes plānošanas reģionā</t>
  </si>
  <si>
    <t>Iedzīvotāju skaita prognoze līdz 2050.gadam norada uz iespējamu iedzīvotāju skaita pieaugumu par aptuveni 19% (2030: +8%, 2040: +15%), kas ir ievērojami vairāk nekā Vidzemes plānošanas reģionā</t>
  </si>
  <si>
    <t>Iedzīvotāju skaita prognoze līdz 2050.gadam norāda uz iespējamu iedzīvotāju skaita sarukumu par aptuveni -28% (2030: -10%, 2040: -20%), kas ir mazāk nekā Vidzemes plānošanas reģionā</t>
  </si>
  <si>
    <t>Iedzīvotāju skaita prognoze līdz 2050.gadam norāda uz iespējamu iedzīvotāju skaita sarukumu par aptuveni -33% (2030: -12%, 2040: -23%), kas ir ievērojami vairāk nekā Vidzemes plānošanas reģionā</t>
  </si>
  <si>
    <t>Iedzīvotāju skaita prognoze līdz 2050.gadam norāda uz iespējamu iedzīvotāju skaita sarukumu par aptuveni -24% (2030: -8%, 2040: -24%), kas ir vairāk nekā Vidzemes plānošanas reģionā</t>
  </si>
  <si>
    <t>Iedzīvotāju skaita prognoze līdz 2050.gadam norāda uz iespējamu iedzīvotāju skaita sarukumu par aptuveni -16% (2030: -7%, 2040: -12%), kas ir mazāk nekā Vidzemes plānošanas reģionā</t>
  </si>
  <si>
    <t>Iedzīvotāju skaita prognoze līdz 2050.gadam norāda uz iespējamu iedzīvotāju skaita pieaugumu par aptuveni +22% (2030: +7%, 2040: +15%).</t>
  </si>
  <si>
    <t>Pēdējo 5 gadu laikā migrācijas saldo ir bijis negatīvs (-48), bet ikgadējā izmaiņa izmainījusies par 112% kļūstot pozitīva (+31 2020.g., +62 2018.g. un +130 2017.g.), tāpēc var uzskatīt, ka arī turpmākajos gados tam ir potenciāls būt pozitīvam</t>
  </si>
  <si>
    <t>Pēdējo 5 gadu laikā migrācijas saldo ir bijis negatīvs (-329), bet ikgadējā izmaiņa par 76% pietuvojusies neitrālai vērtībai, tāpēc var uzskatīt, ka turpmākajos gados tam ir potenciāls kļūt pozitīvam</t>
  </si>
  <si>
    <t>Pēdējo 5 gadu laikā migrācijas saldo ir bijis negatīvs (-424), ikgadējā izmaiņa par 38% pietuvojusies neitrālai vērtībai, tāpēc var uzskatīt, ka turpmākajos gados tam ir potenciāls kļūt pozitīvam</t>
  </si>
  <si>
    <t>Pēdējo 5 gadu laikā migrācijas saldo ir bijis negatīvs (-418), ikgadējā izmaiņa par 87% pietuvojusies neitrālai vērtībai, tāpēc var uzskatīt, ka turpmākajos gados tam ir potenciāls kļūt pozitīvam</t>
  </si>
  <si>
    <t>Pēdējo 5 gadu laikā migrācijas saldo ir bijis negatīvs (-105), bet ikgadējā izmaiņa izmainījusies par 149% kļūstot pozitīva (+36 2020.g.), tāpēc var uzskatīt, ka arī turpmākajos gados tam ir potenciāls būt pozitīvam</t>
  </si>
  <si>
    <t>Pēdējo 5 gadu laikā migrācijas saldo ir bijis negatīvs (-543), ikgadējā izmaiņa par 89% pietuvojusies neitrālai vērtībai, tāpēc var uzskatīt, ka turpmākajos gados tam ir potenciāls kļūt pozitīvam</t>
  </si>
  <si>
    <t>Pēdējo 5 gadu laikā migrācijas saldo ir bijis negatīvs (-409), ikgadējā izmaiņa par 65% pietuvojusies neitrālai vērtībai, tāpēc var uzskatīt, ka turpmākajos gados tam ir potenciāls kļūt pozitīvam</t>
  </si>
  <si>
    <t>Pēdējo 5 gadu laikā migrācijas saldo ir bijis negatīvs (-262), bet ikgadējā izmaiņa izmainījusies par 105% kļūstot pozitīva (+5 2020.g.), tāpēc var uzskatīt, ka arī turpmākajos gados tam ir potenciāls būt pozitīvam</t>
  </si>
  <si>
    <t>Pēdējo 5 gadu laikā migrācijas saldo ir bijis pozitīvs (+288), tāpēc var uzskatīt, ka arī turpmākajos gados tas būs pozitīvs iepriekšējo gadu līmenī.</t>
  </si>
  <si>
    <t>Pēdējo 5 gadu laikā migrācijas saldo ir bijis negatīvs (-46), bet ikgadējā izmaiņa izmainījusies par 100% kļūstot neitrāla (0 2020.g.), tāpēc var uzskatīt, ka turpmākajos gados tam ir potenciāls būt pozitīvam</t>
  </si>
  <si>
    <t>Pēdējo 5 gadu laikā migrācijas saldo ir bijis negatīvs (-66), bet vairākus gadus tas ir bijis gan neitrāls, gan pozitīvs, t.sk. 2020.g. (+5), tāpēc var uzskatīt, ka turpmākajos gados tam ir potenciāls būt pozitīvam</t>
  </si>
  <si>
    <t>Pēdējo 5 gadu laikā migrācijas saldo ir bijis negatīvs (-27), bet vairākus gadus tas ir bijis pozitīvs, t.sk. 2020.g. (+4), tāpēc var uzskatīt, ka turpmākajos gados tam ir potenciāls būt pozitīvam</t>
  </si>
  <si>
    <t>Pēdējo 5 gadu laikā migrācijas saldo ir bijis negatīvs (-14), bet ikgadējā izmaiņa izmainījusies par 204% kļūstot pozitīva (+25 2020.g.), tāpēc var uzskatīt, ka arī turpmākajos gados tam ir potenciāls būt pozitīvam</t>
  </si>
  <si>
    <t>Pēdējo 5 gadu laikā migrācijas saldo ir bijis pozitīvs (+314), tāpēc var uzskatīt, ka arī turpmākajos gados tas būs pozitīvs iepriekšējo gadu līmenī.</t>
  </si>
  <si>
    <r>
      <rPr>
        <b/>
        <sz val="11"/>
        <color theme="1"/>
        <rFont val="Calibri"/>
        <family val="2"/>
        <charset val="186"/>
        <scheme val="minor"/>
      </rPr>
      <t>R3. Iedzīvotāju sadalījums vecuma grupās:</t>
    </r>
    <r>
      <rPr>
        <sz val="11"/>
        <color theme="1"/>
        <rFont val="Calibri"/>
        <family val="2"/>
        <scheme val="minor"/>
      </rPr>
      <t xml:space="preserve">
- Atbilst - ja ir pēdējo 5 gados ir tendence pieaugt iedzīvotāju īpatsvaram līdz darbspējas vecumam un tā attiecība pret iedzīvotāju īpatsvaru pēc darbspējas vecuma ir augstāks nekā reģionā (VPR: 71%%);
- Daļēji atbilst - ja pēdējo 5 gadu laikā ir tendence pieaugt iedzīvotāju īpatsvaram līdz darbspējas vecumam vai iedzīvotāju īpatsvara līdz darbspējas vecumam attiecība ar darbspējas vecuma iedzīvotājiem ir augstāks nekā reģionā (VPR: 71%%);
- Neatbilst – ja pēdējo 5 gadu laikā iedzīvotāju īpatsvars līdz darbspējas vecumam nepieaug.</t>
    </r>
  </si>
  <si>
    <t>Pēdējos gados iedzīvotāju īpatsvars vecuma grupā līdz darbspējas vecumam pieaudzis no 16% uz 18%, bet iedzīvotāju īpatsvars virs darbspējas vecuma ir bijis nemainīgs (21%). Šo vecuma grupu savstarpējā attiecība ir 87%.</t>
  </si>
  <si>
    <t>Pēdējos gados iedzīvotāju īpatsvars vecuma grupā līdz darbspējas vecumam pieaudzis no 14% uz 15%, bet iedzīvotāju īpatsvars virs darbspējas vecuma ir pieaudzis no 21% uz 23%. Šo vecuma grupu savstarpējā attiecība ir 66%.</t>
  </si>
  <si>
    <t>Pēdējos gados iedzīvotāju īpatsvars vecuma grupā līdz darbspējas vecumam pieaudzis no 13% uz 14%, bet iedzīvotāju īpatsvars virs darbspējas vecuma ir pieaudzis no 20% uz 22%. Šo vecuma grupu savstarpējā attiecība ir 66%.</t>
  </si>
  <si>
    <t>Pēdējos gados iedzīvotāju īpatsvars vecuma grupā līdz darbspējas vecumam pieaudzis no 14% uz 15%, bet iedzīvotāju īpatsvars virs darbspējas vecuma ir pieaudzis no 22% uz 24%. Šo vecuma grupu savstarpējā attiecība ir 62%.</t>
  </si>
  <si>
    <t>Pēdējos gados iedzīvotāju īpatsvars vecuma grupā līdz darbspējas vecumam pieaudzis no 13% uz 14%, bet iedzīvotāju īpatsvars virs darbspējas vecuma ir pieaudzis no 26% uz 28%. Šo vecuma grupu savstarpējā attiecība ir 50%.</t>
  </si>
  <si>
    <t>Pēdējos gados iedzīvotāju īpatsvars vecuma grupā līdz darbspējas vecumam pieaudzis no 17% uz 18%, bet iedzīvotāju īpatsvars virs darbspējas vecuma ir pieaudzis no 21% uz 22%. Šo vecuma grupu savstarpējā attiecība ir 82%.</t>
  </si>
  <si>
    <t>Pēdējos gados iedzīvotāju īpatsvars vecuma grupā līdz darbspējas vecumam pieaudzis no 15% uz 16%, bet iedzīvotāju īpatsvars virs darbspējas vecuma ir pieaudzis no 21% uz 22%. Šo vecuma grupu savstarpējā attiecība ir 74%.</t>
  </si>
  <si>
    <t>Pēdējos gados iedzīvotāju īpatsvars vecuma grupā līdz darbspējas vecumam pieaudzis no 16% uz 18%, bet iedzīvotāju īpatsvars virs darbspējas vecuma ir pieaudzis no 21% uz 22%. Šo vecuma grupu savstarpējā attiecība ir 80%.</t>
  </si>
  <si>
    <t>Pēdējos gados iedzīvotāju īpatsvars vecuma grupā līdz darbspējas vecumam pieaudzis no 21% uz 24%, bet iedzīvotāju īpatsvars virs darbspējas vecuma ir bijis nemainīgs (16%). Šo vecuma grupu savstarpējā attiecība ir 154%.</t>
  </si>
  <si>
    <t>Pēdējos gados iedzīvotāju īpatsvars vecuma grupā līdz darbspējas vecumam ir bijis bez izmaiņām (14%), bet iedzīvotāju īpatsvars virs darbspējas vecuma ir pieaudzis no 25% uz 26%. Šo vecuma grupu savstarpējā attiecība ir 55%.</t>
  </si>
  <si>
    <t>Pēdējos gados iedzīvotāju īpatsvars vecuma grupā līdz darbspējas vecumam pieaudzis no 12% uz 13%, bet iedzīvotāju īpatsvars virs darbspējas vecuma ir samazinājis no 26% uz 25%. Šo vecuma grupu savstarpējā attiecība ir 53%.</t>
  </si>
  <si>
    <t>Pēdējos gados iedzīvotāju īpatsvars vecuma grupā līdz darbspējas vecumam ir bijis bez izmaiņām (14%), bet iedzīvotāju īpatsvars virs darbspējas vecuma ir samazinājies no 25% uz 23%. Šo vecuma grupu savstarpējā attiecība ir 59%.</t>
  </si>
  <si>
    <t>Pēdējos gados iedzīvotāju īpatsvars vecuma grupā līdz darbspējas vecumam ir pieaudzis no 13% uz 14%, bet iedzīvotāju īpatsvars virs darbspējas vecuma ir samazinājies no 33% uz 31%. Šo vecuma grupu savstarpējā attiecība ir 46%.</t>
  </si>
  <si>
    <t>Pēdējos gados iedzīvotāju īpatsvars vecuma grupā līdz darbspējas vecumam ir pieaudzis no 13% uz 14%, bet iedzīvotāju īpatsvars virs darbspējas vecuma ir bijis nemainīgs (25%). Šo vecuma grupu savstarpējā attiecība ir 55%.</t>
  </si>
  <si>
    <r>
      <rPr>
        <b/>
        <sz val="11"/>
        <color theme="1"/>
        <rFont val="Calibri"/>
        <family val="2"/>
        <charset val="186"/>
        <scheme val="minor"/>
      </rPr>
      <t xml:space="preserve">R1. Pievienotā vērtība uz 1 nodarbināto:
- </t>
    </r>
    <r>
      <rPr>
        <sz val="11"/>
        <color theme="1"/>
        <rFont val="Calibri"/>
        <family val="2"/>
        <scheme val="minor"/>
      </rPr>
      <t>Atbilst, ja ir vairāk nekā 10% virs reģiona vidējā (VPR 2017.g: 12 670 EUR);
- Daļēji atbilst, ja ir reģiona vidējā līmenī (+/-10%) (VPR 2017.g: 12 670 EUR);
- Neatbilst, ja ir mazāk nekā 10% no reģiona vidējā līmeņa (VPR 2017.g: 12 670 EUR).</t>
    </r>
  </si>
  <si>
    <t>Valmieras pilsētā pievienotā vērtība uz 1 nodarbināto 2017.g. bija 12 670 EUR, kas ir par 13.89% vairāk nekā Vidzemes reģionā kopumā (11 124 EUR).
Lielākā daļa pievienotās vērtības tika radīta terciālajā sektorā (42.53%) un sekundārajā sektorā (48.03%), kas ir līdzīgi kā Vidzemes reģionā vidēji (41% un 43%).</t>
  </si>
  <si>
    <t>Limbažu pilsētā pievienotā vērtība uz 1 nodarbināto 2017.g. bija 11 455 EUR, kas ir par 3% vairāk nekā Vidzemes reģionā kopumā (11 124 EUR).
Lielākā daļa pievienotās vērtības tika radīta terciārajā sektorā (48%) un sekundārajā sektorā (42%), kas ir līdzīgi kā Vidzemes reģionā vidēji (41% un 43%).</t>
  </si>
  <si>
    <t>Gulbenes pilsētā pievienotā vērtība uz 1 nodarbināto 2017.g. bija 10 425 EUR, kas ir par 4.45% mazāk nekā Vidzemes reģionā kopumā (11 124 EUR).
Lielākā daļa pievienotās vērtības tika radīta terciālajā sektorā (46.08%) un sekundārajā sektorā (41.64%), kas ir līdzīgi kā Vidzemes reģionā vidēji (41% un 43%).</t>
  </si>
  <si>
    <t>Alūksnes pilsētā pievienotā vērtība uz 1 nodarbināto 2017.g. bija 8 218 EUR, kas ir par 26.13% mazāk nekā Vidzemes reģionā kopumā (11 124 EUR).
Lielākā daļa pievienotās vērtības tika radīta terciālajā sektorā (54.20%) un sekundārajā sektorā (32.70%), kas ir līdzīgi kā Vidzemes reģionā vidēji (41% un 43%).</t>
  </si>
  <si>
    <t>Valkas pilsētā pievienotā vērtība uz 1 nodarbināto 2017.g. bija 9 806 EUR, kas ir par 11.85% mazāk nekā Vidzemes reģionā kopumā (11 124 EUR).
Lielākā daļa pievienotās vērtības tika radīta terciālajā sektorā (40.88%) un sekundārajā sektorā (48.54%), kas ir līdzīgi kā Vidzemes reģionā vidēji (41% un 43%).</t>
  </si>
  <si>
    <t>Ogres pilsētā pievienotā vērtība uz 1 nodarbināto 2017.g. bija 12 477 EUR, kas ir par 12.16% vairāk nekā Vidzemes reģionā kopumā (11 124 EUR).
Lielākā daļa pievienotās vērtības tika radīta terciālajā sektorā (59.98%) un sekundārajā sektorā (32.76%), kas ir līdzīgi kā Vidzemes reģionā vidēji (41% un 43%).</t>
  </si>
  <si>
    <t>Madonas pilsētā pievienotā vērtība uz 1 nodarbināto 2017.g. bija 9 496 EUR, kas ir par 14.64% mazāk nekā Vidzemes reģionā kopumā (11 124 EUR).
Lielākā daļa pievienotās vērtības tika radīta terciālajā sektorā (47.72%) un sekundārajā sektorā (41.34%), kas ir līdzīgi kā Vidzemes reģionā vidēji (41% un 43%).</t>
  </si>
  <si>
    <t>Cēsu pilsētā pievienotā vērtība uz 1 nodarbināto 2017.g. bija 11 557 EUR, kas ir par 3.89% vairāk nekā Vidzemes reģionā kopumā (11 124 EUR).
Lielākā daļa pievienotās vērtības tika radīta terciālajā sektorā (54.08%) un sekundārajā sektorā (32.44%), kas ir līdzīgi kā Vidzemes reģionā vidēji (41% un 43%).</t>
  </si>
  <si>
    <t>Ikšķiles pilsētā pievienotā vērtība uz 1 nodarbināto 2017.g. bija 15 958 EUR, kas ir par 43.45% vairāk nekā Vidzemes reģionā kopumā (11 124 EUR).
Lielākā daļa pievienotās vērtības tika radīta terciālajā sektorā (66.40%) un sekundārajā sektorā (26.31%), kas ir līdzīgi kā Vidzemes reģionā vidēji (41% un 43%).</t>
  </si>
  <si>
    <t>Rūjienas pilsētā pievienotā vērtība uz 1 nodarbināto 2017.g. bija 10 199 EUR, kas ir par 8.31% mazāk nekā Vidzemes reģionā kopumā (11 124 EUR).
Lielākā daļa pievienotās vērtības tika radīta terciālajā sektorā (37.06%) un sekundārajā sektorā (53.84%), kas ir līdzīgi kā Vidzemes reģionā vidēji (41% un 43%).</t>
  </si>
  <si>
    <t>Strenču pilsētā pievienotā vērtība uz 1 nodarbināto 2017.g. bija 8 979 EUR, kas ir par 19.28% mazāk nekā Vidzemes reģionā kopumā (11 124 EUR).
Lielākā daļa pievienotās vērtības tika radīta primārajā (36.11%) un sekundārajā sektorā (25.74%), kas ir līdzīgi kā Vidzemes reģionā vidēji (10.92% un 43%).</t>
  </si>
  <si>
    <t>Varakļānu pilsētā pievienotā vērtība uz 1 nodarbināto 2017.g. bija 9 487 EUR, kas ir par 14.72% mazāk nekā Vidzemes reģionā kopumā (11 124 EUR).
Lielākā daļa pievienotās vērtības tika radīta terciālajā sektorā (46.81%) un sekundārajā sektorā (38.46%), kas ir līdzīgi kā Vidzemes reģionā vidēji (41% un 43%).</t>
  </si>
  <si>
    <t>Mazsalacas pilsētā pievienotā vērtība uz 1 nodarbināto 2017.g. bija 8 193 EUR, kas ir par 26.35% mazāk nekā Vidzemes reģionā kopumā (11 124 EUR).
Lielākā daļa pievienotās vērtības tika radīta terciālajā sektorā (35.29%) un sekundārajā sektorā (27.37%), kas ir zemāk kā Vidzemes reģionā vidēji (41% un 43%).</t>
  </si>
  <si>
    <t>Saulkrastu pilsētā pievienotā vērtība uz 1 nodarbināto 2017.g. bija 11 593 EUR, kas ir par 4.21% vairāk nekā Vidzemes reģionā kopumā (11 124 EUR).
Lielākā daļa pievienotās vērtības tika radīta terciālajā sektorā (63.18%) un sekundārajā sektorā (26.41%), kas ir vairāk kā Vidzemes reģionā vidēji (41% un 43%).</t>
  </si>
  <si>
    <t>2020.g. darbavietu atiecība pret darbspējas vecuma iedzīvotājiem - 103%</t>
  </si>
  <si>
    <t>2020.g. darbavietu atiecība pret darbspējas vecuma iedzīvotājiem - 81%</t>
  </si>
  <si>
    <t>2020.g. darbavietu atiecība pret darbspējas vecuma iedzīvotājiem - 75%</t>
  </si>
  <si>
    <t>2020.g. darbavietu atiecība pret darbspējas vecuma iedzīvotājiem - 70%</t>
  </si>
  <si>
    <t>2020.g. darbavietu atiecība pret darbspējas vecuma iedzīvotājiem - 69%</t>
  </si>
  <si>
    <t>2020.g. darbavietu atiecība pret darbspējas vecuma iedzīvotājiem - 54%</t>
  </si>
  <si>
    <t>2020.g. darbavietu atiecība pret darbspējas vecuma iedzīvotājiem - 83%</t>
  </si>
  <si>
    <t>2020.g. darbavietu atiecība pret darbspējas vecuma iedzīvotājiem - 80%</t>
  </si>
  <si>
    <t>2020.g. darbavietu atiecība pret darbspējas vecuma iedzīvotājiem - 37%</t>
  </si>
  <si>
    <t>2020.g. darbavietu atiecība pret darbspējas vecuma iedzīvotājiem - 49%</t>
  </si>
  <si>
    <t>2020.g. darbavietu atiecība pret darbspējas vecuma iedzīvotājiem - 113%</t>
  </si>
  <si>
    <t>2020.g. darbavietu atiecība pret darbspējas vecuma iedzīvotājiem - 60%</t>
  </si>
  <si>
    <t>2020.g. darbavietu atiecība pret darbspējas vecuma iedzīvotājiem - 56%</t>
  </si>
  <si>
    <t>2020.g. darbavietu atiecība pret darbspējas vecuma iedzīvotājiem - 55%</t>
  </si>
  <si>
    <t>Valmieras pilsētā atrodas 14 uzņēmumi, kas iekļaujas Vidzemes reģiona TOP 100 lielākajos uzņēmumos,  kas rada 23% no 100 lielāko uzņēmumu apgrozījuma.</t>
  </si>
  <si>
    <t>Limbažos atrodas 5 uzņēmumi (5%), kas iekļaujas Vidzemes reģiona TOP 100 lielākajos uzņēmumos,  kas rada 4% no 100 lielāko uzņēmumu apgrozījuma.</t>
  </si>
  <si>
    <t>Gulbenes pilsētā atrodas 1 uzņēmums, kas iekļaujas Vidzemes reģiona TOP 100 lielākajos uzņēmumos,  kas rada 1% no 100 lielāko uzņēmumu apgrozījuma.</t>
  </si>
  <si>
    <t>Alūksnes pilsētā neatrodas neviens no top 100 lielākajiem uzņēmumiem.</t>
  </si>
  <si>
    <t>Valkas pilsētā atrodas 4 uzņēmumi, kas iekļaujas Vidzemes reģiona TOP 100 lielākajos uzņēmumos,  kas rada 6% no 100 lielāko uzņēmumu apgrozījuma.</t>
  </si>
  <si>
    <t>Ogres pilsētā atrodas 7 uzņēmumi, kas iekļaujas Vidzemes reģiona TOP 100 lielākajos uzņēmumos,  kas rada 5% no 100 lielāko uzņēmumu apgrozījuma.</t>
  </si>
  <si>
    <t>Madonas pilsētā atrodas 3 uzņēmumi, kas iekļaujas Vidzemes reģiona TOP 100 lielākajos uzņēmumos,  kas rada 2% no 100 lielāko uzņēmumu apgrozījuma.</t>
  </si>
  <si>
    <t>Cēsu pilsētā atrodas 11 uzņēmumi, kas iekļaujas Vidzemes reģiona TOP 100 lielākajos uzņēmumos,  kas rada 10% no 100 lielāko uzņēmumu apgrozījuma.</t>
  </si>
  <si>
    <t>Ikšķiles pilsētā atrodas 2 uzņēmumi, kas iekļaujas Vidzemes reģiona TOP 100 lielākajos uzņēmumos,  kas rada 2% no 100 lielāko uzņēmumu apgrozījuma.</t>
  </si>
  <si>
    <t>Rūjienas pilsētā neatrodas neviens no top 100 lielākajiem uzņēmumiem.</t>
  </si>
  <si>
    <t>Strenču pilsētā atrodas 1 uzņēmums, kas iekļaujas Vidzemes reģiona TOP 100 lielākajos uzņēmumos,  kas rada stap 0.1 - 1% no 100 lielāko uzņēmumu apgrozījuma.</t>
  </si>
  <si>
    <t>Varakļānu pilsētā atrodas 1 uzņēmums, kas iekļaujas Vidzemes reģiona TOP 100 lielākajos uzņēmumos,  kas rada 0.1-1% no 100 lielāko uzņēmumu apgrozījuma.</t>
  </si>
  <si>
    <t>Mazsalacas pilsētā neatrodas neviens no top 100 lielākajiem uzņēmumiem Vidzemē.</t>
  </si>
  <si>
    <t>Saulkrastu novadā atrodas 4 uzņēmumi, kas iekļaujas Vidzemes reģiona TOP 100 lielākajos uzņēmumos, kas rada 4% no 100 lielāko uzņēmumu apgrozījuma.</t>
  </si>
  <si>
    <t>Valmieras pilsētai ir tiešs savienojums ar:
Eiropas nozīmes ceļi: 1 (E264)
Nacionālās nozīmes ceļi: 1 (A3)
Reģionālās nozīmes ceļi: 5
Vietējās nozīmes ceļi: 5
Valmieras pilsēta  ir savienota ar dzelzceļa līniju, tai skaitā pasažieru transporta.
Valmieras pilsētai ir pieejams starppilsētu autobusu maršrutu tīkls.</t>
  </si>
  <si>
    <t>Limbažu pilsētai ir tiešs savienojums ar:
Eiropas nozīmes ceļi: 0
Nacionālās nozīmes ceļi: 0
Reģionālās nozīmes ceļi: 6
Vietējās nozīmes ceļi: 1
Limbažu pilsētai ir pieejams starppilsētu autobusu maršrutu tīkls.</t>
  </si>
  <si>
    <t>Gulbenes pilsētai ir tiešs savienojums ar:
Eiropas nozīmes ceļi: 0
Nacionālās nozīmes ceļi: 0
Reģionālās nozīmes ceļi: 4
Vietējās nozīmes ceļi: 4
Gulbenes pilsēta  ir savienota ar dzelzceļa līniju, tai skaitā pasažieru transporta.
Gulbenes pilsētai ir pieejams starppilsētu autobusu maršrutu tīkls.</t>
  </si>
  <si>
    <t>Alūksnes pilsētai ir tiešs savienojums ar:
Eiropas nozīmes ceļi: 0
Nacionālās nozīmes ceļi: 0
Reģionālās nozīmes ceļi: 4
Vietējās nozīmes ceļi: 3
Alūksnes pilsētai ir pieejams starppilsētu autobusu maršrutu tīkls.</t>
  </si>
  <si>
    <t>Valkas pilsētai ir tiešs savienojums ar:
Eiropas nozīmes ceļi: 1 (E264)
Nacionālās nozīmes ceļi: 1 (A3)
Reģionālās nozīmes ceļi: 3
Vietējās nozīmes ceļi: 2
Valkas pilsēta ir savienota ar dzelzceļa līniju, tai skaitā pasažieru transporta.
Valkas pilsētai ir pieejams starppilsētu autobusu maršrutu tīkls. (Valkas AO)</t>
  </si>
  <si>
    <t>Ogres pilsētai ir tiešs savienojums ar:
Eiropas nozīmes ceļi: 1 (E22)
Nacionālās nozīmes ceļi: 1 (A6)
Reģionālās nozīmes ceļi: 1
Vietējās nozīmes ceļi: 8
Ogres pilsēta ir savienota ar dzelzceļa līniju, tai skaitā pasažieru transporta.
Ogres pilsētai ir pieejams starppilsētu autobusu maršrutu tīkls. (Ogres AO)</t>
  </si>
  <si>
    <t>Madonas pilsētai ir tiešs savienojums ar:
Eiropas nozīmes ceļi: 0
Nacionālās nozīmes ceļi: 0
Reģionālās nozīmes ceļi: 4
Vietējās nozīmes ceļi: 3
Madonas pilsēta ir savienota ar dzelzceļa līniju, tai skaitā pasažieru transporta.
Madonas pilsētai ir pieejams starppilsētu autobusu maršrutu tīkls. (Madonas AO)</t>
  </si>
  <si>
    <t>Cēsu pilsētai ir tiešs savienojums ar:
Eiropas nozīmes ceļi: 0
Nacionālās nozīmes ceļi: 0
Reģionālās nozīmes ceļi: 3
Vietējās nozīmes ceļi: 4
Cēsu pilsēta  ir savienota ar dzelzceļa līniju, tai skaitā pasažieru transporta.
Cēsu pilsētai ir pieejams starppilsētu autobusu maršrutu tīkls (Cēsu AO).</t>
  </si>
  <si>
    <t>Ikšķiles pilsētai ir tiešs savienojums ar:
Eiropas nozīmes ceļi: 2 (E22, E67)
Nacionālās nozīmes ceļi: 1 (A6)
Reģionālās nozīmes ceļi: 1
Vietējās nozīmes ceļi: 0
Ikšķiles pilsēta ir savienota ar dzelzceļa līniju, tai skaitā pasažieru transporta
Ikšķiles pilsētai ir pieejams starppilsētu autobusu maršrutu tīkls.</t>
  </si>
  <si>
    <t>Rūjienas pilsētai ir tiešs savienojums ar:
Eiropas nozīmes ceļi: 0
Nacionālās nozīmes ceļi: 0
Reģionālās nozīmes ceļi: 3
Vietējās nozīmes ceļi: 4
Rūjienas pilsētai ir pieejams starppilsētu autobusu maršrutu tīkls. (Rūjienas AO)</t>
  </si>
  <si>
    <t>Strenču pilsētai ir tiešs savienojums ar:
Eiropas nozīmes ceļi: 1 (E264)
Nacionālās nozīmes ceļi: 1 (A3)
Reģionālās nozīmes ceļi: 2
Vietējās nozīmes ceļi: 2
Strenču pilsēta ir savienota ar dzelzceļa līniju, tai skaitā pasažieru transporta.
Strenču pilsētai ir pieejams starppilsētu autobusu maršrutu tīkls.</t>
  </si>
  <si>
    <t>Varakļānu pilsētai ir tiešs savienojums ar:
Eiropas nozīmes ceļi: 1 (E22)
Nacionālās nozīmes ceļi: 1 (A12)
Reģionālās nozīmes ceļi: 1
Vietējās nozīmes ceļi: 5
Varakļānu pilsētai ir pieejams starppilsētu autobusu maršrutu tīkls.</t>
  </si>
  <si>
    <t>Mazsalacas pilsētai ir tiešs savienojums ar:
Eiropas nozīmes ceļi: 0
Nacionālās nozīmes ceļi: 0
Reģionālās nozīmes ceļi: 2
Vietējās nozīmes ceļi: 3
Mazsalacas pilsētai ir pieejams starppilsētu autobusu maršrutu tīkls.</t>
  </si>
  <si>
    <t>Saulkrastu pilsētai ir tiešs savienojums ar:
Eiropas nozīmes ceļi: 1
Nacionālās nozīmes ceļi: 1
Reģionālās nozīmes ceļi: 1
Vietējās nozīmes ceļi: 3
Saulkrastu pilsēta ir savienota ar dzelzceļa līniju, tai skaitā pasažieru transporta.
Saulkrastu pilsētai ir pieejams starppilsētu autobusu maršrutu tīkls.</t>
  </si>
  <si>
    <r>
      <rPr>
        <b/>
        <sz val="11"/>
        <color theme="1"/>
        <rFont val="Calibri"/>
        <family val="2"/>
        <charset val="186"/>
        <scheme val="minor"/>
      </rPr>
      <t xml:space="preserve">R2. Attālums no citiem centriem:
- </t>
    </r>
    <r>
      <rPr>
        <sz val="11"/>
        <color theme="1"/>
        <rFont val="Calibri"/>
        <family val="2"/>
        <charset val="186"/>
        <scheme val="minor"/>
      </rPr>
      <t>NC/RC atbilst, ja cits NC/RC ir vairāk nekā 50 km/ 40 min brauciena attālumā;
- RC/NC Daļēji atbilst, ja citi NC/RC ir 30-50 km/ līdz 40 min attālumā un, ja 50 km attālumā ir teritorijas, kas neatrodas 40 min brauciena attālumā līdz citiem AC;
- NC/RC Neatbilst, ja mazāk nekā 30 km attālumā ir cits RC/NC vai tas ietilpst Rīgas tiešajā sociālekonomiskajā zonā</t>
    </r>
  </si>
  <si>
    <t>Valmieras pilsēta atrodas samērā tuvu ar RC - Cēsis (30.6km, 25min), Smiltene (34.2km, 27min), Limbaži (46.1km, 37min)
Nokļūšana līdz Rīgai ir līdz 1 h 32 minūtes, 108.9km.</t>
  </si>
  <si>
    <t>Limbažu pilsēta atrodas samērā tuvu ar NC - Valmiera (46.1 km, 37 min), un RC Cēsis (46.3 km, 40 min), bet RC Sigulda ir tālāk (54.9km, 49 min).
Nokļūšana līdz Rīgai ir līdz 1 h 11 minūtes, 84.8 km.</t>
  </si>
  <si>
    <t>Gulbenes pilsēta atrodas samērā tuvu citiem RC - Balvi (34.7km, 29min), Alūksne (44.7km, 36min), bet RC Madona ir tālāk (51.7km, 42min).
Nokļūšana līdz Rīgai ir līdz 2 h 29 minūtes, 185.3km</t>
  </si>
  <si>
    <t>Alūksnes pilsēta atrodas samērā tuvu citiem RC - Gulbene (44.7km, 36min), Balvi (44km, 36min)
Nokļūšana līdz Rīgai ir līdz 2 h 40 minūtes, 201km.</t>
  </si>
  <si>
    <t>Valkas pilsēta atrodas samērā tuvu ar NC - Valmiera (49 km, 39 min), un citiem RC - Smiltene (44.4km, 36min)
Nokļūšana līdz Rīgai ir līdz 2 h 8 minūtes, 158.6 km.</t>
  </si>
  <si>
    <t>Ogres pilsēta atrodas samērā tālu no NC - Jelgava (70.5km, 57min), Jūrmala (67 km, 54min) un RC - Sigulda (53.2km, 44min)
Nokļūšana līdz Rīgai ir apmēram 34 minūtes, 36.4 km, pilsēta iekļaujas Rīgas tiešajā sociālekonomiskās ietekmes zonā.</t>
  </si>
  <si>
    <t>Madonas pilsēta atrodas samērā tālu no NC Jēkabpils (60.6km, 51min) un RC Gulbene (52km, 42min)
Nokļūšana līdz Rīgai ir līdz 2 h 5 minūtes, 146.4km.</t>
  </si>
  <si>
    <t>Cēsu pilsēta atrodas samērā tuvu citiem ar NC - Valmiera (30.9km, 26min) un RC Limbaži (46.3km, 40min), Sigulda (37.9km, 33min).
Nokļūšana līdz Rīgai ir līdz 89.9km, 1h 16min.</t>
  </si>
  <si>
    <t>Ikšķiles pilsēta atrodas samērā tālu no NC - Jūrmala (60.6km, 49min), bet RC Ogre (8.64km, 8min) ir ļoti tuvu un RC Sigulda ir tālāk (52.8km, 45min)
Nokļūšana līdz Rīgai ir apmēram 29 minūtes, 29.3km, pilsēta iekļaujas Rīgas tiešajā sociālekonomiskās ietekmes zonā.</t>
  </si>
  <si>
    <t>Rūjienas pilsēta atrodas samērā tuvu ar NC - Valmiera (43km, 34min), bet RC Valka (51.1km, 42min) un Limbaži (89.2km, 1h 8min) ir tālāk.
Nokļūšana līdz Rīgai ir līdz 2 h 3 minūtes, 152km.
Vidzemes reģionā Naukšēni, Mazsalaca, Staicele, Ainaži un Salacgrīva ir vismaz 40-50min brauciena attālumā no tuvākā AC. Rūjienai kļūstot par AC, šīs pilsētas varētu sasniegt Rūjienu ievērojami ātrāk. (līdz 20-40min brauciens)</t>
  </si>
  <si>
    <t>Strenču pilsēta atrodas samērā tuvu citiem ar NC - Valmiera (19.4km, 16min) un RC Valka (29.8km, 23min), Smiltene (30km, 25min)
Nokļūšana līdz Rīgai ir līdz 1 h 45 minūtes, 129km.</t>
  </si>
  <si>
    <t>Varakļānu pilsēta atrodas samērā tuvu ar NC - Rēzekne (43km, 36min), bet RC Madona (54.7km, 43min) un RC Preiļi (50.4km, 44min) ir tālāk
Nokļūšana līdz Rīgai ir līdz 2 h 40 minūtes, 201km.
Pilsētas kā Atašiene, Barkava un Viļāni šobrīd ir 30-50 minūšu braucienu attālumā no tuvākā AC. Ja Varakļāni kļūtu par AC, tad šīs pilsētas varētu sasniegt tuvāko AC 10-20min laikā.</t>
  </si>
  <si>
    <t>Mazsalacas pilsēta atrodas samērā tuvu ar NC Valmiera (45.5km, 36min), bet RC Limbaži (54.6km, 49min) un Valka (72.3km, 59min) ir tālāk
Nokļūšana līdz Rīgai ir līdz 2 h 1 minūte, 150.4km.
Vidzemes reģionā Naukšēni, Staicele, Ainaži un Salacgrīva ir vismaz 40-50min brauciena attālumā no tuvākā AC. Mazsalacai kļūstot par AC, šīs pilsētas varētu sasniegt Mazsalacu ievērojami ātrāk. (līdz 20-40min brauciens)</t>
  </si>
  <si>
    <t>Saulkrastu pilsēta atrodas samērā tālu no NC Valmiera (80.9km, 1h 9 min), bet RC Limbaži (38.1km, 29min) un Sigulda (39.8km, 35min) ir tuvāk.
Nokļūšana līdz Rīgai ir apmēram 44 minūtes, 47km, pilsēta iekļaujas Rīgas tiešajā sociālekonomiskās ietekmes zonā.</t>
  </si>
  <si>
    <t>Valmieras pilsētai ir 2.prioritāte - Valmieras pilsētā atrodas vairāk nekā desmit valsts aizsargājamie kultūras pieminekļi, piemēram, Valmieras viduslaiku pils, Sv. Sīmaņa luterāņu baznīca u.c. Īpaša Valmieras vērtība ir dabas teritorijas - Gaujas upes krasts, meži u.c.</t>
  </si>
  <si>
    <t>Limbažu pilsētai ir 1.prioritāte - Limbaži ir viena no vecākajām Latvijas pilsētām, tā ir izvietojusies Lielezera un Dūņezera krastā. Vēsturiskais centrs ir unikāls ar radiālo ielu tīklu, kas veidojies 1385.gadā. Vecpilsētā saglabājušies 16 valsts nozīmes arhitektūras, arheoloģijas un mākslas pieminekļi. Viduslaikos Limbaži bija viena no Livonijas galvaspilsētām. Lielezera krastos ir izveidota dabas taka, bet pati pilsēta atrodas Ziemeļvidzemes biosfēras rezervāta teritorijā.</t>
  </si>
  <si>
    <t>Gulbenes pilsētai ir 2.prioritāte - Gulbenes pilsētā atrodas vairāki kultūvēsturiskā mantojuma objekti - dabas un arhitektūras pieminekļi. Tie ir, piemēram, Vecgulbenes muižas komplekss, dzelzceļa stacija, kā arī šaursliežu vilciens Gulbene-Alūksne</t>
  </si>
  <si>
    <t>Alūksnes pilsētai ir 1.prioritāte - pilsētai ir bagāts kultūrvēsturiskais mantojums un vairāki valsts aizsargājamie kultūras pieminekļi - Alūksnes Jaunā pils, Alūksnes muižas parks, Livonijas laika pilsdrupas, Tempļakalna parks, Ernsta Glika Bībeles muzejs. Pilssalas un Alūksnes ezera klātbūtne pilsētu padara par izcilu vietu pastaigām.</t>
  </si>
  <si>
    <t>Valkas pilsētai ir 2.prioritāte - Valkas pilsētā atrodas vairāki kultūvēsturiskā mantojuma objekti - dabas un arhitektūras pieminekļi. Tie ir, piemēram, Latvijas-Igaunijas valsts robeža, Valkas Lugažu Ev.Luteriskā baznīca, kā arī Pedeles dabas taka. Valka atrodas Ziemeļvidzemes biosfēras rezervāta teritorijā.</t>
  </si>
  <si>
    <t>Ogres pilsētai ir 2.prioritāte - Ogres pilsētā atrodas vairāki kultūvēsturiskā mantojuma objekti - dabas un arhitektūras pieminekļi. Tie ir, piemēram, Ogres pilsētas vēsturiskais skvērs, bijusī sanatorija, kā arī dabas parks Ogres "Zilie kalni".</t>
  </si>
  <si>
    <t>Madonas pilsētai ir 4.prioritāte - Madonas pilsētā atrodas salīdzinoši neliels valsts kultūras pieminekļu un nozīmīgu dabas objektu skaits. Tās tiešā tuvumā gan atrodas Gaiziņkalns, Krustkalnu dabas rezervāts u.c. nozīmīgi dabas objekti.</t>
  </si>
  <si>
    <t>Cēsu pilsētai ir 1.prioritāte - Cēsīs ir bagātīgs kultūrvēsturiskais mantojums, pieredze un tradīcijas, unikāli valsts nozīmes kultūras pieminekļi - Cēsu simboli: Cēsu viduslaiku pils, Cēsu Sv.Jāņa baznīca, kā arī citi objekti Cēsu vecpilsētā. Pilsētai raksturīga arī augstvērtīga dabas ainava, un tā ir daļa no Gaujas Nacionālā parka.</t>
  </si>
  <si>
    <t>Ikšķiles pilsētai ir 3.prioritāte - Ikšķiles pilsētā atrodas salīdzinoši neliels daudzums ar kultūvēsturiskā mantojuma objektiem - tie ir atsevišķi dabas un arhitektūras pieminekļi. Tie ir, piemēram, Ikšķiles viduslaiku baznīca, Ikšķiles brīvdabas estrāde u.c. Tā atrodas tieši Daugavas upes krastā.</t>
  </si>
  <si>
    <t>Rūjienas pilsētai ir 2.prioritāte - Rūjiena atrodas Ziemeļvidzemes biosfēras rezervātā, tajā atrodas arī kultūrvēsturiskas ēkas, piemēram, viduslaiku pils.</t>
  </si>
  <si>
    <t>Strenču pilsētai ir 3.prioritāte - Strenču pilsētā atrodas salīdzinoši neliels daudzums ar dabas un kultūrvēsturiskā mantojuma objektiem. Tie ir, piemēram, Strenču dabas taka, Gaujas upe u.c.</t>
  </si>
  <si>
    <t>Varakļānu pilsētai ir 1.prioritāte - Varakļānu tēla pamats ir kultūrvēsturiskais mantojums - materiālo un garīgo vērtību kopums, kas izveidojies vēsturiskās attīstības procesā. To veido tādi valsts nozīmes arhitektūras pieminekļi kā Varakļānu muižas apbūve, parks, Varakļānu pils, baznīcas u.c.</t>
  </si>
  <si>
    <t>Mazsalacas pilsētai ir 2.prioritāte - Mazsalacas pilsēta atrodas Ziemeļvidzemes biosfēras rezervātā, tās tiešā tuvumā atrodas dabas parks "Salacas ielaja" ar izcilu ainavisko vērtību. Pilsētā atrodas vairāki arhitektūras pieminekļi Valtenberģu muizās teritorijā.</t>
  </si>
  <si>
    <t>Saulkrastu pilsētai ir 3.prioritāte - Saulkrastu pilsētā atrodas salīdzinoši neliels daudzums ar dabas un kultūrvēsturiskā mantojuma objektiem.
Tomēr novada lielākajai teritorijas daļai (Sējas pagastam) ir 2. prioritāte - saist'ībā ar iekļaušanos Gaujas Nacionālajā parkā</t>
  </si>
  <si>
    <t>Balstoties uz Latvijas Valsts Ceļu 2021. gada ceļu tehniskā stāvokļa novērtējuma, secinām, ka:
Valmieras pilsētas apkārtnes ceļu stāvoklis ir labā tehniskā stāvoklī.
Ceļš uz Rīgu ir nevienmērīgā tehniskajā stāvoklī.</t>
  </si>
  <si>
    <t>Balstoties uz Latvijas Valsts Ceļu 2021. gada ceļu tehniskā stāvokļa novērtējuma, secinām, ka:
Limbažu pilsētas apkārtnes ceļu stāvoklis ir nevienmērīgs - tas satur labus, apmieronošus un sliktus ceļa stāvokļa novērtējumus.
Ceļš uz Rīgu ir labā stāvoklī.</t>
  </si>
  <si>
    <t>Balstoties uz Latvijas Valsts Ceļu 2021. gada ceļu tehniskā stāvokļa novērtējuma, secinām, ka:
Gulbenes pilsētas apkārtnes ceļu stāvoklis ir pārsvarā ir labā tehniskā stāvoklī.
Ceļš uz Rīgu ir nevienmērīgā stāvoklī.</t>
  </si>
  <si>
    <t>Balstoties uz Latvijas Valsts Ceļu 2021. gada ceļu tehniskā stāvokļa novērtējuma, secinām, ka:
Alūksnes pilsētas apkārtnes ceļu stāvoklis ir nevienmērīgs - tas satur labus, apmieronošus un sliktus ceļa stāvokļa novērtējumus.
Ceļš uz Rīgu ir nevienmērīgā stāvoklī.</t>
  </si>
  <si>
    <t>Balstoties uz Latvijas Valsts Ceļu 2021. gada ceļu tehniskā stāvokļa novērtējuma, secinām, ka:
Valkas pilsētas apkārtnes ceļu stāvoklis ir nevienmērīgs - tas satur labus, apmieronošus un sliktus ceļa stāvokļa novērtējumus.
Ceļš uz Rīgu ir labā stāvoklī.</t>
  </si>
  <si>
    <t>Balstoties uz Latvijas Valsts Ceļu 2021. gada ceļu tehniskā stāvokļa novērtējuma, secinām, ka:
Ogres pilsētas apkārtnes ceļu stāvoklis ir pārsvarā labā un apmierinošā tehniskā stāvoklī.
Ceļš uz Rīgu ir labā stāvoklī.</t>
  </si>
  <si>
    <t>Balstoties uz Latvijas Valsts Ceļu 2021. gada ceļu tehniskā stāvokļa novērtējuma, secinām, ka:
Madonas pilsētas apkārtnes ceļu stāvoklis ir nevienmērīgs - tas satur labus, apmierinošus un sliktus ceļa stāvokļa novērtējumus.
Ceļš uz Rīgu ir nevienmērīgā tehniskajā stāvoklī.</t>
  </si>
  <si>
    <t>Balstoties uz Latvijas Valsts Ceļu 2021. gada ceļu tehniskā stāvokļa novērtējuma, secinām, ka:
Cēsu pilsētas apkārtnes ceļu stāvoklis ir nevienmērīgs - tas satur labus, apmieronošus un sliktus ceļa stāvokļa novērtējumus.
Ceļš uz Rīgu ir labā stāvoklī.</t>
  </si>
  <si>
    <t>Balstoties uz Latvijas Valsts Ceļu 2021. gada ceļu tehniskā stāvokļa novērtējuma, secinām, ka:
Ikšķiles pilsētas apkārtnes ceļu stāvoklis ir pārsvarā labā vai apmierinošā novērtējumā.
Ceļš uz Rīgu ir labā stāvoklī.</t>
  </si>
  <si>
    <t>Balstoties uz Latvijas Valsts Ceļu 2021. gada ceļu tehniskā stāvokļa novērtējuma, secinām, ka:
Rūjienas pilsētas apkārtnes ceļu stāvoklis ir pārsvarā labs vai apmierinošs.
Ceļš uz Rīgu ir labā stāvoklī.</t>
  </si>
  <si>
    <t>Balstoties uz Latvijas Valsts Ceļu 2021. gada ceļu tehniskā stāvokļa novērtējuma, secinām, ka:
Strenču pilsētas apkārtnes ceļu stāvoklis ir nevienmērīgs - tas satur labus, apmieronošus un sliktus ceļa stāvokļa novērtējumus.
Ceļš uz Rīgu ir pārsvarā labā stāvoklī.</t>
  </si>
  <si>
    <t>Balstoties uz Latvijas Valsts Ceļu 2021. gada ceļu tehniskā stāvokļa novērtējuma, secinām, ka:
Varakļānu pilsētas apkārtnes ceļu stāvoklis ir pārsvarā labā un apmierinošā tehniskajā stāvoklī.
Ceļš uz Rīgu ir labā stāvoklī.</t>
  </si>
  <si>
    <t>Balstoties uz Latvijas Valsts Ceļu 2021. gada ceļu tehniskā stāvokļa novērtējuma, secinām, ka:
Mazsalacas pilsētas apkārtnes ceļu stāvoklis ir pārsvarā labā un apmierinošā tehniskajā stāvoklī.
Ceļš uz Rīgu ir labā stāvoklī.</t>
  </si>
  <si>
    <t>Balstoties uz Latvijas Valsts Ceļu 2021. gada ceļu tehniskā stāvokļa novērtējuma, secinām, ka:
Saulkrastu novada ceļu stāvoklis ir pārsvarā labā un sliktā tehniskajā stāvoklī.
Ceļš uz Rīgu ir labā stāvoklī.</t>
  </si>
  <si>
    <t>Pēc NIID datiem, Valmierā ir pieejamas iespējas augstākajai izglītībai, profesionālajai izglītībai, kā arī profesionālās pilnveides un profesionālo kvalifikāciju iegūšanai. (Mācību centrs "BUTS", Vidzemes augstskola, Vidzemes Tehnoloģiju un dizaina tehnikums, Valmieras Tehnikums).</t>
  </si>
  <si>
    <t>Pieejama profesionālā tālākizglītība, Profesionālā izaugsme un personīgā attīstība, Profesionālās pilnveides izglītība
Mācību centrs "BUTS", Profesionālās izglītības kompetences centrs "Rīgas Valsts tehnikums", SIA "Ķemers Business and Law Company" Pieaugušo neformālās izglītības iestāde</t>
  </si>
  <si>
    <t>Pieejama profesionālā tālākizglītība, Profesionālā izaugsme un personīgā attīstība, Profesionālās pilnveides izglītība, Augstākā izglītība
Juridiskās koledžas Gulbenes filiāle, Mācību centrs "BUTS", Ogres tehnikums (Ranka)</t>
  </si>
  <si>
    <t>Pieejama profesionālā tālākizglītība, Profesionālā izaugsme un personīgā attīstība, Profesionālās pilnveides izglītība, Augstākā izglītība
Latvijas Universitātes Alūksnes filiāle, Mācību centrs "BUTS', SIA "Profesionālās izglītības, tālākizglītības un eksaminācijas centrs", Smiltenes tehnikums (Alsviķi)</t>
  </si>
  <si>
    <t>Pieejama profesionālā tālākizglītība, Profesionālā izaugsme un personīgā attīstība, Profesionālās pilnveides izglītība
Biedrības "Latvijas-Igaunijas institūts" Valkas mācību centrs, Mācību centrs "BUTS"</t>
  </si>
  <si>
    <t>Pieejama profesionālā tālākizglītība, Profesionālā izaugsme un personīgā attīstība, Profesionālās pilnveides izglītība
Biedrība Klubs "VĒRIENS", Mācību centrs PRODESSE, Ogres tehnikums</t>
  </si>
  <si>
    <t>Pieejama profesionālā tālākizglītība, Profesionālā izaugsme un personīgā attīstība, Profesionālās pilnveides izglītība, Augstākā izglītība
Jēkabpils Agrobiznesa koledža (Barkava), Latvijas Universitātes Madonas filiāle, Mācību centrs "BUTS"</t>
  </si>
  <si>
    <t>Pieejama profesionālā tālākizglītība, Profesionālā izaugsme un personīgā attīstība, Profesionālās pilnveides izglītība, Augstākā izglītība
Biznesa augstskolas Turība Cēsu filiāle, Latvijas Universitātes Cēsu filiāle, Mācību centrs "BUTS", Neformālās izglītības centrs FORTE, Neformālās izglītības iestāde "Mācību centrs Betas Nams", RTU Cēsu studiju un zinātnes centrs, SIA "AS KURSI" Izglītības studija, Vidzemes Tehnoloģiju un dizaina tehnikums</t>
  </si>
  <si>
    <t>n/i</t>
  </si>
  <si>
    <t>2021.g. veiktajā izvērtējumā: 62 punkti Valmierā.</t>
  </si>
  <si>
    <t>2021.g. veiktajā izvērtējumā: 39 punkti Limbažu novadā</t>
  </si>
  <si>
    <t>2021.g. veiktajā izvērtējumā: 56 punkti Gulbenes novadā</t>
  </si>
  <si>
    <t>2021.g. veiktajā izvērtējumā: 53 punkti Alūksnes novadā.</t>
  </si>
  <si>
    <t>2021.g. veiktajā izvērtējumā: 40 punkti Valkas novadā.</t>
  </si>
  <si>
    <t>2021.g. veiktajā izvērtējumā: Nav veikts izvērtējums
2019.g. veiktajā izvērtējumā: 27 punkti</t>
  </si>
  <si>
    <t>2021.g. veiktajā izvērtējumā: 43 punkti Madonas novadā.</t>
  </si>
  <si>
    <t>2021.g. veiktajā izvērtējumā: 75 punkti Cēsu novadā</t>
  </si>
  <si>
    <t>2021.g. veiktajā izvērtējumā: 60 punkti Ikšķiles novadā.</t>
  </si>
  <si>
    <t>2021.g. veiktajā izvērtējumā: Nav veikts izvērtējums
2019.g. arī nav veikts izvērtējums</t>
  </si>
  <si>
    <t>2021.g. veiktajā izvērtējumā: 34 punkti Strenču novadā.</t>
  </si>
  <si>
    <t>2021.g. veiktajā izvērtējumā: 38 punkti Varakļānu novadā.</t>
  </si>
  <si>
    <t>2021.g. veiktajā izvērtējumā: Mazsalacas novadam izvērtējums nav veikts.
2019.g.: 38 punkti</t>
  </si>
  <si>
    <t>2021.g. veiktajā izvērtējumā: 48 punkti Saulkrastu novadā.</t>
  </si>
  <si>
    <t>4. Līmeņa ārstniecības iestāde "Vidzemes Slimnīca"</t>
  </si>
  <si>
    <t>Limbažu slimnīca ir I līmeņa ārstniecības iestāde</t>
  </si>
  <si>
    <t>Balvu un Gulbenes slimnīcu apvienība ir III līmeņa ārstniecības iestāde</t>
  </si>
  <si>
    <t>Alūksnes slimnīca ir II līmeņa ārstniecības iestāde</t>
  </si>
  <si>
    <t>Valkā atrodas primārās veselības aprūpes pakalpojumi, veselības aprūpes pakalpojumi pieejami arī Valgā un Valmierā</t>
  </si>
  <si>
    <t>Ogres rajona slimnīca ir III līmeņa ārstniecības iestāde</t>
  </si>
  <si>
    <t>Madonas slimnīca ir III līmeņa ārstniecības iestāde</t>
  </si>
  <si>
    <t>Cēsu klīnika ir III līmeņa ārstniecības iestāde</t>
  </si>
  <si>
    <t>Ikšķilē atrodas primārās veselības aprūpes pakalpojumi, kā arī plašs veselības veicināšanas pakalpojumu klāsts</t>
  </si>
  <si>
    <t>Rūjienā atrodas primārās veselības aprūpes pakalpojumi</t>
  </si>
  <si>
    <t>Strenčos atrodas primārās veselības aprūpes pakalpojumi</t>
  </si>
  <si>
    <t>Varakļānu veselības aprūpes centrs nodrošina primāro un sekundāro veselības aprūpi</t>
  </si>
  <si>
    <t>SIA "Mazsalacas slimnīca" nodrošina primāro un sekundāro veselības aprūpi</t>
  </si>
  <si>
    <t>Saulkrastu veselības un sociālās aprūpes centrs nodrošina primāro un sekundāro veselības aprūpi</t>
  </si>
  <si>
    <t>Valmierā darbojas Valmieras Attīstības aģentūra, kas īsteno uzņēmējdarbības veicināšanu, investīciju piesaisti un ar karjeras izglītību saistītus projektus un pasākumus.
Inovāciju atbalsta programma "Zīle", kuras ietvaros tiek piešķirts finansējums, lai uzņēmumos ieviestu dažādus jauninājumus un inovācijas.
Domes priekšsēdētājam ir noteikti padomnieki uzņēmējdarbības jautājumos, kuru primārie pienākumi ir nodrosīnāt saskaņotu Pašvaldības un uzņēmēju sadarbību uzņēmējdarbības jautājumos, sniegt atbalstu uzņēmējdarbības vides uzlabošanai un investīciju piesaistei.
Tiek organizētas regulāras uzņēmēju tikšanās ar Pašvaldības amatpersonām.
Tiek organizēts tūrisma inovāciju hakatons.
LIAA Biznesa inkubators.
Pilsēta saņēmusi starptautisku atzinību no laikraksta Financial Times izdevuma fDi Intelligence, Valmierai piešķirot 4.vietu starp Eiropas mikro pilsētām.</t>
  </si>
  <si>
    <t>Limbažu pilsētā ir pieejams atbalsts no Siguldas biznesa inkubatora, uzņēmējdarbību atbalsta uzņēmējdarbības konsultants, Limbažu novada uzņēmmēju konsultatīvā padome. Pašvaldība organizē konkursu "Atbalsts komercdarbības uzsākšanai Limbažu novadā", kā arī atbalsta kooperatīvu "Limbažu novada lauku labumi".</t>
  </si>
  <si>
    <t>Mājaslapa Bizness Gulbene.
Tiek organizēti izglītojoši pasākumi, organizēts grantu konkurss "Starteris" u.c.</t>
  </si>
  <si>
    <t>Alūksnē darbojas Uzņēmējdarbības atbalsta centrs, mājaslapā ir karte ar investīcijām piemērotām teritorijām, kā arī sadaļa ar ieteikumiem uzņēmējdarbības uzsākšanai.
Tiek organizētas uzņēmēju aptaujas un tikšanās ar uzņēmējiem, lai noteiktu attīstības vajadzības.</t>
  </si>
  <si>
    <t>Uzņēmējdarbības konsultācijas.
Uzņēmējdarbības attīstīšanai piemērotu telpu meklēšana un ieteikšana, sadarbība darbaspēka piesaistīšanas jautājumos, iespējamo sadarbības partneru meklēšana novadā un ārpus tā, sadarbība ar pašvaldības iestādēm, publicitātes atbalsts, grantu programma Valkas novada uzņēmējiem.
Regulāra pārrobežu sadarbība Igaunijas-Latvijas programmas projektu ietvaros, attīstot Valgas-Valkas Dvīņu pilsētas centra attīstību, kā arī Latvijas-Krievijas pārrobežu sadarbības programmā - projekts "No hobija uz biznesu - uzņēmējdarbības attīstība Latvijas-Krievijas pierobežas teritorijā.</t>
  </si>
  <si>
    <t>Ogres biznesa inkubators, Ogres uzņēmēju biedrība, finansējums informatīviem pasākumiem uzņēmējim, projektu pieteikumu izstrādei un tehniskās dokumentācijas sagatavošanai.</t>
  </si>
  <si>
    <t>Atsevišķa mājaslapa "Atbalsts uzņēmējiem", t.sk. informācija par atbalsta iespējām (infrastruktūras attīstība, biznesa ideju konkursa organizēšana, grantu konkursa organizēšana, konsultāciju sniegšana, koplietošanas telpas IKT nozares uzņēmumiem, informatīvie semināri un kursi, tīklošanās pasākumi, informācija par sadarbības partneriem u.c.)</t>
  </si>
  <si>
    <t>Sagatavots Cēsu industriālā parka apraksts ar kartogrāfisku materiālu.
Mājaslapā ir pieejama investīciju objektu karte.
Vairākas atbalsta programmas: Zīmols "Radīts Cēsīs", Dari Cēsīm, NĪN atvieglojumi, Skola6</t>
  </si>
  <si>
    <t>Finansējums uzņēmējdarbības atbalstam 5 000 EUR.</t>
  </si>
  <si>
    <t>2021.gadā ieviests biznesa ideju konkurss "Radies Varakļānos"</t>
  </si>
  <si>
    <t>Konkurss "Atbalsts uzņēmējdarbībai Mazsalacas novadā", informatīvs atbalsts</t>
  </si>
  <si>
    <t>Saulkrastu uzņēmēju biedrība, informatīvs atbalsts</t>
  </si>
  <si>
    <r>
      <rPr>
        <b/>
        <sz val="11"/>
        <color theme="1"/>
        <rFont val="Calibri"/>
        <family val="2"/>
        <charset val="186"/>
        <scheme val="minor"/>
      </rPr>
      <t xml:space="preserve">R5. Kultūras infrastruktūra:
- </t>
    </r>
    <r>
      <rPr>
        <sz val="11"/>
        <color theme="1"/>
        <rFont val="Calibri"/>
        <family val="2"/>
        <scheme val="minor"/>
      </rPr>
      <t>NC Atbilst, ja tiek nodrošināta profesionālās mākslas pieejamība (teātris un/vai koncertzāle);
- RC Atbilst, ja tiek nodrošināta profesionālās mākslas pieejamība (multifunkcionāls kultūras centrs (vairākas zāles), brīvdabas estrāde) un reģionāls muzejs;
- Daļēji atbilst, ja tiek nodrošināta multifunkcionāla kultūras centra (vairākas zāles) un brīvdabas estrādes vai reģionālā muzeja darbība;
- Neatbilst, ja tiek nodrošināta kultūras nama darbība.</t>
    </r>
  </si>
  <si>
    <t>Pieejamā infrastruktūra: Valmieras kultūras centrs (700 vietu), Valmieras muzejs (reģionāls), Valmieras pilsētas estrāde
Valmierā atrodas arī Valmieras Drāmas teātris.</t>
  </si>
  <si>
    <t>Pieejamā infrastruktūra: Kultūras centrs (Lielā zāle - 550 vietas, Mazā zāle - 100 vietas, Zaļā zāle - 45 vietas, Spoguļu zāle - 80 vietas, II stāva zāle - 100 vietas), Limbažu Jaunatnes parka estrāde, Limbažu muzejs.</t>
  </si>
  <si>
    <t>Pieejamā infrastruktūra: Gulbenes kultūras centrs (Lielā zāle - 400 vietas, Foajē zāle - 180 vietas, Mazā zāle - 60 vietas), Gulbenes novada Vēstures un Māsklas muzejs (reģionāls).</t>
  </si>
  <si>
    <t>Pieejamā infrastruktūra: Alūksnes kultūras centrs (Lielā zāle - 468 vietas, Mazā zāle - 105 vietas, Kamerzāle - 44 vietas), Alūksnes Muzejs (reģionāls), Alūksnes Pilssalas estrāde.</t>
  </si>
  <si>
    <t xml:space="preserve">Pieejamā infrastruktūra: Valkas pilsētas kultūras nams (Skatītāju zāle - 383 vietas, Mazā zāle - 50 vietas, Spoguļzāle), Valkas novadpētniecības muzejs (reģionāls), Valkas pilsētas estrāde </t>
  </si>
  <si>
    <t>Pieejamā infrastruktūra: Ogres novada kultūras centrs (Lielā zāle - 529 vietas, Deju zāle - 300 vietas, Mazā zāle - 150 vietas), Ogres Vēstures un Mākslas muzejs (reģionāls), Ogres Estrāde</t>
  </si>
  <si>
    <t>Pieejamā infrastruktūra: Madonas pilsētas kultūras nams (Lielā zāle - 405 vietas, Zāle), Madonas novadpētniecības un mākslas muzejs (reģionāls)</t>
  </si>
  <si>
    <t>Pieejamā infrastruktūra: Vidzemes koncertzāle "Cēsis" (Lielā zāle - 805 vietas, Kino zāle - 100 vietas, Izstāžu zāle - 120 vietas), Cēsu Kultūras Centrs (Kamerzāle - 150 vietas, Deju zāle - 100 vietas), Cēsu Vēstures un Mākslas Muzejs (reģionāls).</t>
  </si>
  <si>
    <t>Pieejamā infrastruktūra: Ikšķiles tautas nams (Lielā zāle - 150 vietas, Zāle), Ikšķiles brīvdabas estrāde.</t>
  </si>
  <si>
    <t>Pieejamā infrastruktūra: Rūjienas kultūras nams (Lielā zāle - 550 vietas, Mazā zāle - 60 vietas, Aktieru zāle/ grimmētava - 30 vietas, Semināru zāle - 100 vietas), Rūjienas estrāde.</t>
  </si>
  <si>
    <t>Pieejamā infrastruktūra: Strenču kultūras centrs (Lielā zāle - 250 vietas, Mazā zāle - 40 vietas).</t>
  </si>
  <si>
    <t>Pieejamā infrastruktūra: Varakļānu kultūras nams (Skatītāju zāle - 420 vietas), Varakļānu novada muzejs (reģionāls).</t>
  </si>
  <si>
    <t>Pieejamā infrastruktūra: Mazsalacas novada kultūras centrs (Lielā zāle - 290 vietu, Mazā zāle - 40 vietas), Mazsalacas novada muzejs (reģionāls).</t>
  </si>
  <si>
    <t>Pieejamā infrastruktūra: Saulkrastu kultūras centrs (Lielā zāle - 400 vietu, Mazā zāle - 70 vietas), Saulkrastu estrāde</t>
  </si>
  <si>
    <t>Pēc sporta bāzu reģistra, Valmieras pilsētā atrodas Vidzemes olimpiskais centrs, Jāņa Daliņa Stadions un liels skaits ar sporta bāzēm.</t>
  </si>
  <si>
    <t>Limbažos atrodas Olimpiskais centrs "Limbaži" ar sporta kompleksu, stadionu un nacionālas nozīmes airēšanas bāzi.</t>
  </si>
  <si>
    <t>Gulbenes pilsētā atrodas Gulbenes Sporta Centrs, kā arī Gulbenes novada Bērnu un jaunatnes sporta skola.</t>
  </si>
  <si>
    <t>Pēc sporta bāzu reģistra datiem, Alūksnes pilsētā atrodas sporta bāze, ko iespējams izmantot profesionālās ievirzes izglītības vajadzībām.</t>
  </si>
  <si>
    <t>Pēc sporta bāzu reģistra datiem, Valkas pilsētā atrodas sporta bāze, ko iespējams izmantot profesionālās ievirzes izglītības vajadzībām.</t>
  </si>
  <si>
    <t>Pēc sporta bāzes reģistra, Ogrē atrodas Ogres novada sporta centrs ar daudzfunkcionālu sporta halli u.c. sporta objektiem.</t>
  </si>
  <si>
    <t>Pēc sporta bāzu reģistra, Madonas pilsētā atrodas Madonas pilsētas sporta centrs (primāri profesionālās ievirzes izglītības iestāde), sporta bāze "Smeceres Sils"</t>
  </si>
  <si>
    <t>Cēsu pilsētā atrodas Cēsu olimpiskais centrs u.c. sporta infrastruktūras objekti</t>
  </si>
  <si>
    <t>Pēc sporta bāzu reģistra, Ikšķiles teritorijā ir sporta bāze vispārējās izglītības iestādei.</t>
  </si>
  <si>
    <t>Pēc sporta bāzu reģistra datiem, Rūjienas pilsētā atrodas sporta bāze, ko iespējams izmantot profesionālās ievirzes izglītības vajadzībām.</t>
  </si>
  <si>
    <t>Pēc sporta bāzu reģistra, Strenču teritorijā ir sporta bāze vispārējās izglītības iestādei.</t>
  </si>
  <si>
    <t>Pēc sporta bāzu reģistra, Varakļānu teritorijā ir sporta bāze vispārējās izglītības iestādei.</t>
  </si>
  <si>
    <t>Pēc sporta bāzu reģistra, Mazsalacas teritorijā ir sporta bāze vispārējās izglītības iestādei.</t>
  </si>
  <si>
    <t>Pēc sporta bāzu reģistra datiem, Saulkrastu novadā atrodas sporta bāze, ko iespējams izmantot profesionālās ievirzes izglītības vajadzībām un vietējo sporta pasākumu rīkošanai.</t>
  </si>
  <si>
    <t>Lai veicinātu sadarbību ar NVO, to darbības attīstībai un deleģēto funkciju izpildei ik gadu tiek piešķirts pašvaldības finansējums.
Valmierā darbojas arī Valmieras novada fonds, kas atbalsta vietējo iedzīvotāju iniciatīvu ieviešanu dzīves uzlabošanai.
Pašvaldība organizē arī projektu konkursus bērnu un jauniešu nometņu organizēšanai, kultūras jomā un sporta jomā.</t>
  </si>
  <si>
    <t>2020.g. pieņemti saistošie noteikumi ikgadējam finansiālajam atbalstam Limbažu novada biedrībām (25 000 EUR gadā).
Darbojas nodibinājums "Limbažu fonds", kura misija ir uzlabot iedzīvotāju dzīves kvalitāti, motivējot cilvēkus sakārtot savu dzīves vidi pašiem.</t>
  </si>
  <si>
    <t>Biedrībām un nodibinājumiem tiek piešķirti finanšu līdzekļi sociālajā jomā, sporta jomā, dzīvnieku aizsardzībai, lauku attīstībai, kultūrai un reliģijai.
Biedrība "Sateka" atbild par vietējo organizāciju un iedzīvotāju interesēm un rūpējas par lauku attīstības jautājumiem vietējā līmenī.</t>
  </si>
  <si>
    <t>Sadarbība ar biedrību "Alūksnes nevalstisko organizāciju atbalsta centrs", nodibinājumu "Alūksnes un Apes novada fonds". Sadarbības ietvaros rīkota sabiedrības iesaistes konference "Mēs rosīgas kopienas", kuras mērķis bija izglītot iedzīvotājus par kopienu aktivitāšu nozīmi vietas attīstībā un izaugsmē, kā arī iepazīstināt ar konkrētiem piemēriem gan no Alūksnes novada, gan kaimiņu pašvaldībām.</t>
  </si>
  <si>
    <t>Valkas novada dome sadarbojas ar NVO un finansiāli atbalsta tās.
2020.g. paredzēti 61 833 EUR biedrību un nodibinājumu sabiedrisko aktivitāšu atbalstam.</t>
  </si>
  <si>
    <t>2020.g. pašvaldība atbalstīja vairākus iedzīvotāju un nevalstisko organizāciju iniciatīvu projektus, veicinot iedzīvotāju iesaisti dzīves vides kvalitāts uzlabošanā un sadarbību ar pašvaldību.
Projektu konkurss iedzīvotāju grupām un NVO "Veidojam vidi ap mums Ogres novadā", lai īstenotu projektus savas apkārtējās dzīves vides sakārtošanai un pilnveidošanai.</t>
  </si>
  <si>
    <t>2020.g. finansiāls atbalsts sniegts 19 sporta klubiem un biedrībām sacensību organizēšanai Madonas novadā un dalībai sacensībās Pasaulē, Eiropā, Latvijā.
Darbojas Madonas novada fonds sabiedrībā virzītas vietējās attīstības stratēģijas īstenošanai.</t>
  </si>
  <si>
    <t>Sociālais dienests sadarbojas ar sociālās jomas nevalstiskajām organizācijām.</t>
  </si>
  <si>
    <t>Gada pārskatā minēta sadarbība ar sporta organizācijām, biedrībām, sporta komandām u.c.</t>
  </si>
  <si>
    <t>Rūjienā darbojas Valmieras novada fonds, kas atbalsta vietējo iedzīvotāju iniciatīvu dzīves uzlabošanai, par uzsvaru liekot, ka pašu resursiem un spēkiem varam veikt daudz labu darbu.</t>
  </si>
  <si>
    <t>Atbalsts iedzīvotāju iniciatīvām pašvaldības konkursā "Sabiedrība ar dvēseli".</t>
  </si>
  <si>
    <t>Notiek sadarbība ar NVO, piemēram, līdzfinansējuma un telpu nodrošināšana. Madonas novada fonds</t>
  </si>
  <si>
    <t>Sociālais dienests sadarbojas ar NVO, informatīvs atbalsts.
Mazsalacas pilsēta ietilpst teritorijā, kurā darbojas Valmieras novada fonds.</t>
  </si>
  <si>
    <t>Katru gadu tiek rīkots NVO projektu konkurss.</t>
  </si>
  <si>
    <t>Informācijas izplatīšana mājsalapā, informatīvajā izdevumā, kā arī sociālajos tīklos, sadarbībā ar medijiem u.c.
Iedzīvotāju aptauja, tikšanās ar iedzīvotājiem, lietotne "Mana Valmiera".
Mājsalapā rīks "Ziņo par problēmu", kur iespējams iesniegt pieteikumu par bojājumiem u.c. jautājumiem.
Pilsētā darbojas Pašvaldības Apmeklētāju pieņemšanas centrs un Operatīvais informācijas centrs.
Lietotnē iespējams iesniegt ierosinājumus un jautājumus, kā arī nodot lietotājiem operatīvu informāciju ar push paziņojumu palīdzību.
Iedzīvotāji savas iniciatīvas var reaizēt ar Valmieras novada fonda atbalstu, kā arī piedaloties pašvaldības organizētajos projektu konkursos bērnu un jauniešu nometņu organizēšanai, kultūras jomā un sporta jomā.</t>
  </si>
  <si>
    <t>Izveidotas konsultatīvās padomes ar pagastu pārstāvjiem.
Kultūras projektu konkurss, vēsturisko ēku atjaunošanai, komercdarbības uzsākšanai, nometņu organizēšanai, dzīvojamo māju pieslēgumu projektēšanai elektroenerģijai, amatiermākslas kolektīviem, māju kanalizācijas pievadu izbūvei, daudzīvokļu dzīvojamo māju labiekārtošanai, sporta aktivitātēm.</t>
  </si>
  <si>
    <t>Pašvaldības komunikācija ikmēneša izdevumā, mājaslapā, reģionālajos medijos, sociālajos tīklos.
Rīkotas vairākas tikšanās ar iedzīvotājiem par publisko ūdeņu apsaimniekošanu un energoefektivitātes pasākumiem.
No 2020.g. ieviests projektu konkurss pēc līdzdalības budžetēšanas principiem.</t>
  </si>
  <si>
    <t xml:space="preserve">Komunikācija pašvaldības interneta vietnē, informatīvajā izdevumā, sociālo tīklu kontos. Informācija plašsaziņas līdzekļos --&gt; vietējie laikraksti, Vidzemes televīzija, LETA u.c. mediji.
Aptaujas (par atkritumu apsaimniekošanu). Tikšanās ar novada uzņēmumiem.
</t>
  </si>
  <si>
    <t>Iedzīvotāju informēšana plašsaziņas līdzekļos, informatīvajā izdevumā, pašvaldības tīmekļa vietnē, Valmieras TV u.c.</t>
  </si>
  <si>
    <t>Projektu konkruss "Radoši-Aktīvi-Darbīgi-Izglītojoši-Ogres novadam!" ar mērķi veicināt sabiedrības iniciatīvu kultūras un sporta jomā. 2020.g. - 27 projekti.</t>
  </si>
  <si>
    <t>Informācijas nodrošināšana, atgriezeniskās saites veidošana, sabiedrības viedokļa izzināšana caur mājaslapu, informatīvais izdevums, sociālo tīklu konti.
Mājaslapā rīks "Jautā pašvaldībai!", mājaslapas sadaļa "Ideja attīstibai!", kur iedzīvotāji var iesniegt priekšlikumus Madonas novada attīstībai. Aktualitāšu izsūtīšana uz interesentu e-pastiem.
Sadarbība ar "Vidzemes televīziju", reģionālo laikrakstu "Stars".
Individuālas tikšanās ar iedzīvotājiem, aptaujas. Iesniegto ideju apkopošana, pakāpeniska realizācija.</t>
  </si>
  <si>
    <t>Pašvaldībā tiek atbalstīta iedzīvotāju līzdalība apkārtējās vides veidošanā un sakārtošanā:
- atbalstot daudzīvokļu dzīvojamo ēku piesaistīto zemes gabalu labiekārtošansa projektus
- ieviešot energoefektivitātes projektus
- no 2020.gada jauna programma --&gt; Cēsu novada pašvaldības līdzfinansējums kultūras pieminekļu saglabāšanai.
- vasaras skolu organizēšanas konkurss</t>
  </si>
  <si>
    <t>Komunikācija medijos un sociālajos tīklos.
Iespēja iesūtīt jautājumus caur mājaslapu, arī biežāk uzdotie jautājumi.
Dažādu pasākumu organizēšana un izglītojošas informācijas izplatīšana.</t>
  </si>
  <si>
    <t>Informācija interneta vietnē, tikšanās ar iedzīvotājiem, informatīvais izdevums, sadaļa mājaslapā "Līdzdarbojies novada izaugsmē!" priekšlikumu iesniegšanai.</t>
  </si>
  <si>
    <t>Informēšana par pieņemtajiem lēmumiem mājaslapā, sadarbojoties ar centrālajiem un reģionālajiem plašsaziņas līdzekļiem.
Iespējas uzdot jautājumus, izteikt viedokli aptaujās. Notiek arī komunikācija sociālajos tīklos.</t>
  </si>
  <si>
    <t>Tiek organizēts projektu konkurss lauku tūrisma attīstībai un suvenīru iegādei, konkursa mērķis bija  veicināt iedzīvotāju aktivitāti un līdzdalību novada aktivitātēs.
Regulāra domes sēžu informācijas publiskošana mājaslapā, atspoguļošana laikrakstos u.c.
Katru pavasari tiek rīkotas tikšanās ar iedzīvotājiem, tiek analizēti mutiski vai rakstiski saņemtie iesniegumi.</t>
  </si>
  <si>
    <t>Informācijas izplatīšana mājaslapā, informatīvajā izdevumā, reģionālajos medijos, sociālajos tīklos. Tiek lietota mobilā lietotne "Vides SOS". Aptaujas un konkursi.
Mazsalacas pilsēta ietilpst teritorijā, kurā darbojas Valmieras novada fonds.</t>
  </si>
  <si>
    <t>Tikšanās klātienē un attātlināti, iedzīvotāju dalība darba grupās, informēšana mājaslapā, informatīvā izdevumā, sociālajos tīklos u.c.</t>
  </si>
  <si>
    <t>Valmieras novada virsmērķis: iedzīvotāju labklājība
Valmiera tiecas kļūt par mikro-lielpilsētas paraugmodeli. Valmieras jaudu papildina novada mazpilsētas - Rūjiena, Mazsalaca, Seda, Strenči.
SM1. Personības izaugsme
SM2. Uzņēmējdarbības attīstība
SM3. Funkcionāla, estētiska un zaļa pilsētu un ciemu vide
SM4. Pilsētu un lauku sinerģija
IP1. Iedzīvotāju izglītību, veselību, līdzdalību un radošumu veicinoša pakalpojumu vide
IP2. Investīciju piesaisti un ekonomisko izaugsmi veicinoša vide, nacionāli un starptautiski konkurētspējīgas uzņēmējdarbības attīstība
IP3. Inovatīva, videi draudzīga un līdzsvarota pilsētu un ciemu vide
IP4. Baltijas ekonomiskās attīstības centrs Vidzemē un spēcīgi lauki</t>
  </si>
  <si>
    <t>Galvenais ilgtspējīgas  stratēģijas un vīzijas  sasnieguma rādītājs – Limbažu novada iedzīvotāju laimes indekss skalā no 1 līdz 10, kur 1 nozīmē, ka iedzīvotāji jūtas nelaimīgi, bet 10 nozīmē, ka iedzīvotāji jūtas laimīgi.
SM1. Izglītots, radošs, inovatīvs, sabiedriski aktīvs un vesels iedzīvotājs (cilvēki). 
SM2. Uzņēmējdarbību veicinoša vide (ekonomika).
SM3. Vides ilgtspējīga attīstība (dzīves vide).
SM4. Iekļaujoša un efektīva pārvaldība.
IP1. Cilvēkresursu attīstība un dzīves kvalitātes paaugstināšana
IP2. Uzņēmējdarbības attīstība
IP3. Daba, ilgtspējīga apsaimniekošana, mobilitāte
IP4. Efektīva un inovatīva pārvaldība un sadarbība
IP5. Sabiedrības pašiniciatīvas stiprināšana</t>
  </si>
  <si>
    <t>Sakopti lauki, daudzveidīga lauksaimnieciskā ražošana un pārstrāde, inovatīvi ražošanas uzņēmumi, kvalitatīvi pakalpojumi, uzturēta kultūrvide un vēstures pieminekļi, pievilcīga lauku un pilsētvides ainava, aktīva sabiedriskā dzīve, sociālā iekļaušana - pamats dzīvošanai, strādāšanai, atpūtai un dzīves līmeņa kvalitātes paaugstināšanai katrā ģimenē un novadā kopumā
SM1. Izglītota, informēta, sociāli aktīva un vesela sabiedrība
SM2. Attīstīta tautsaimniecība, uzņēmējdarbībai labvēlīga vide
SM3. Kultūras un dabas vērtībās balstīta kvalitatīva dzīves vide
IP1. Cilvēkresursu attīstība
IP2. Ilgtspējīga ekonomika un uzņēmējdarbību atbalstoša vide
IP3. Kultūras telpas attīstība un dzīves vides kvalitāte</t>
  </si>
  <si>
    <t>Videi draudzīgs, ar kultūras mantojumu bagāts, tūrismam stratēģiski nozīmīgs, investoru novērtēts Krievijas un Igaunijas pierobežas novads ar daudzpusīgi attīstītu mazo un vidējo uzņēmējdarbību un nodrošinātu kvalitatīvu dzīves telpu iedzīvotājiem
SU1. Ekonomika - Ieguldījumi uzņēmējdarbības veicināšanai
SU2. Cilvēks - Konkurētspējīgas izglītības un pievilcīgas dzīves, darba un atpūtas vides veidošana
SU3. Vide - Inovatīvs, racionāls energoresursu lietojums un energoefektivitātes paaugstināšana, vides kvalitāte un ilgtspējīga dabas resursu izmantošana
SU4. Pārvaldība - Teritorijas attīstīšana sadarbībā ar kaimiņu novadiem un ārzemju partneriem
IP1. Ekonomika - konkurētspējīga un droša uzņēmējdarbība
IP2. Cilvēks - izglītoti, radoši, veseli un materiāli nodrošināti iedzīvotāji
IP3. Vide - droša, dabiska un pieejama vide dzīvošanai, darbam un atpūtai
IP4. Pārvaldība - efektīva publiskā pārvalde</t>
  </si>
  <si>
    <t xml:space="preserve">Cilvēkiem radīta labvēlīga, tīra un sakopta, mežiem bagāta vide ar kvalitatīvu infrastruktūru uzņēmējdarbībai un dzīvošanai Ziemeļvidzemē.
AV Cilvēkresursu attīstība
AV Sakārtota infrastruktūra un pakalpojumi
AV Uzņēmējdarbības attīstība
AV Novērtēts dabas kapitāls un saglabāts kultūrvēsturiskais mantojums
SM1. Izglītota un integrēta sabiedrība
SM2. Attīstīta infrastruktūra un pakalpojumi
SM3. Vide, kas balstīta uz inovācijām un zināšanām ilgtspējīgas uzņēmējdarbības attīstībai
SM4. Dabas un kultūrvēsturisko resursu saudzīga izmantošana
IP1. Nodrošināt novada iedzīvotājiem kvalitatīvu pamatizglītību, vispārējo vidējo izglītību, pieejamu augstāko un profesionālo izglītību, veselības aprūpi, sociālos pakalpojumus. Veicināt nodarbinātību un iedzīvotāju sociālo aktivitāti un kultūrizglītību.
IP1. Nodrošināt attīstītu transporta infrastruktūru un atbilstošu ceļu kvalitāti, kvalitatīvu vides infrastruktūras pieejamību un izmantošanu, kvalitatīvu dažādu veidu un pakāpju izglītību, atjaunojamo energoresursu izmantošana, kvalitatīvus sociālos pakalpojumus
IP3. Veicināt novada ekonomisko augšupeju, atbalstot esošos uzņēmumus un piesaistot jaunus uzņēmējdarbības veidus
IP4. Nodrošināt ilgtspējīgu un līdzsvarotu vides attīstību
</t>
  </si>
  <si>
    <t xml:space="preserve">Ogres novada vīzija: Attīstība Ogres novadā notiek līdzsvarā - nodrošinot kvalitatīvu dzīves telpu ģimenēm, kultūras, sporta un izglītības iespējas iedzīvotājiem. Ogres novads - Latvijas kultūrvēsturiskā mantojuma un dabas vides glabātājs, popularizētājs un attīstītājs jaunā, inovatīvā kvalitātē. Novada infrastruktūra kalpo par pamatu uzņēmējdarbības attīstībai, iedzīvotāju mobilitātei, pakalpojumu pieejamībai un dinamiskai attīstībai. Pārvaldība ir atvērta sabiedrībai, iedzīvotāji tiek aktīvi iesaistīti lēmumu pieņemšanā publiskās ārtelpas un novadam raksturīgu jautājumu risināšanā.
SM1. Novadā ir izveidots līdzsvars starp dabas un vides kvalitāti un cilvēku vajadzībām
SM2. Ogres novada demogrāfija iegūst ilgtspējīgu raksturu
SM3. Mājsaimniecībām ir ērti pieejami tām nepieciešamie pakalpojumi
SM4. Ogres novads ir valsts un reģionālas nozīmes satiksmes un loģistikas mezgls
SM5. Ogres novada pilsētas un pagasti ir nodrošināti ar vajadzīgo infrastruktūru
SM6. Saimnieciskās darbības attīstība notiek atbilstoši Ogres novada teritoriju rakstura īpatnībām
SM7. Ērta un uz sadarbību vērsta pārvalde
</t>
  </si>
  <si>
    <t>27. Madonas novads ir vienota, veiksmīgi funkcionēt spējoša administratīvā teritorija.
28. Novadu veido četri spēcīgi attīstības centri – Madona, Cesvaine, Ērgļi un Lubāna. Katrai vietai ir sava identitāte un resursi un pateicoties savstarpējai sadarbībai, mēs esam spējuši īstenot vietēja, reģionāla un nacionāla līmeņa aktivitātes.
29. Kultūrvēsturiskās robežas ir saglabātas, savukārt saimnieciskās robežas nav nosakāmas – iedzīvotāji un uzņēmēji savā starpā aktīvi sadarbojas.
30. Iedzīvotāju skaits novada teritorijā arvien mazāk samazinās. Kā reģionālās nozīmes attīstības centram mums ir izdevies piesaistīt novadam nozīmīgas investīcijas, atbalstīt uzņēmējus un spēt uzrunāt cilvēkus gan atgriezties, gan pārcelties uz dzīvi novadā.
31. Novada paugurainās ainavas un attīstībai nozīmīgie enkurobjekti – sporta un atpūtas bāze “Smeceres sils”, Cesvaines pils, Braku muzejs, Lubānas ezers un daudzi citi, veido Madonas novadu par reģionālas un nacionālas nozīmes atpūtas un tūrisma vietu. Viesu skaits novadā ir pieaudzis, un tas ir sekmējis novada kopējo ekonomiku.
32. Madonas novada pašvaldība aktīvi un mērķtiecīgi sadarbojas ar valsts iestādēm, risinot novada attīstībai tādus būtiskus jautājumus kā infrastruktūras uzlabošana un īpaši aizsargājamo dabas teritoriju apsaimniekošana. Novadā ir radīts balanss starp dabas saglabāšanu un saimniecisko darbību.
33. Novada vērtības raksturo tādi vārdi kā drošība, attīstība, sadarbība, pieredze, pieejamība, kvalitāte, radošums, motivācija, lietpratība, pedagoģiskā kapacitāte, izglītojoša vide, digitalizācija, efektīva pārvaldība un pašizaugsme.
34. Novadu raksturo dažādi saukļi – “Ērgļi atgriežas ligzdā”, “Latvijas Toskāna”, “Ziemas galvaspilsēta”, “Esam augstāk” un citi, tomēr to visu kopā gadu gaitā ir apvijuši divi vārdi – “Mana Madona”.
SM1. Sekmēt sabiedrības izglītību, sociālo nodrošinātību, veselīgu un aktīvu dzīvesveidu
SM2. Sekmēt novada ekonomisko attīstību
SM3. Sekmēt teritorijas sasniedzamību un vides resursu ilgtspējīgu attīstību</t>
  </si>
  <si>
    <t xml:space="preserve">Vieta iespēju īstenošanai - pamatvērtība ir cilvēks un viņa labsajūta.
SM1. Inovatīva uz resursiem balstīta, investoriem labvēlīga ekonomiskā vide
SM2. Augsta iedzīvotāju dzīves kvalitāte
SM3. Atpazīstama kultūras un tūrisma vieta Eiropas mērogā
SM4. Efektīva un ilgtspējīga esošā novada resursu izmantošana un dabas vides saglabāšana
SM5. Augsta iedzīvotāju digitālā pratība un ekonomikas digitālā transformācija
IP1. Efektīva uzņēmējdarbības ekosistēmas veidošana un jaunu darba vietu radīšana
IP2. Uz klientu orientēta augstas kvalitātes pārvaldība un inovatīvām idejām
IP3. Konkurētspējīga novada identitāte, kas balstīta radošajās, kultūras un tūrisma industrijās
IP4. Efektīva un ilgstpējīga esošā novada resursu izmantošana un dabas vides saglabāšana
IP5. Pašvaldības veicināta digitālās transformācijas pārvaldība
</t>
  </si>
  <si>
    <t>Iepriekš:
-Saliedēta iedzīvotāju kopiena, kas atbildīgi piedalās lēmumu pieņemšanā par publiskās ārtelpas un kultūrvides veidošanu, veido kopējās tradīcijas un videi draudzīgā veidā apsaimnieko savu īpašumu, tādējādi nodrošinot esošām un nākamajām paaudzēm augstu vides kvalitāti
- Ikšķiles novads ir kļuvis par ekskluzīvu vietu dzīvei netālu no galvaspilsētas Rīgas un piedāvā aktīvās atpūtas iespējas iedzīvotājiem un novada viesiem
- Rūpējoties par dzīves vides kvalitāti, pašvaldība uztur un pilnveido esošo publisko infrastruktūru visā novadā, kā arī nodrošina pašvaldības pakalpojumu kvalitāti un plašāku pieejamību
IP1. Iedzīvotāju labklājība
IP2. Stipra kopiena labi pārvaldītā novadā
IP3. Novada ilgtspējīga attīstība
Ogres novada vīzija: Attīstība Ogres novadā notiek līdzsvarā - nodrošinot kvalitatīvu dzīves telpu ģimenēm, kultūras, sporta un izglītības iespējas iedzīvotājiem. Ogres novads - Latvijas kultūrvēsturiskā mantojuma un dabas vides glabātājs, popularizētājs un attīstītājs jaunā, inovatīvā kvalitātē. Novada infrastruktūra kalpo par pamatu uzņēmējdarbības attīstībai, iedzīvotāju mobilitātei, pakalpojumu pieejamībai un dinamiskai attīstībai. Pārvaldība ir atvērta sabiedrībai, iedzīvotāji tiek aktīvi iesaistīti lēmumu pieņemšanā publiskās ārtelpas un novadam raksturīgu jautājumu risināšanā.
SM1. Novadā ir izveidots līdzsvars starp dabas un vides kvalitāti un cilvēku vajadzībām
SM2. Ogres novada demogrāfija iegūst ilgtspējīgu raksturu
SM3. Mājsaimniecībām ir ērti pieejami tām nepieciešamie pakalpojumi
SM4. Ogres novads ir valsts un reģionālas nozīmes satiksmes un loģistikas mezgls
SM5. Ogres novada pilsētas un pagasti ir nodrošināti ar vajadzīgo infrastruktūru
SM6. Saimnieciskās darbības attīstība notiek atbilstoši Ogres novada teritoriju rakstura īpatnībām
SM7. Ērta un uz sadarbību vērsta pārvalde</t>
  </si>
  <si>
    <t>Iepriekš: 
Rūjienas vīzija - Latvijas un Vidzemes reģiona nozīmes attīstības centrs, kas apkalpo iedzīvotājus Rūjienas reģionā un no Igaunijas pierobežas.
Valmieras novada virsmērķis: iedzīvotāju labklājība
Valmiera tiecas kļūt par mikro-lielpilsētas paraugmodeli. Valmieras jaudu papildina novada mazpilsētas - Rūjiena, Mazsalaca, Seda, Strenči.
SM1. Personības izaugsme
SM2. Uzņēmējdarbības attīstība
SM3. Funkcionāla, estētiska un zaļa pilsētu un ciemu vide
SM4. Pilsētu un lauku sinerģija
IP1. Iedzīvotāju izglītību, veselību, līdzdalību un radošumu veicinoša pakalpojumu vide
IP2. Investīciju piesaisti un ekonomisko izaugsmi veicinoša vide, nacionāli un starptautiski konkurētspējīgas uzņēmējdarbības attīstība
IP3. Inovatīva, videi draudzīga un līdzsvarota pilsētu un ciemu vide
IP4. Baltijas ekonomiskās attīstības centrs Vidzemē un spēcīgi lauki</t>
  </si>
  <si>
    <t xml:space="preserve">Iepriekš:
Strenču vīzija - izcili sasniedzama, komfortabla, ģimenei draudzīga un pieejama dzīves un darba vieta. Tajā darbojas uzņēmumi, kas vērsti uz teritorijas dabas kapitāla viedu izmantošanu un augstākās kvalitātes garīgās veselības aprūpes pakalpojumiem.
Valmieras novada virsmērķis: iedzīvotāju labklājība
Valmiera tiecas kļūt par mikro-lielpilsētas paraugmodeli. Valmieras jaudu papildina novada mazpilsētas - Rūjiena, Mazsalaca, Seda, Strenči.
SM1. Personības izaugsme
SM2. Uzņēmējdarbības attīstība
SM3. Funkcionāla, estētiska un zaļa pilsētu un ciemu vide
SM4. Pilsētu un lauku sinerģija
IP1. Iedzīvotāju izglītību, veselību, līdzdalību un radošumu veicinoša pakalpojumu vide
IP2. Investīciju piesaisti un ekonomisko izaugsmi veicinoša vide, nacionāli un starptautiski konkurētspējīgas uzņēmējdarbības attīstība
IP3. Inovatīva, videi draudzīga un līdzsvarota pilsētu un ciemu vide
IP4. Baltijas ekonomiskās attīstības centrs Vidzemē un spēcīgi lauki
</t>
  </si>
  <si>
    <t>• Novada ģeogrāfiskais izvietojums – novads trīs reģionu – Vidzemes, Latgales un Zemgales krustpunktā.
• Varakļānu novada bagātība ir auglīga lauksaimniecības zeme, ko apstrādā stipras zemnieku ģimenes.
• Pietiekošus ienākumus atpūtai un kvalitatīvai dzīvei sniedz dabas bagātību un lauksaimniecības produkcijas izmantošana rūpniecībā.
• Dabas bagātības un saglabāta kultūrvēsture savā daudzveidībā priecē novada viesus.
• Baltā kolonnu pilsēta Varakļāni ir novada un funkcionālā reģiona aktivitāšu centrs.
• Latgaliskā mentalitāte nodrošina aktīvu līdzdalību pašvaldības attīstības procesos
SM1. Iedzīvotājiem nodrošināta kvalitatīva izglītība un daudzpusīgsa personības attīstības iespējas mūža garumā
SM2. Pašvaldībā nodrošināti līdzvērtīga apjoma un sasniedzamības pakalpojumi
SM3. Nodarbinātības pieaugums novada ekonomiskā profila nozarēs
SM4. Nodrošināta droša un videi draudzīga dzīves vide, ģimeniska tradicionāla kultūrvide dabas vērtību ielokā</t>
  </si>
  <si>
    <t xml:space="preserve">
Iepriekš:
Mazsalacas vīzija - novada ģeogrāfiskais izvietojums - pierobežas novads ar Igauniju; Vērtīgi kultūrvēstures objekti, bagātīgs nemateriālās kultūras mantojums; Daudzveidīgi un bagāti dabas resursi
Valmieras novada virsmērķis: iedzīvotāju labklājība
Valmiera tiecas kļūt par mikro-lielpilsētas paraugmodeli. Valmieras jaudu papildina novada mazpilsētas - Rūjiena, Mazsalaca, Seda, Strenči.
SM1. Personības izaugsme
SM2. Uzņēmējdarbības attīstība
SM3. Funkcionāla, estētiska un zaļa pilsētu un ciemu vide
SM4. Pilsētu un lauku sinerģija
IP1. Iedzīvotāju izglītību, veselību, līdzdalību un radošumu veicinoša pakalpojumu vide
IP2. Investīciju piesaisti un ekonomisko izaugsmi veicinoša vide, nacionāli un starptautiski konkurētspējīgas uzņēmējdarbības attīstība
IP3. Inovatīva, videi draudzīga un līdzsvarota pilsētu un ciemu vide
IP4. Baltijas ekonomiskās attīstības centrs Vidzemē un spēcīgi lauki
</t>
  </si>
  <si>
    <t>Vīzija 2034: Reģionālās nozīmes attīstības centrs ar attīstītu ostas infrastruktūru un lauksaimniecisko ražošanu, vienlaikus nodrošinot Vidzemes piekrastei raksturīgo ainavu saglabāšanu, atpūtas un kultūras pakalpojumu daudzveidību, harmonisku un stabilu vidi dzīvei
SM1. Izglītota, aktīva, veselīga un radoša sabiedrība
IP1. Izcili pakalpojumi un sabiedrības koprade
SM2. Ilgtspējīga un daudzveidīga pilsētas, ciemu un lauku vide
IP2. Kvalitatīva infrastruktūra dzīvei, darbam un atpūtai
SM3. Aktīva uzņēmējdarbība
IP3. Osta, tūrisms un zemkopība kā novada ekonomiskais stūrakmens
SM4. Efektīva un inovatīva pārvaldība un sadarbība
IP4. Ilgtspējīga resursu apsaimniekošana
SM5. Saulkrastu pilsēta – reģionālas nozīmes centrs un kūrortpilsēta
IP5. Mājokļi un mobilitāte</t>
  </si>
  <si>
    <t>Kurzemes plānošanas reģions</t>
  </si>
  <si>
    <t>Liepāja (NC)</t>
  </si>
  <si>
    <t>Liepāja (NC</t>
  </si>
  <si>
    <t>Ventspils (NC)</t>
  </si>
  <si>
    <t>Aizpute</t>
  </si>
  <si>
    <t>Skrunda</t>
  </si>
  <si>
    <t>Priekule</t>
  </si>
  <si>
    <t>Stende</t>
  </si>
  <si>
    <t>Valdemārpils</t>
  </si>
  <si>
    <t>Piltene</t>
  </si>
  <si>
    <t>Pāvilosta</t>
  </si>
  <si>
    <t>Ugāles pagasts</t>
  </si>
  <si>
    <t>Durbe</t>
  </si>
  <si>
    <t>Kandava</t>
  </si>
  <si>
    <t>Kurzemes plānošanas reģiona AC kvalitatīvā analīze</t>
  </si>
  <si>
    <r>
      <rPr>
        <b/>
        <sz val="11"/>
        <color theme="1"/>
        <rFont val="Calibri"/>
        <family val="2"/>
        <charset val="186"/>
        <scheme val="minor"/>
      </rPr>
      <t>R1. Iedzīvotāju skaita prognoze līdz 2050.gadam:</t>
    </r>
    <r>
      <rPr>
        <sz val="11"/>
        <color theme="1"/>
        <rFont val="Calibri"/>
        <family val="2"/>
        <scheme val="minor"/>
      </rPr>
      <t xml:space="preserve">
- Atbilst - tiek prognozēts iedzīvotāju skaita pieaugums; 
- Daļēji atbilst - prognozētais iedzīvotāju skaita samazinājums ir mazāks nekā prognoze reģionā (KPR: -21%);
- Neatbilst - prognozētais iedzīvotāju skaita samazinājums ir lielāks nekā prognoze reģionā (KPR: -21%).</t>
    </r>
  </si>
  <si>
    <t>Iedzīvotāju skaita prognoze līdz 2050.gadam norāda uz iespējamu iedzīvotāju skaita sarukumu Saldū par aptuveni -17% (2030: -5%, 2040: -11%), kas ir mazāk nekā Kurzemes plānošanas reģionā</t>
  </si>
  <si>
    <t>Iedzīvotāju skaita prognoze līdz 2050.gadam norāda uz iespējamu iedzīvotāju skaita sarukumu Tukumā par aptuveni -17% (2030: -6%, 2040: -11%), kas ir mazāk nekā Kurzemes plānošanas reģionā</t>
  </si>
  <si>
    <t>Iedzīvotāju skaita prognoze līdz 2050.gadam norāda uz iespējamu iedzīvotāju skaita sarukumu Kuldīgā par aptuveni -26% (2030: -18%, 2040: -9%), kas ir vairāk nekā Kurzemes plānošanas reģionā</t>
  </si>
  <si>
    <t>Iedzīvotāju skaita prognoze līdz 2050.gadam norāda uz iespējamu iedzīvotāju skaita sarukumu Saldū par aptuveni -26% (2030: -11%, 2040: -19%), kas ir vairāk nekā Kurzemes plānošanas reģionā</t>
  </si>
  <si>
    <t>Iedzīvotāju skaita prognoze līdz 2050.gadam norāda uz iespējamu iedzīvotāju skaita sarukumu Grobiņā par aptuveni -14% (2030: -5%, 2040: -9%), kas ir mazāk nekā Kurzemes plānošanas reģionā</t>
  </si>
  <si>
    <t>Iedzīvotāju skaita prognoze līdz 2050.gadam norāda uz iespējamu iedzīvotāju skaita sarukumu Sabilē par aptuveni -22% (2030: -11%, 2040: -17%), kas ir ievērojami vairāk nekā Kurzemes plānošanas reģionā</t>
  </si>
  <si>
    <t>Iedzīvotāju skaita prognoze līdz 2050.gadam norāda uz iespējamu iedzīvotāju skaita sarukumu Brocēnos par aptuveni -5% (2030: -1%, 2040: -3%), kas ir ievērojami mazāk nekā Kurzemes plānošanas reģionā</t>
  </si>
  <si>
    <t>Pēdējo 5 gadu laikā migrācijas saldo ir bijis negatīvs (-822), bet ikgadējā izmaiņa par 89% pietuvojusies neitrālai vērtībai, tāpēc var uzskatīt, ka turpmākajos gados tam ir potenciāls kļūt pozitīvam</t>
  </si>
  <si>
    <t>Pēdējo 5 gadu laikā migrācijas saldo ir bijis mainīgs (no -279 2016.g. līdz +38 2018.g.) un galvenokārt negatīvs, bet ikgadējā izmaiņa par 37% pietuvojusies neitrālai vērtībai, tāpēc var uzskatīt, ka turpmākajos gados tam ir potenciāls kļūt pozitīvam</t>
  </si>
  <si>
    <t>Pēdējo 5 gadu laikā migrācijas saldo ir bijis negatīvs (-469), bet ikgadējā izmaiņa par 66% pietuvojusies neitrālai vērtībai, tāpēc var uzskatīt, ka turpmākajos gados tam ir potenciāls kļūt pozitīvam</t>
  </si>
  <si>
    <t>Pēdējo 5 gadu laikā migrācijas saldo ir bijis negatīvs (-545), bet ikgadējā izmaiņa par 56% pietuvojusies neitrālai vērtībai, tāpēc var uzskatīt, ka turpmākajos gados tam ir potenciāls kļūt pozitīvam</t>
  </si>
  <si>
    <t>Pēdējo 5 gadu laikā migrācijas saldo ir bijis negatīvs (-148), bet ikgadējā izmaiņa izmainījusies par 127% kļūstot pozitīva (+5 2020.g.), tāpēc var uzskatīt, ka arī turpmākajos gados tam ir potenciāls būt pozitīvam</t>
  </si>
  <si>
    <t>Pēdējo 5 gadu laikā migrācijas saldo ir bijis negatīvs (-48), bet ikgadējā izmaiņa izmainījusies par 119% kļūstot pozitīva (+5 2020.g.), tāpēc var uzskatīt, ka arī turpmākajos gados tam ir potenciāls būt pozitīvam</t>
  </si>
  <si>
    <t>Pēdējo 5 gadu (2016-2020) laikā migrācijas saldo Brocēnos ir bijis pozitīvs (+42)</t>
  </si>
  <si>
    <r>
      <rPr>
        <b/>
        <sz val="11"/>
        <color theme="1"/>
        <rFont val="Calibri"/>
        <family val="2"/>
        <charset val="186"/>
        <scheme val="minor"/>
      </rPr>
      <t>R3. Iedzīvotāju sadalījums vecuma grupās:</t>
    </r>
    <r>
      <rPr>
        <sz val="11"/>
        <color theme="1"/>
        <rFont val="Calibri"/>
        <family val="2"/>
        <scheme val="minor"/>
      </rPr>
      <t xml:space="preserve">
- Atbilst - ja ir pēdējo 5 gados ir tendence pieaugt iedzīvotāju īpatsvaram līdz darbspējas vecumam un tā attiecība pret iedzīvotāju īpatsvaru pēc darbspējas vecuma ir augstāks nekā reģionā (KPR: 80%);
- Daļēji atbilst - ja pēdējo 5 gadu laikā ir tendence pieaugt iedzīvotāju īpatsvaram līdz darbspējas vecumam vai iedzīvotāju īpatsvara līdz darbspējas vecumam attiecība ar darbspējas vecuma iedzīvotājiem ir augstāks nekā reģionā (KPR: 80%);
- Neatbilst – ja pēdējo 5 gadu laikā iedzīvotāju īpatsvars līdz darbspējas vecumam nepieaug.</t>
    </r>
  </si>
  <si>
    <t>Pēdējos gados iedzīvotāju īpatsvars vecuma grupā līdz darbspējas vecumam ir pieaudzis no 16% uz 17%, bet iedzīvotāju īpatsvars virs darbspējas vecuma ir pieaudzis no 19% uz 21%. Šo vecuma grupu savstarpējā attiecība ir 82%.</t>
  </si>
  <si>
    <t>Pēdējos gados iedzīvotāju īpatsvars vecuma grupā līdz darbspējas vecumam pieaudzis no 18% uz 19%, bet iedzīvotāju īpatsvars virs darbspējas vecuma ir pieaudzis no 17% uz 19%. Šo vecuma grupu savstarpējā attiecība ir 96%.</t>
  </si>
  <si>
    <t>Pēdējos gados iedzīvotāju īpatsvars vecuma grupā līdz darbspējas vecumam samazinājies no 16% uz 15%, bet iedzīvotāju īpatsvars virs darbspējas vecuma ir pieaudzis no 19% uz 22%. Šo vecuma grupu savstarpējā attiecība ir 71%.</t>
  </si>
  <si>
    <t>Pēdējos gados iedzīvotāju īpatsvars vecuma grupā līdz darbspējas vecumam palielinājies no 15% uz 17%, bet iedzīvotāju īpatsvars virs darbspējas vecuma ir pieaudzis no 20% uz 23%. Šo vecuma grupu savstarpējā attiecība ir 74%.</t>
  </si>
  <si>
    <t>Pēdējos gados iedzīvotāju īpatsvars vecuma grupā līdz darbspējas vecumam pieaudzis no 17% uz 18%, bet iedzīvotāju īpatsvars virs darbspējas vecuma ir pieaudzis no 19% uz 23%. Šo vecuma grupu savstarpējā attiecība ir 81%.</t>
  </si>
  <si>
    <t>Pēdējos gados iedzīvotāju īpatsvars vecuma grupā līdz darbspējas vecumam ir bijis bez izmaiņām (14%), bet iedzīvotāju īpatsvars virs darbspējas vecuma ir pieaudzis no 27% uz 28%. Šo vecuma grupu savstarpējā attiecība ir 51%.</t>
  </si>
  <si>
    <t>Pēdējos gados iedzīvotāju īpatsvars vecuma grupā līdz darbspējas vecumam ir bijis bez izmaiņām (17%), bet iedzīvotāju īpatsvars virs darbspējas vecuma ir pieaudzis no 21% uz 22%. Šo vecuma grupu savstarpējā attiecība ir 79%.</t>
  </si>
  <si>
    <r>
      <rPr>
        <b/>
        <sz val="11"/>
        <color theme="1"/>
        <rFont val="Calibri"/>
        <family val="2"/>
        <charset val="186"/>
        <scheme val="minor"/>
      </rPr>
      <t xml:space="preserve">R1. Pievienotā vērtība uz 1 nodarbināto:
- </t>
    </r>
    <r>
      <rPr>
        <sz val="11"/>
        <color theme="1"/>
        <rFont val="Calibri"/>
        <family val="2"/>
        <scheme val="minor"/>
      </rPr>
      <t>Atbilst, ja ir vairāk nekā 10% virs reģiona vidējā (KPR 2017.g.: 12 907 EUR);
- Daļēji atbilst, ja ir reģiona vidējā līmenī (+/-10%) (KPR 2017.g.: 12 907 EUR);
- Neatbilst, ja ir mazāk nekā 10% no reģiona vidējā līmeņa (KPR 2017.g.: 12 907 EUR).</t>
    </r>
  </si>
  <si>
    <t>Saldus pilsētā pievienotā vērtība uz 1 nodarbināto 2017.g. bija 12 907 EUR, kas ir par 6.68% vairāk nekā Kurzemes reģionā kopumā (12 099 EUR).
Lielākā daļa pievienotās vērtības tika radīta terciālajā sektorā (40.93%) un sekundārajā sektorā (49.07%), kas ir atšķiras kā Kurzemes reģionā vidēji (48.92% un 38.17%).</t>
  </si>
  <si>
    <t>Tukuma pilsētā pievienotā vērtība uz 1 nodarbināto 2017.g. bija 11 556 EUR, kas ir par 4.49% mazāk nekā Kurzemes reģionā kopumā (12 099 EUR).
Lielākā daļa pievienotās vērtības tika radīta terciālajā sektorā (45.37%) un sekundārajā sektorā (43.88%), kas ir līdzīgi kā Kurzemes reģionā vidēji (48.92% un 38.17%).</t>
  </si>
  <si>
    <t>Kuldīgas pilsētā pievienotā vērtība uz 1 nodarbināto 2017.g. bija 9 467 EUR, kas ir par 21.75% mazāk nekā Kurzemes reģionā kopumā (12 099 EUR).
Lielākā daļa pievienotās vērtības tika radīta terciālajā sektorā (48.05%) un sekundārajā sektorā (30.47%), kas ir līdzīgi kā Kurzemes reģionā vidēji (48.92% un 38.17%).</t>
  </si>
  <si>
    <t>Talsu pilsētā pievienotā vērtība uz 1 nodarbināto 2017.g. bija 10 594 EUR, kas ir par 12.44% mazāk nekā Kurzemes reģionā kopumā (12 099 EUR).
Lielākā daļa pievienotās vērtības tika radīta terciālajā sektorā (45.36%) un sekundārajā sektorā (41.23%), kas ir līdzīgi kā Kurzemes reģionā vidēji (48.92% un 38.17%).</t>
  </si>
  <si>
    <t>Grobiņas pilsētā pievienotā vērtība uz 1 nodarbināto 2017.g. bija 10 994 EUR, kas ir par 9.13% mazāk nekā Kurzemes reģionā kopumā (12 099 EUR).
Lielākā daļa pievienotās vērtības tika radīta terciālajā sektorā (46.04%) un sekundārajā sektorā (37.23%), kas ir līdzīgi kā Kurzemes reģionā vidēji (48.92% un 38.17%).</t>
  </si>
  <si>
    <t>Sabiles pilsētā pievienotā vērtība uz 1 nodarbināto 2017.g. bija 11 785 EUR, kas ir par 2.59% mazāk nekā Kurzemes reģionā kopumā (12 099 EUR).
Lielākā daļa pievienotās vērtības tika radīta terciālajā sektorā (31.91%) un primārajā sektorā (32.77%), kas ir atšķiras kā Kurzemes reģionā vidēji (48.92% un 8.32%).</t>
  </si>
  <si>
    <t>Brocēnu pilsētā pievienotā vērtība uz 1 nodarbināto 2017.g. bija 15 958 EUR, kas ir par 31.90% vairāk nekā Kurzemes reģionā kopumā (12 099 EUR).
Lielākā daļa pievienotās vērtības tika radīta terciālajā sektorā (31.32%) un sekundārajā sektorā (56.37%), kas ir līdzīgi kā Kurzemes reģionā vidēji (48.92% un 38.17%).</t>
  </si>
  <si>
    <t>2020.g. darbavietu atiecība pret darbspējas vecuma iedzīvotājiem - 77%</t>
  </si>
  <si>
    <t>2020.g. darbavietu atiecība pret darbspējas vecuma iedzīvotājiem - 62%</t>
  </si>
  <si>
    <t>2020.g. darbavietu atiecība pret darbspējas vecuma iedzīvotājiem - 87%</t>
  </si>
  <si>
    <t>2020.g. darbavietu atiecība pret darbspējas vecuma iedzīvotājiem - 91%</t>
  </si>
  <si>
    <t>2020.g. darbavietu atiecība pret darbspējas vecuma iedzīvotājiem - 30%</t>
  </si>
  <si>
    <t>2020.g. darbavietu atiecība pret darbspējas vecuma iedzīvotājiem - 66%</t>
  </si>
  <si>
    <t>Saldus pilsētā atrodas 2 uzņēmumi, kas iekļaujas Kurzemes reģiona TOP 100 lielākajos uzņēmumos, kuri veido 3% no lielāko uzņēmumu apgrozījuma.</t>
  </si>
  <si>
    <t>Tukuma pilsētā atrodas 6 uzņēmumi, kas iekļaujas Kurzemes reģiona TOP 100 lielākajos uzņēmumos,  kas rada 7% no lielāko uzņēmumu apgrozījuma.</t>
  </si>
  <si>
    <t>Kuldīgas pilsētā atrodas 5 uzņēmumi, kas iekļaujas Kurzemes reģiona TOP 100 lielākajos uzņēmumos,  kas rada 2% no lielāko uzņēmumu apgrozījuma.</t>
  </si>
  <si>
    <t>Talsu pilsētā atrodas 5 uzņēmumi, kas iekļaujas Kurzemes reģiona TOP 100 lielākajos uzņēmumos,  kas rada 5% no lielāko uzņēmumu apgrozījuma.</t>
  </si>
  <si>
    <t>Grobiņas pilsētā atrodas 2 uzņēmumi, kas iekļaujas Kurzemes reģiona TOP 100 lielākajos uzņēmumos,  kas rada 1% lielāko uzņēmumu apgrozījuma.</t>
  </si>
  <si>
    <t>Sabiles pilsētā neatrodas neviens no TOP 100 lielākajiem uzņēmumiem Kurzemes reģionā.</t>
  </si>
  <si>
    <t>Brocēnu pilsētā neatrodas neviens no TOP 100 lielākajiem uzņēmumiem Kurzemes reģionā.</t>
  </si>
  <si>
    <t>Saldus pilsētai ir tiešs savienojums ar:
Nacionālās nozīmes ceļi: 1 (A9)
Reģionālās nozīmes ceļi: 3
Vietējās nozīmes ceļi: 4
Saldus pilsēta ir savienota ar dzelzceļa līniju, tā skaitā pasažieru transporta.
Saldus pilsētai ir pieejams vietējo un reģionālo autobusu maršrutu tīkls</t>
  </si>
  <si>
    <t>Tukuma pilsētai ir tiešs savienojums ar:
Eiropas nozīmes ceļi: 0
Nacionālās nozīmes ceļi: 0
Reģionālās nozīmes ceļi: 4
Vietējās nozīmes ceļi: 6
Tukuma pilsēta ir savienota ar dzelzceļa līniju, tā skaitā pasažieru transporta.
Tukuma pilsētai ir pieejams vietējo un reģionālo autobusu maršrutu tīkls (Tukuma AO)</t>
  </si>
  <si>
    <t>Kuldīgas pilsētai ir tiešs savienojums ar:
Eiropas nozīmes ceļi: 0
Nacionālās nozīmes ceļi: 0
Reģionālās nozīmes ceļi: 7
Vietējās nozīmes ceļi: 2
Kuldīgas pilsētai ir pieejams vietējo un reģionālo autobusu maršrutu tīkls (Kuldīgas AO)</t>
  </si>
  <si>
    <t>Talsu pilsētai ir tiešs savienojums ar:
Eiropas nozīmes ceļi: 0
Nacionālās nozīmes ceļi: 0
Reģionālās nozīmes ceļi: 4
Vietējās nozīmes ceļi: 6
Talsu pilsētai ir pieejams vietējo un reģionālo autobusu maršrutu tīkls.</t>
  </si>
  <si>
    <t>Grobiņas pilsētai ir tiešs savienojums ar:
Eiropas nozīmes ceļi: 0
Nacionālās nozīmes ceļi: 2 (A9, A11)
Reģionālās nozīmes ceļi: 3
Vietējās nozīmes ceļi: 2
Grobiņas pilsēta ir savienota ar dzelzceļa līniju, tā skaitā pasažieru transporta. Apkaimē atrodas starptautiskā lidosta "Liepāja".
Grobiņas pilsētai ir pieejams vietējo un reģionālo autobusu maršrutu tīkls, turklāt blakus esošās Liepājas AO.</t>
  </si>
  <si>
    <t>Sabiles pilsētai ir tiešs savienojums ar:
Eiropas nozīmes ceļi: 0
Nacionālās nozīmes ceļi: 0
Reģionālās nozīmes ceļi: 1
Vietējās nozīmes ceļi: 5
Sabiles pilsētai ir pieejams vietējo un reģionālo autobusu maršrutu tīkls</t>
  </si>
  <si>
    <t>Brocēnu pilsētai ir tiešs savienojums ar:
Eiropas nozīmes ceļi: 0
Nacionālās nozīmes ceļi: 1 (A9)
Reģionālās nozīmes ceļi: 3
Vietējās nozīmes ceļi: 2
Brocēnu pilsēta ir savienota ar dzelzceļa līniju, tai skaitā pasažieru transporta (Saldus).
Brocēnu pilsētai ir pieejams vietējo un reģionālo autobusu maršrutu tīkls (Saldus).</t>
  </si>
  <si>
    <t>R2. Attālums no citiem centriem:
- NC/RC atbilst, ja cits NC/RC ir vairāk nekā 50 km/ 40 min brauciena attālumā;
- RC/NC Daļēji atbilst, ja citi NC/RC ir 30-50 km/ līdz 40 min attālumā un, ja 50 km attālumā ir teritorijas, kas neatrodas 40 min brauciena attālumā līdz citiem AC;
- NC/RC Neatbilst, ja mazāk nekā 30 km attālumā ir cits RC/NC vai tas ietilpst Rīgas tiešajā sociālekonomiskajā zonā</t>
  </si>
  <si>
    <t>Saldus pilsēta atrodas samērā tālu no citiem RC - Kuldīga (51.2km, 42min), Dobele (54.4km, 44min), Tukums (71.2km, 58min)
Nokļūšana līdz Rīgai ir līdz 1 h 34 minūtes, 117.7km.</t>
  </si>
  <si>
    <t>Tukuma pilsēta atrodas samērā tuvu ar NC - Jūrmala (44.8km, 40min), bet RC Talsi (52.1km, 42min) un Kuldīga (84km, 1h 7min) ir tālāk.
Nokļūšana līdz Rīgai ir apmēram 54 minūtes, 66.3 km, pilsēta iekļaujas Rīgas tiešajā sociālekonomiskās ietekmes zonā.</t>
  </si>
  <si>
    <t>Kuldīgas pilsēta atrodas samērā tālu no NC - Ventspils (58.4km, 45min), RC Talsi (57km, 46min) un Saldus (51.1km, 42min)
Nokļūšana līdz Rīgai ir līdz 1 h 55 minūtes, 145.8km.</t>
  </si>
  <si>
    <t>Talsu pilsēta atrodas samērā tālu no NC - Ventspils (78.5km, 1h 3min),  RC Kuldīga (57km, 47min) un Tukums (52km, 43min)
Nokļūšana līdz Rīgai ir līdz 1 h 30 minūtes, 114.3km.</t>
  </si>
  <si>
    <t xml:space="preserve">Grobiņas pilsēta atrodas tuvu ar NC - Liepāja (11.4km, 12min), bet RC Kuldīga (77.1km, 1h 2min) un Saldus (88.5km, 1h 11min) ir tālāk.
Nokļūšana līdz Rīgai ir līdz 2 h 42 minūtes, 204.7km. </t>
  </si>
  <si>
    <t>Sabiles pilsēta atrodas tuvu ar RC - Talsi (23,8km, 20min) un samērā tuvu ar RC Kuldīga (44.7km, 37min), Tukums (46.3km, 38min)
Nokļūšana līdz Rīgai ir līdz 1 h 26 minūtes, 108.5km.</t>
  </si>
  <si>
    <t>Brocēnu pilsēta atrodas tuvu ar RC - Saldus (7.06km, 7min) un samērā tuvu ar RC Dobele (48.2km, 38min), bet RC Kuldīga (55.3km, 44min) ir tālāk
Nokļūšana līdz Rīgai ir līdz 1 h 28 minūtes, 111.6km.</t>
  </si>
  <si>
    <t>Saldus pilsētai ir 1.prioritāte - Saldus pilsētā atrodas vēsturiskais centrs, kas ir pilsētbūvniecības piemineklis</t>
  </si>
  <si>
    <t>Tukuma pilsētai ir 1.prioritāte - pilsētai ir bagāts kultūrvēsturiskais mantojums, ko veido liecības par Tukuma izcilākajām personībām, Tukuma vecpilsēta ar Durbes pili u.c. objektiem, kā arī muzejiskās vērtības.</t>
  </si>
  <si>
    <t>Kuldīgas pilsētai ir 1.prioritāte - Kuldīgas pilsētā atrodas 25 arhitektūras pieminekļi - dzīvojamās ēkas, atsevišķas sabiedriskās ēkas, Virkas muižas kungu māja, Kuldīgas Sv.Annas luterāņu baznīca, Sv. Trīsvienības katoļu baznīca, Sv. Katrīnas luterāņu baznīca, tilts pār Ventu un tilts pār Alekšupīti. Kuldīgas vecpilsēta Ventas senlejā iekļauta Latvijas nacionālajā UNESCO mantojuma vietu sarakstā. Pilsētā atrodas arī Ventas rumba - platākais ūdenskritums Eiropā.</t>
  </si>
  <si>
    <t>Talsu pilsētai ir 1.prioritāte - Talsu pilsētā atrodas pilsētbūvniecības piemineklis Talsu vecpilsēta, kā arī pilskalns ar senpilsētu, Vilkmuižas ezera senkapi, Talsu viduslaiku pils u.c. objekti</t>
  </si>
  <si>
    <t>Grobiņas pilsētai ir 1.prioritāte - nozīmīgākie kultūrvēsturiskie resursi ir saistāmi ar vikingu laika liecībām. UNESCO Pasaules mantojuma Latvijas nacionālajā sarakstā iekļauta nominācija "Grobiņas arheoloģiskais ansamblis" ar 6 valsts aizsargājamiem arheoloģiskiem pieminekļiem. Arheoloģiskais ansamblis ir autentisks un ļoti labi saglabājies.</t>
  </si>
  <si>
    <t>Sabiles pilsētai ir 1.prioritāte - Sabiles pilsētas vēsturiskā apbūve ir 15.-19.gs. apbūves pilsētbūvniecības piemineklis, caur pilsētu plūst Abavas upe, kas ietilpst dabas parkā "Abavas senleja". Pilsēta ir pazīstama arī ar savu vīna kalnu, kurš vairākus gadus bijis ierakstīts Ginesa rekordu grāmatā.</t>
  </si>
  <si>
    <t>Brocēnu pilsētai ir 4.prioritāte - Brocēnu pilsētā atrodas salīdzinoši neliels valsts kultūras pieminekļu un nozīmīgu dabas objektu skaits</t>
  </si>
  <si>
    <t>Balstoties uz Latvijas Valsts Ceļu 2021. gada ceļu tehniskā stāvokļa novērtējuma, secinām, ka:
Saldus pilsētas apkārtnes ceļu stāvoklis ir pārsvarā 'labā' vai 'apmierinošā' tehniskā stāvoklī.
Ceļš uz Rīgu ir pārsvarā labā stāvoklī.</t>
  </si>
  <si>
    <t>Balstoties uz Latvijas Valsts Ceļu 2021. gada ceļu tehniskā stāvokļa novērtējuma, secinām, ka:
Tukuma pilsētas apkārtnes ceļu stāvoklis ir pārsvarā labā vai apmierinošā stāvoklī.
Ceļš uz Rīgu ir pārsvarā labā stāvoklī.</t>
  </si>
  <si>
    <t>Balstoties uz Latvijas Valsts Ceļu 2021. gada ceļu tehniskā stāvokļa novērtējuma, secinām, ka:
Kuldīgas pilsētas apkārtnes ceļu stāvoklis ir labā tehniskā stāvoklī.
Ceļš uz Rīgu ir pārsvarā labā stāvoklī.</t>
  </si>
  <si>
    <t>Balstoties uz Latvijas Valsts Ceļu 2021. gada ceļu tehniskā stāvokļa novērtējuma, secinām, ka:
Talsu ilsētas apkārtnes ceļu stāvoklis ir nevienmērīgs - vērtēts vietām gan 'labā', gan 'sliktā' kvalitātē. 
Ceļš uz Rīgu ir pārsvarā labā stāvoklī.</t>
  </si>
  <si>
    <t>Balstoties uz Latvijas Valsts Ceļu 2021. gada ceļu tehniskā stāvokļa novērtējuma, secinām, ka:
Grobiņas pilsētas apkārtnes ceļu stāvoklis ir labā stāvoklī.
Ceļš uz Rīgu ir pārsvarā labā stāvoklī.</t>
  </si>
  <si>
    <t>Balstoties uz Latvijas Valsts Ceļu 2021. gada ceļu tehniskā stāvokļa novērtējuma, secinām, ka:
Sabiles pilsētas apkārtnes ceļu stāvoklis ir pārsvarā apmierinošs vai sliktā stāvoklī.
Ceļš uz Rīgu ir pārsvarā labā stāvoklī.</t>
  </si>
  <si>
    <t>Balstoties uz Latvijas Valsts Ceļu 2021. gada ceļu tehniskā stāvokļa novērtējuma, secinām, ka:
Brocēnu pilsētas apkārtnes ceļu stāvoklis ir pārsvarā labā vai apmierinošā tehniskā stāvoklī.
Ceļš uz Rīgu ir pārsvarā labā stāvoklī.</t>
  </si>
  <si>
    <t>Pēc NIID datiem, Saldū pieejama profesionālā vidējā izglītība, profesionālā tālākizglītība, Profesionālā izaugsme un personīgā attīstība, Profesionālās pilnveides izglītība
Saldus Tehnikums, Mācību centrs "BUTS", Profesionālās tālākizglītības un pilnveides izglītības iestāde "Pieaugušo apmācības centrs"</t>
  </si>
  <si>
    <t>Pieejama profesionālā tālākizglītība, Profesionālā izaugsme un personīgā attīstība, Profesionālās pilnveides izglītība, Augstākā izglītība
Latvijas Tautas skolas mācību centrs "Zinātne", Latvijas Universitātes Tukuma filiāle, Mācību centrs "BUTS", SIA "Profesionālās izglītības, tālākizglītības un eksaminācijas centrs", Tukuma novada speciālās izglītības iestāde</t>
  </si>
  <si>
    <t>Pieejama profesionālā tālākizglītība, Profesionālā izaugsme un personīgā attīstība, Profesionālās pilnveides izglītība, Augstākā izglītība
Kuldīgas novada Pieaugušo izglītības centrs, Kuldīgas Tehnoloģiju un tūrisma tehnikums, Latvijas Universitātes Kuldīgas filiāle, Mācību centrs "BUTS", Pieaugušo neformālās izglītības iestāde "Amber Line mācību centrs",</t>
  </si>
  <si>
    <t>Pieejamas augstākās izglītības studijas, profesionālās pilnveides un profesionālās kvalifikācijas ieguve. (Biznesu augstskola "Turība" Talsu filiāle u.c.)</t>
  </si>
  <si>
    <t>2021.g. veiktajā izvērtējumā: 32 punkti Saldus novadā.</t>
  </si>
  <si>
    <t>2021.g. veiktajā izvērtējumā: 30 punkti Tukuma novadā.</t>
  </si>
  <si>
    <t>2021.g. veiktajā izvērtējumā: 51 punkti Kuldīgas novadā.</t>
  </si>
  <si>
    <t>2021.g. veiktajā izvērtējumā: 43 punkti Talsu novadā.</t>
  </si>
  <si>
    <t>2021.g. veiktajā izvērtējumā: 43 punkti Grobiņas novadā.</t>
  </si>
  <si>
    <t>2021.g. veiktajā izvērtējumā: 51 punkti Brocēnu novadā.</t>
  </si>
  <si>
    <t>Saldus pilsētā ir pieejams vietējais Saldus Medicīnas Centrs, kurš piedāvā stacionāros, ģimenes ārsta u.c. pakalpojumus.</t>
  </si>
  <si>
    <t>Tukuma slimnīca ir II līmeņa ārstniecības iestāde</t>
  </si>
  <si>
    <t>Kuldīgas slimnīca ir III līmeņa ārstniecības iestāde</t>
  </si>
  <si>
    <t>Ziemeļkurzemes reģionālā slimnīca Talsu filiāle.</t>
  </si>
  <si>
    <t>Grobiņā pieejami primārās veselības aprūpes pakalpojumi</t>
  </si>
  <si>
    <t>Sabiles pilsētā pieejami ģimenes ārsta pakalpojumi.</t>
  </si>
  <si>
    <t>Brocēnos pieejami primārās veselības aprūpes pakalpojumi</t>
  </si>
  <si>
    <t>Galvenokārt informatīvs atbalsts par pieejamajiem īpašumiem, uzņēmēju tikšanās Saldus uzņēmēju biedrībā u.tml.</t>
  </si>
  <si>
    <t>Grantu konkurss "Radi Tukumam" , ar mērķi atbalstīt iniciatīvas mākslā un kultūrā, izglītībā un tūrismā, digitālajās un radošajās industrijās, kas atbilst uzņēmējdarbības pamatprincipiem, nodrošina jaunu produktu un pakalpojumu radīšanu Tukuma pilsētā.
Uzņēmējdarbības konsultatīvā padome, Tukuma uzņēmēju klubs, strādā uzņēmējdarbības un NVO specālists</t>
  </si>
  <si>
    <t>Kuldīgas pilsētā ir plašas atbalsta iespējas uzņēmējiem - nodokļu atlaides, atbalsta komisija, uzņēmēju brokastis u.c. sanāksmes, LIAA Kurzemes biznesa inkubators, konsultācijas tūrisma u.c. jautājumos, pasākumu organizēšana u.c. atbalsts vietējiem mājražotājiem un amatniekiem
Atbalsts uzņēmējdarbības uzsākšanai - 
Uzņēmējdarbības atbalstu nodrošina pašvaldības iestāde "Kuldīgas attīstības aģentūra" ar pašvaldības speciālistu uzņēmējdarbības atbalstam.</t>
  </si>
  <si>
    <t>Talsu reģionālais biznesa inkubators, konkurss "Dari Talsu novadam", Talsu novada profils LIAA vietnē investīciju piesaistei, karte/ saraksts ar īpašumiem uzņēmējdarbībai, uzņēmumu aptaujas, statistikas analīze u.c.</t>
  </si>
  <si>
    <t>Informatīvs atbalsts</t>
  </si>
  <si>
    <t>Talsu reģionālais biznesa inkubators, konkurss "Dari Talsu novadam", uzņēmumu aptaujas, statistikas analīze u.c.</t>
  </si>
  <si>
    <t>Pieejamā infrastruktūra: Daudzfunkcionāls centrs "Saldus Tūrisma informācijas, kultūras un sporta centrs" (Skatītāju zāle - 420 vietas, Kino zāle - 200 vietas), pieejams reģiona līmeņa muzejs "Jaņa Rozentāla Saldus vēstures un mākslas muzejs", kā arī estrāde "Saldus Kalnsētas parka estrāde".</t>
  </si>
  <si>
    <t>Pieejamā infrastruktūra: Tukuma pilsētas kultūras nams (Lielā zāle, Teātra zāle, Teātra zāle "Azote"), Durbes estrāde, Tukuma muzejs (reģionāls).</t>
  </si>
  <si>
    <t>Pieejamā infrastruktūra: Kuldīgas kultūras centrs (Lielā zāle, Mazā zāle, Kino zāle), Kuldīgas pilsētas estrāde, Kuldīgas novada muzejs (reģionāls).</t>
  </si>
  <si>
    <t>Pieejamā infrastruktūra: Talsu tautas nams (Lielā zāle - 336 vietas, Koru zāle - 50 vietas, Deju zāle - 50 vietas), Talsu novada muzejs (reģionālais muzejs), Talsu Sauleskalna Estrāde</t>
  </si>
  <si>
    <t>Pieejamā infrastruktūra: Grobiņas pagasta kultūras centrs (100 vietas), Grobiņas pagasta kultūras nams "Robežnieki" (Lielā zāle- 500 vietas, Mazā zāle - 70 vietas), Grobiņas estrāde</t>
  </si>
  <si>
    <t>Pieejamā infrastruktūra: Sabiles kultūras nams (Lielā zāle - 300 vietu, Mazā zāle - 45 vietas), Sabiles brīvdabas estrāde</t>
  </si>
  <si>
    <t>Pieejamā infrastruktūra: Brocēnu novada kultūras un izglītības centrs (Lielā zāle - 360 vietas, Mazā zāle - 100 vietas).</t>
  </si>
  <si>
    <t>Pēc sporta bāzu reģistra, Saldus pilsētā ir pieejamas vietas kā: Saldus sporta komplekss, Saldus pilsētas sporta nams, u.c. sporta bāzes, kuras galvenokārt atrodas skolās.</t>
  </si>
  <si>
    <t>Tukuma pilsētā atrodas sporta skolas sporta bāze, kā arī ledus halle.</t>
  </si>
  <si>
    <t>Pēc sporta bāzu reģistra, Kuldīgā atrodas sporta komplekss, vieglatlētikas manēža u.c. sporta infrastruktūras objekti</t>
  </si>
  <si>
    <t>Pēc sporta bāzu reģistra, Talsu pilsētā ir Talsu pilsētas stadions, Talsu sporta halle, Talsu sporta nams un vairākas citas sporta bāzes.</t>
  </si>
  <si>
    <t>Grobiņā ir Grobiņas sporta centrs ar atbilstoši starptautiskiem standartiem aprīkotu sporta spēļu zāli</t>
  </si>
  <si>
    <t>Pēc sporta bāzu reģistra, Sabiles teritorijā ir sporta bāze vispārējās izglītības iestādei.</t>
  </si>
  <si>
    <t>Pēc sporta bāzu reģistra, Brocēnos atrodas "Brocēnu Sporta Centrs"</t>
  </si>
  <si>
    <t>Tiek piešķirts līdzfinansējums biedrībām daudzdzīvokļu dzīvojamo māju energoefektivitātes un labiekārtošanas pasākumu veikšanai.
Tiek organizēts arī Saldus novada pašvaldības projektu fonds, sniedzot atbalstu NVO, kas darbojas veselības, vides, izglītības, sociālās, kultūras, sporta, mākslas un lauku attīstības jomās.
Pastāv arī Saldus novada sabiedrisko organizāciju atbalsta fonds, kas paredz atbalstu biedrību, nodbinājumu un reliģisko organizāciju sabiedriskajām aktivitātēm.</t>
  </si>
  <si>
    <t>- Biedrības izstrādā un iesniedz projektu pieteikumus iedzīvotāju dzīves kvalitātes uzlabošanai dažādās jomās. Tukuma novada pašvaldības budžetā ir plānoti līdzekļi NVO iniciatīvu konkursos iesniegto pasākumu līdzfinansēšanai.
- 2020.gadā tika izstrādāti noteikumi "Kārtība, kādā NVO var pretendēt uz telpu nomas maksas atlaidi Tukuma novada pašaldības īpašumā vai valdījumā esošām nedzīvojamām telpām".</t>
  </si>
  <si>
    <t>Pašvaldība reizi gadā rīko vairākus projektu konkursus: 
Kultūras projektu konkursā finansējumu iespējams saņemt kultūras jomā strādājošo biedrību darbības nodrošināšanai un kultūras pasākumu organizēšanai. 2020.g. 33 biedrību un nodibinājumu darbībai tika piešķirts 15 000 EUR liels atbalsts.
Sporta projektu konkursa finansējums pieejams sporta pasākumu organizēšanai, sporta komandām, sporta klubiem, individuālajiem sportistiem. 2020.g. 28 pasākumu rīkošanai piešķirti 8 200 EUR, 18 sporta klubiem un biedrībām - 15 400 EUR, bet pieciem sportistiem - 4 400 EUR.
Sociālās jomas projektu konkurss paredz finansējumu sociālā jomā strādājošo biedru darbības nodrošināšanai. 2020.g. sniegts atbalst 17 biedrībām, piešķirot finansējumu 12 240 EUR.
Reizi gadā tiek rīkots arī konkurss izglītības jomā vasaras nometņu rīkošanai. 2020.g. piešķirti 9 900 EUR 11 biedrību rīkotajām vasaras nometnēm.
2020.g. pirmoreiz rīkoja konkursu pieaugušo izglītībai. 5 projektu īstenošanai tika piešķirti 4 255 EUR.
Finansiālais atbalsts daudzīvokļu māju pagalmu labiekārtošanai (2020.g. īstenoti divi projekti ar līdzfinansējumu 12 025,14 EUR, valsts kultūras pieminekļu un Kuldīgas vecpilsēta ēku restaurācijas un glābšanas konkrusā (2020.g. īstenoti 18 prjoekti, kopējais līdzfinansējums - 135 833.25 EUR).
Atbalsts kooperatīvam "Kuldīgas labumi"</t>
  </si>
  <si>
    <t>Talsu novada kultūras un tūrisma projektu finansēšanas konkurss.
Darbojas Talsu novada fonds, kas ir Kopienu fondu kustības dalībnieks.</t>
  </si>
  <si>
    <t>Projektu konkursi, ar mērķi veicināt vietējas nozīmes projektu realizēšanu Grobiņas novadā, tādējādi sakārtojot un uzlabojot Grobiņas novada iedzīvotāju dzīves vidi, sekmējot sadarbību ar Domi un sabiedrību, iedrošinot iedzīvotājus īstenot pašu radītu ideju.
Grobiņas novadā darbojas arī Liepājas novada fonds.</t>
  </si>
  <si>
    <t>Izveidots Brocēnu novada pašvaldības projektu fonds, lai īstenotu sadarbību ar nevalstisko sektoru. Tiek atbalstīts iniciatīvas, bērnu un jauniešu nometnes, sporta pasākumi.</t>
  </si>
  <si>
    <t>Iedzīvotāju informēšana mājaslapā, informatīvajos izdevumos, sociālajos tīklos, dažādos medijos.
Tikšanās ar iedzīvotājiem pēc domes sēdēm. Aptaujas, mājaslapas sadaļa, kur iesniegt jautājumus.</t>
  </si>
  <si>
    <t>Komunikācija mājas lapā, informatīvais izdevums, sociālie tīkli un plašsaziņas līdzekļi.
Iedzīvotāju sapulces (projekta SUNShINE ietvaros), iedzīvotāju aptaujas, sabiedriskās apspriešanas, sabiedriskās komisijas un iedzīvotāju konsultatīvās padomes (2020.g. 26 konsultatīvās padomes sanāksmes gan pilsētā, gan pagastos). 2021.g. konsultatīvās padomes izveidotas arī  citos pagastos, t.sk. no apvienotajām pašvaldībām.</t>
  </si>
  <si>
    <t>Komunikācija mājas lapā, informatīvais izdevums, sociālie tīkli un plašsaziņas līdzekļi.
Jautājumu iesniegšanas platforma mājas lapā.
Iedzīvotāju iniciatīvu konkurss "Darīsim paši" (2020.g. īstenoti 40 projekti, kopējā summa 29 600 EUR).
Domē aktīvu darbu veic konsultatīvās padomes - Senioru padome, Reliģisko lietu padome, Jauniešu padome, Jaunu kuldīdznieku padome, kā arī Uzņēmējdarbības atbalsta komisija.</t>
  </si>
  <si>
    <t>Domes komisijās un padomēs iekļauti Talsu novada pašvaldības iedzīvotāji.
Informācijas izplatīšana tīmekļvietnē, informatīvais izdevums, sociālo tīklu konti.
Dažādu konkursu rīkošana sociālajos tīklos, atgriezeniskās saites veidošana, sniedzot atbildes uz neskaidrajiem jautājumiem, informējot par izmaiņām un aktualitātēm.
Masu mediji (televīzija, radio, ziņu portāli u.c.).
Izbrauciens pa objektiem, kur realizēti projekti, sniedzot detalizētu Pašvaldības speciālistu informāciju par ieguldītajiem līdzekļiem un sasniegtajiem mērķiem.
Iedzīvotāju iesaiste Pašvaldības darbā un piederības izjūtas stiprināšana vietējā kopienā tiek īstenota, organizējot konkursu “Radi Talsu novadam!”, kur nomināciju uzvarētājiem tiek pasniegta novada “Piederības balva”. 
Pašvaldība komunikācijā ar iedzīvotājiem izmanto plašu un daudzveidīgu komunikācijas instrumentu klāstu. To mērķis ir iedzīvotājus ne tikai informēt, bet iespēju robežās arī iesaistīt nozīmīgu jautājumu risināšanā, sabiedriskās domas noskaidrošanā, lai Pašvaldības darbi un iniciatīvas atspoguļotu vietējās sabiedrības nepieciešamības.</t>
  </si>
  <si>
    <t>Projektu konkursi, kuros novada iedzīvotājiem tiek dota iespēja iegūt līdzfinansējumu teritoriju sakārtošanai pie daudzīvokļu mājām, vides sakārtošanai un labiekārtošanai, sabiedriskiem, kultūras, sporta un izglītojošiem pasākumiem, dzīvojamo māju ūdensvada un kanalizācijas pieslēguma izveidei.</t>
  </si>
  <si>
    <t>Informācijas sniegšana mājsalapā, informatīvajā izdevumā, sociālajos tīklos, radio, laikrakstos, ziņu aģentūrās.
Dažādu jautājumu risināšana noteik ar elektronisko dokumentu apriti.
Izveidots Brocēnu novada pašvaldības projektu fonds, lai īstenotu sadarbību ar nevalstisko sektoru. Tiek atbalstīts iniciatīvas, bērnu un jauniešu nometnes, sporta pasākumi.</t>
  </si>
  <si>
    <t>Saldus: Līdzsvaroti attīstīts, viedi pārvaldīts, pašpietiekams, daudzveidīgs un inovatīvs Kurzemes novads ar apmierinātu, aktīvu, iekļaujošu un izglītotu vietējo kopienu
SM1. Apmierināta sabiedrība un laimīgas ģimenes
SM2. Daudzveidīga, pieejama un droša vide
SM3. Attīstību un augstu pievienoto vērtību veicinoša uzņēmējdarbības vide
SM4. Gudra un atvērta pārvaldība
IP1. Izglītots, radošs, prasmīgs un ar iniciatīvu apveltīts iedzīvotājs
IP2. Klimatneitrāla, mūsdienīga un infrastruktūra un integrēta mobilitāte
IP3. Industriālo teritoriju attīstība un konkurētspēja</t>
  </si>
  <si>
    <t>Tukuma novads - plaukstošs un dzīvošanai pievilcīgs novads Kurzemē, Autentisks kultūras un dabas mantojums un ilgtspējīga vide uzņēmīgiem un izglītotiem iedzīvotājiem
SM1. Gudra pārvaldība un aktīvs cilvēks
SM2. Sasniedzama un pievilcīga dzīves vide
SM3. Atbildīga ekonomiskā vide
IP1. Kompakta, dinamiska, uz digitāliem risinājumiem balstīta un atvērta pārvaldība
IP2. Racionāli organizēti un sabiedrības vajadzībās balstīti pakalpojumi
IP3. Lokāli pieejamas un labi apmaksātas darba vietas, mājokļu pieejamība
IP4. Zaļais kurss un pielāgošanās klimata pārmaiņām</t>
  </si>
  <si>
    <t xml:space="preserve">Dabai tuvs un uz klimatneitralitāti orientēts, kultūrvēsturiski autentisks un starptautiski atpazīstams novads ar pilsoniski aktīvām vietējām kopienām un saliedējošu pašvaldību, kura rūpējas par kvalitatīvu dzīves vidi un sniedz atbalstu uzņēmējdarbības attīstībai
SM1. Pilsoniski aktīvas un viedas kopienas
SM2. Harmoniska un zaļa pilsētas un lauku vide, saglabātas vērtības
SM3. Ekonomiski aktīvs un sasniedzams novads
IP1. Labklājība un cilvēka potenciāls
IP2. Unikālās kultūrvides un dabas vērtību kvalitāte
IP3. Izmantots ekonomiskais potenciāls jeb ekonomikas izrāviens
</t>
  </si>
  <si>
    <t xml:space="preserve">Talsu novads - starp Dižjūru un Mazjūru - dižens, pašpietiekams un efektīvi pārvaldīts novads, kur dažādās savā unikalitātē esošās pilsētās, ciemos un laukos dzīvo pilsoniski aktīvi, labklājīgi, radoši un izglītoti ļaudis, un kur drosme, mērķtiecība un cilvēcība ir galvenās vērtības.
SM1. Izglītota, aktīva un radoša sabiedrība
SM2. Ilgtspējīga un daudzveidīga vide un mobilitāte
SM3. Viedi izmantotos resursos un zaļā domāšanā balstīta ekonomiskā attīstība
SM4. Efektīva, atvērta pārvaldība un sadarbība
IP1. Pieejama un kvalitatīva izglītība visos vecumos
IP2. Uz sabiedrības vajadzībām un kopienu identitāti vērsti publiskie pakalpojumi
IP3. Līdzsvarota un mūsdienīga pilsētu, ciemu, piekrastes un lauku attīstība
IP4. Integrēta un daudzveidīga tūrisma, pakalpojumu, industriālo un lauku telpu attīstība
</t>
  </si>
  <si>
    <t>Iepriekš:
Interesi radošs, rosinošs, aktīvs un unikāls novads, kurā lieliski sadzīvo pagātnes vērtības, tagadnes rosība un nākotnes sapņi.
Uzstādījumi:
Saglabāt un kopt novada kultūrvēsturiskās īpatnības, to daudzveidību, tajā skaitā novadā ietilpstošo pagastu kopienu dzīves pieredzi un identitāti, vienlaikus – veidot jaunu kopienu, kas dzīvo 21.gadsimtā 
Uzturēt un attīstīt vietas novada teritorijā, kas ir gan identitātes enkurs, gan jaunās attīstības potenciāls
Veicināt cilvēku radošumu, rūpēties par izglītošanās iespējām, piedalīšanos novada attīstības plānošanā, dažādu monitoringu īstenošanā utt.
Izmantot dažādās plānošanas iespējas, analizēt agrāk izstrādātos dokumentus un to ietekmi uz pašvaldības attīstību; noteikt kārtību, kā šajā procesā piedalās iedzīvotāji vai interešu grupas
Plānošanas procesos pievērst uzmanību tam, ka inovāciju iespējas bieži saistās ar īpatnējo, ar atšķirīgo; tas ir jauns, netradicionāls attīstības resurss
Sekot jauno darbības veidu attīstībai novada teritorijā, to lokalizācijas vietām, izvērtējot to ietekmes uz ekoloģisko situāciju, cilvēku dzīves vidi, kā arī atbilstību sabiedrības interesēm
Īstenot mazo soļu stratēģiju, tas ir, negaidīt uz lielu un finansiāli jaudīgu projektu parādīšanos, bet ikdienā izmantot katru iespēju, lai ar konkrētiem darbiem īstenotu novada attīstības mērķus
Liepāja un Dienvidkurzemes novads - spēcīgākais Kurzemes attīstības dzinējspēks. Ilgtspējīga vide darbīgiem cilvēkiem, kas balstās uz starptautiski konkurētspējīgas ekonomikas, bagātas kultūras un dabas vērtību harmonisku līdzāspastāvēšanu.
Stratēģiskais mērķis: Sasniedzama un gudri pārvaldīta ekonomiski aktīva vide ilgtspējīgā dabas un cilvēku harmonijā Baltijas jūras piekrastē.
IP1. Atvērtība un sasniedzamība
IP2. Cilvēks harmoniskā vidē
IP3. Vieda attīstība</t>
  </si>
  <si>
    <t>Talsu novads - starp Dižjūru un Mazjūru - dižens, pašpietiekams un efektīvi pārvaldīts novads, kur dažādās savā unikalitātē esošās pilsētās, ciemos un laukos dzīvo pilsoniski aktīvi, labklājīgi, radoši un izglītoti ļaudis, un kur drosme, mērķtiecība un cilvēcība ir galvenās vērtības.
SM1. Izglītota, aktīva un radoša sabiedrība. IP1. pieejama un kvalitatīva izglītība visos vecumos
SM2. Ilgtspējīga un daudzveidīga vide un mobilitāte. IP2. Uz sabiedrības vajadzībām un kopienu identitāti vērsti publiskie pakalpojumi
SM3. Viedi izmantotos resursos un zaļā domāšanā balstīta ekonomiskā attīstība. IP3. Līdzsvarota un mūsdienīga pilsētu, ciemu, piekrastes un lauku attīstība
SM4. Efektīva, atvērta pārvaldība un sadarbība. IP4. Integrēta un daudzveidīga tūrisma, pakalpojumu, industriālo un lauku telpu attīstība</t>
  </si>
  <si>
    <t xml:space="preserve">Iepriekš:
Draudzīga, sakopta, un labi pārvaldīta vide darbam, ikdienai un atpūtai
SM1. Izglītota, aktīva un patriotiska sabiedrība. IP1. Izglītības, sporta, kultūras iestāžu nodrošinājums
SM2. Pilnvērtīga un sakārtota dzīves vide. IP2. Komfortabls dzīvojamais fonds, sakārtota tehniska infrastruktūra
SM3. Uz vietējo resursu izmantošanu balstīta ekonomika. IP3. Uzņēmējdarbības attīstība
SM4. Labi pārvaldīta pašvaldība. IP4. Profesionāla uz vietējo sabiedrību orientēta pašvaldība
Saldus:
Līdzsvaroti attīstīts, viedi pārvaldīts, pašpietiekams, daudzveidīgs un inovatīvs Kurzemes novads ar apmierinātu, aktīvu, iekļaujošu un izglītotu vietējo kopienu
SM1. Apmierinātība sabiedrība un laimīgas ģimenes. IP1. Izglītots, radošs, prasmīgs un ar iniciatīvu apveltīts iedzīvotājs
SM2. Daudzveidīga, pieejama un droša vide. IP2. Klimatneitrāla, mūsdienīga un infrastruktūra un integrēta mobilitāte
SM3. Attīstību un augstu pievienoto vērtību veicinoša uzņēmējdarbības vide. IP3. Industriālo teritoriju attīstība un konkurētspēja
SM4. Gudra un atvērta pārvaldība
</t>
  </si>
  <si>
    <t>Latgales plānošanas reģions</t>
  </si>
  <si>
    <t>Līvāni (RC)</t>
  </si>
  <si>
    <t>Balvi (RC)</t>
  </si>
  <si>
    <t>Dagda</t>
  </si>
  <si>
    <t>Zilupe</t>
  </si>
  <si>
    <t>Viļāni</t>
  </si>
  <si>
    <t>Latgales plānošanas reģiona AC kvalitatīvā analīze</t>
  </si>
  <si>
    <r>
      <rPr>
        <b/>
        <sz val="11"/>
        <color theme="1"/>
        <rFont val="Calibri"/>
        <family val="2"/>
        <charset val="186"/>
        <scheme val="minor"/>
      </rPr>
      <t>R1. Iedzīvotāju skaita prognoze līdz 2050.gadam:</t>
    </r>
    <r>
      <rPr>
        <sz val="11"/>
        <color theme="1"/>
        <rFont val="Calibri"/>
        <family val="2"/>
        <scheme val="minor"/>
      </rPr>
      <t xml:space="preserve">
- Atbilst - tiek prognozēts iedzīvotāju skaita pieaugums; 
- Daļēji atbilst - prognozētais iedzīvotāju skaita samazinājums ir mazāks nekā prognoze reģionā (LPR: -30%);
- Neatbilst - prognozētais iedzīvotāju skaita samazinājums ir lielāks nekā prognoze reģionā (LPR: -30%).</t>
    </r>
  </si>
  <si>
    <t>Iedzīvotāju skaita prognoze līdz 2050.gadam norāda uz iespējamu iedzīvotāju skaita sarukumu par aptuveni -21% (2030: -7%, 2040: -14%), kas ir  mazāk nekā Latgales plānošanas reģionā</t>
  </si>
  <si>
    <t>Iedzīvotāju skaita prognoze līdz 2050.gadam norāda uz iespējamu iedzīvotāju skaita sarukumu par aptuveni -19% (2030: -6%, 2040: -13%), kas ir  mazāk nekā Latgales plānošanas reģionā</t>
  </si>
  <si>
    <t>Iedzīvotāju skaita prognoze līdz 2050.gadam norāda uz iespējamu iedzīvotāju skaita sarukumu par aptuveni -37% (2030: -14%, 2040: -26%), kas ir  vairāk nekā Latgales plānošanas reģionā</t>
  </si>
  <si>
    <t>Iedzīvotāju skaita prognoze līdz 2050.gadam norāda uz iespējamu iedzīvotāju skaita sarukumu par aptuveni -36% (2030: -13%, 2040: -25%), kas ir ievērojami vairāk nekā Latgales plānošanas reģionā</t>
  </si>
  <si>
    <t>Iedzīvotāju skaita prognoze līdz 2050.gadam norāda uz iespējamu iedzīvotāju skaita sarukumu par aptuveni -73% (2030: -27%, 2040: -51%), kas ir kritiski vairāk nekā Latgales plānošanas reģionā</t>
  </si>
  <si>
    <t>Iedzīvotāju skaita prognoze līdz 2050.gadam norāda uz iespējamu iedzīvotāju skaita sarukumu par aptuveni -32% (2030: -11%, 2040: -22%), kas ir vairāk  nekā Latgales plānošanas reģionā</t>
  </si>
  <si>
    <t>Iedzīvotāju skaita prognoze līdz 2050.gadam norāda uz iespējamu iedzīvotāju skaita sarukumu par aptuveni -28% (2030: -12%, 2040: -21%), kas ir  mazāk nekā Latgales plānošanas reģionā</t>
  </si>
  <si>
    <t>Iedzīvotāju skaita prognoze līdz 2050.gadam norāda uz iespējamu iedzīvotāju skaita sarukumu par aptuveni -25% (2030: -9%, 2040: -17%), kas ir mazāk nekā Latgales plānošanas reģionā</t>
  </si>
  <si>
    <t>Iedzīvotāju skaita prognoze līdz 2050.gadam norāda uz iespējamu iedzīvotāju skaita sarukumu par aptuveni -23% (2030: -7%, 2040: -15%), kas ir mazāk nekā Latgales plānošanas reģionā</t>
  </si>
  <si>
    <t>Pēdējo 5 gadu laikā migrācijas saldo ir bijis negatīvs (-1579), ikgadējā izmaiņa par 65% pietuvojusies neitrālai vērtībai, tāpēc var uzskatīt, ka turpmākajos gados tam ir potenciāls kļūt pozitīvam</t>
  </si>
  <si>
    <t>Pēdējo 5 gadu laikā migrācijas saldo ir bijis negatīvs (-512), ikgadējā izmaiņa par 76% pietuvojusies neitrālai vērtībai, tāpēc var uzskatīt, ka turpmākajos gados tam ir potenciāls kļūt pozitīvam</t>
  </si>
  <si>
    <t>Pēdējo 5 gadu laikā migrācijas saldo ir bijis negatīvs (-287), ikgadējā izmaiņa par 30% pietuvojusies neitrālai vērtībai, tāpēc var uzskatīt, ka turpmākajos gados tam ir potenciāls kļūt pozitīvam</t>
  </si>
  <si>
    <t>Pēdējo 5 gadu laikā migrācijas saldo ir bijis negatīvs (-352), ikgadējā izmaiņa par 42% pietuvojusies neitrālai vērtībai, tāpēc var uzskatīt, ka turpmākajos gados tam ir potenciāls kļūt pozitīvam</t>
  </si>
  <si>
    <t>Pēdējo 5 gadu laikā migrācijas saldo ir bijis negatīvs (-471) bez būtiskām izmaiņām, izņemot 2020.gadu ar par aptuveni 72% zemāku migrācijas saldo nekā iepriekšējos gados. Taču šie dati nevar pamatot pieņēmumu, ka turpmākajos gados migrācijas saldo kļūs pozitīvs.</t>
  </si>
  <si>
    <t>Pēdējo 5 gadu laikā migrācijas saldo ir bijis negatīvs (-47), bet ikgadējā izmaiņa izmainījusies par 100% kļūstot neitrāla (0 2020.g.), tāpēc var uzskatīt, ka turpmākajos gados tam ir potenciāls būt pozitīvam</t>
  </si>
  <si>
    <t>Pēdējo 5 gadu (2016-2020) laikā migrācijas saldo Subatē ir bijis pozitīvs (+14)</t>
  </si>
  <si>
    <t>Pēdējo 5 gadu laikā migrācijas saldo ir bijis negatīvs (-14), bet ikgadējā izmaiņa izmainījusies, kļūstot pozitīva (+9 2020.g., +5 2017.g., +6 2016.g.), tāpēc var uzskatīt, ka arī turpmākajos gados tam ir potenciāls būt pozitīvam</t>
  </si>
  <si>
    <t>Pēdējo 5 gadu laikā migrācijas saldo ir bijis negatīvs (-38), ikgadējā izmaiņa par 72% pietuvojusies neitrālai vērtībai, tāpēc var uzskatīt, ka turpmākajos gados tam ir potenciāls kļūt pozitīvam</t>
  </si>
  <si>
    <r>
      <rPr>
        <b/>
        <sz val="11"/>
        <color theme="1"/>
        <rFont val="Calibri"/>
        <family val="2"/>
        <charset val="186"/>
        <scheme val="minor"/>
      </rPr>
      <t>R3. Iedzīvotāju sadalījums vecuma grupās:</t>
    </r>
    <r>
      <rPr>
        <sz val="11"/>
        <color theme="1"/>
        <rFont val="Calibri"/>
        <family val="2"/>
        <scheme val="minor"/>
      </rPr>
      <t xml:space="preserve">
- Atbilst - ja ir pēdējo 5 gados ir tendence pieaugt iedzīvotāju īpatsvaram līdz darbspējas vecumam un tā attiecība pret iedzīvotāju īpatsvaru pēc darbspējas vecuma ir augstāks nekā reģionā (LPR: 60%);
- Daļēji atbilst - ja pēdējo 5 gadu laikā ir tendence pieaugt iedzīvotāju īpatsvaram līdz darbspējas vecumam vai iedzīvotāju īpatsvara līdz darbspējas vecumam attiecība ar darbspējas vecuma iedzīvotājiem ir augstāks nekā reģionā (LPR: 60%);
- Neatbilst – ja pēdējo 5 gadu laikā iedzīvotāju īpatsvars līdz darbspējas vecumam nepieaug.</t>
    </r>
  </si>
  <si>
    <t>Pēdējos 5 gados iedzīvotāju īpatsvars vecuma grupā līdz darbspējas vecumam ir pieaudzis no 14% uz 15%, bet iedzīvotāju īpatsvars virs darbspējas vecuma ir pieaudzis no 21% uz 23%. Šo vecuma grupu savstarpējā attiecība ir 65%.</t>
  </si>
  <si>
    <t>Pēdējos 5 gados iedzīvotāju īpatsvars vecuma grupā līdz darbspējas vecumam ir pieaudzis no 15% uz 16%, bet iedzīvotāju īpatsvars virs darbspējas vecuma ir pieaudzis no 20% uz 22%. Šo vecuma grupu savstarpējā attiecība ir 73%.</t>
  </si>
  <si>
    <t>Pēdējos 5 gados iedzīvotāju īpatsvars vecuma grupā līdz darbspējas vecumam ir pieaudzis no 13% uz 14%, bet iedzīvotāju īpatsvars virs darbspējas vecuma ir pieaudzis no 19% uz 22%. Šo vecuma grupu savstarpējā attiecība ir 65%.</t>
  </si>
  <si>
    <t>Pēdējos 5 gados iedzīvotāju īpatsvars vecuma grupā līdz darbspējas vecumam ir bijis bez izmaiņām (13%), bet iedzīvotāju īpatsvars virs darbspējas vecuma ir pieaudzis no 21% uz 23%. Šo vecuma grupu savstarpējā attiecība ir 58%.</t>
  </si>
  <si>
    <t>Pēdējos 5 gados iedzīvotāju īpatsvars vecuma grupā līdz darbspējas vecumam samazinājies no 13% uz 12%, bet iedzīvotāju īpatsvars virs darbspējas vecuma ir pieaudzis no 22% uz 26%. Šo vecuma grupu savstarpējā attiecība ir 48%.</t>
  </si>
  <si>
    <t>Pēdējos 5 gados iedzīvotāju īpatsvars vecuma grupā līdz darbspējas vecumam ir bijis bez izmaiņām (13%), bet iedzīvotāju īpatsvars virs darbspējas vecuma ir pieaudzis no 24% uz 26%. Šo vecuma grupu savstarpējā attiecība ir 52%.</t>
  </si>
  <si>
    <t>Pēdējos 5 gados iedzīvotāju īpatsvars vecuma grupā līdz darbspējas vecumam ir bijis bez izmaiņām (13%), bet iedzīvotāju īpatsvars virs darbspējas vecuma ir pieaudzis no 26% uz 29%. Šo vecuma grupu savstarpējā attiecība ir 44%.</t>
  </si>
  <si>
    <t>Pēdējos 5 gados iedzīvotāju īpatsvars vecuma grupā līdz darbspējas vecumam ir bijis bez izmaiņām (12%), bet iedzīvotāju īpatsvars virs darbspējas vecuma ir pieaudzis no 22% uz 24%. Šo vecuma grupu savstarpējā attiecība ir 48%.</t>
  </si>
  <si>
    <t>Pēdējos 5 gados iedzīvotāju īpatsvars vecuma grupā līdz darbspējas vecumam ir bijis bez izmaiņām (15%), tāpat arī iedzīvotāju īpatsvars virs darbspējas vecuma  (22%). Šo vecuma grupu savstarpējā attiecība ir 69%.</t>
  </si>
  <si>
    <r>
      <rPr>
        <b/>
        <sz val="11"/>
        <color theme="1"/>
        <rFont val="Calibri"/>
        <family val="2"/>
        <charset val="186"/>
        <scheme val="minor"/>
      </rPr>
      <t xml:space="preserve">R1. Pievienotā vērtība uz 1 nodarbināto:
- </t>
    </r>
    <r>
      <rPr>
        <sz val="11"/>
        <color theme="1"/>
        <rFont val="Calibri"/>
        <family val="2"/>
        <scheme val="minor"/>
      </rPr>
      <t>Atbilst, ja ir vairāk nekā 10% virs reģiona vidējā (2017. g.LPR: 8 802 EUR);
- Daļēji atbilst, ja ir reģiona vidējā līmenī (+/-10%) (2017.g. LPR: 8 802 EUR);
- Neatbilst, ja ir mazāk nekā 10% no reģiona vidējā līmeņa (2017.g. LPR: 8 802 EUR).</t>
    </r>
  </si>
  <si>
    <t>Daugavpils pilsētā pievienotā vērtība uz 1 nodarbināto 2017.g. bija 9 427 EUR, kas ir par 7.10% vairāk nekā Latgales reģionā kopumā.
Lielākā daļa pievienotās vērtības tika radīta terciālajā sektorā (49.06%) un sekundārajā sektorā (44.03%), kas ir līdzīgi Latgales reģionā vidēji (48.03% un 41.62%).</t>
  </si>
  <si>
    <t>Rēzeknes pilsētā pievienotā vērtība uz 1 nodarbināto 2017.g. bija 9 817 EUR, kas ir par 11.53% vairāk nekā Latgales reģionā kopumā.
Lielākā daļa pievienotās vērtības tika radīta terciālajā sektorā (52.23%) un sekundārajā sektorā (38.36%), kas ir līdzīgi Latgales reģionā vidēji (48.03% un 41.62%).</t>
  </si>
  <si>
    <t>Rēzeknes pilsētā pievienotā vērtība uz 1 nodarbināto 2017.g. bija 9 841 EUR, kas ir par 11.81% vairāk nekā Latgales reģionā kopumā.
Lielākā daļa pievienotās vērtības tika radīta terciālajā sektorā (47%) un sekundārajā sektorā (43.7%), kas ir līdzīgi Latgales reģionā vidēji (48.03% un 41.62%).</t>
  </si>
  <si>
    <t>Ludzas pilsētā pievienotā vērtība uz 1 nodarbināto 2017.g. bija 7 005 EUR, kas ir par 20.42% mazāk nekā Latgales reģionā kopumā.
Lielākā daļa pievienotās vērtības tika radīta terciālajā sektorā (52.58%) un sekundārajā sektorā (35.80%), kas ir līdzīgi kā Latgales reģionā vidēji (48.03% un 41.62%).</t>
  </si>
  <si>
    <t>Krāslavas pilsētā pievienotā vērtība uz 1 nodarbināto 2017.g. bija 7 911 EUR, kas ir par 10.12% mazāk nekā Latgales reģionā kopumā.
Lielākā daļa pievienotās vērtības tika radīta terciālajā sektorā (41.75%) un sekundārajā sektorā (46.22%), kas ir līdzīgi kā Latgales reģionā vidēji (48.03% un 41.62%).</t>
  </si>
  <si>
    <t>Ilūkstes pilsētā pievienotā vērtība uz 1 nodarbināto 2017.g. bija 8 059 EUR, kas ir par 8.45% mazāk nekā Latgales reģionā kopumā.
Lielākā daļa pievienotās vērtības tika radīta terciālajā sektorā (57.07%) un sekundārajā sektorā (27.89%), kas ir līdzīgi kā Latgales reģionā vidēji (48.03% un 41.62%).</t>
  </si>
  <si>
    <t>Subates pilsētā pievienotā vērtība uz 1 nodarbināto 2017.g. bija 8 530 EUR, kas ir par 3.09% mazāk nekā Latgales reģionā kopumā.
Lielākā daļa pievienotās vērtības tika radīta terciālajā sektorā (43.13%) un sekundārajā sektorā (23.08%), kas ir mazāk nekā Latgales reģionā vidēji (48.03% un 41.62%).</t>
  </si>
  <si>
    <t>Viļakas pilsētā pievienotā vērtība uz 1 nodarbināto 2017.g. bija 5 774 EUR, kas ir par 34.40% mazāk nekā Latgales reģionā kopumā.
Lielākā daļa pievienotās vērtības tika radīta terciālajā sektorā (40.70%) un sekundārajā sektorā (23.11%), kas ir mazāk nekā Latgales reģionā vidēji (48.03% un 41.62%).</t>
  </si>
  <si>
    <t>Kārsavas pilsētā pievienotā vērtība uz 1 nodarbināto 2017.g. bija 6 387 EUR, kas ir par 27.44% mazāk nekā Latgales reģionā kopumā.
Lielākā daļa pievienotās vērtības tika radīta terciālajā sektorā (72.20%) un sekundārajā sektorā (25.37%), kas atšķiras no Latgales reģiona vidējā (48.03% un 41.62%).</t>
  </si>
  <si>
    <r>
      <rPr>
        <b/>
        <sz val="11"/>
        <color theme="1"/>
        <rFont val="Calibri"/>
        <family val="2"/>
        <charset val="186"/>
        <scheme val="minor"/>
      </rPr>
      <t xml:space="preserve">R2. Darbavietu attiecība pret iedzīvotāju skaitu darbspējas vecumā:
- </t>
    </r>
    <r>
      <rPr>
        <sz val="11"/>
        <color theme="1"/>
        <rFont val="Calibri"/>
        <family val="2"/>
        <scheme val="minor"/>
      </rPr>
      <t>Atbilst, ja darbavietu attiecība pret iedzīvotāju skaitu darbspējas vecumā ir vairāk nekā 80%;
- Daļēji atbilst, ja darbavietu attiecība pret iedzīvotāju skaitu darbspējas vecumā ir 50-80%;
- Neatbilst, ja darbavietu attiecība pret iedzīvotāju skaitu darbspējas vecumā ir mazāk nekā 50%.</t>
    </r>
  </si>
  <si>
    <t>2020.g. darbavietu atiecība pret darbspējas vecuma iedzīvotājiem - 72%</t>
  </si>
  <si>
    <t>2020.g. darbavietu atiecība pret darbspējas vecuma iedzīvotājiem - 89%</t>
  </si>
  <si>
    <t>2020.g. darbavietu atiecība pret darbspējas vecuma iedzīvotājiem - 61%</t>
  </si>
  <si>
    <t>2020.g. darbavietu atiecība pret darbspējas vecuma iedzīvotājiem - 25%</t>
  </si>
  <si>
    <t>2020.g. darbavietu atiecība pret darbspējas vecuma iedzīvotājiem - 92.62%</t>
  </si>
  <si>
    <t>2020.g. darbavietu atiecība pret darbspējas vecuma iedzīvotājiem - 44.94%</t>
  </si>
  <si>
    <t>Daugavpils pilsētā atrodas 48 uzņēmumi, kas iekļaujas Latgales reģiona TOP 100 lielākajos uzņēmumos,  kas rada 51% no 100 lielāko uzņēmumu apgrozījuma.</t>
  </si>
  <si>
    <t>Rēzeknes pilsētā atrodas 14 uzņēmumi, kas iekļaujas Latgales reģiona TOP 100 lielākajos uzņēmumos,  kas rada 19% no 100 lielāko uzņēmumu apgrozījuma.</t>
  </si>
  <si>
    <t>Preiļu pilsētā atrodas 4 uzņēmumi, kas iekļaujas Latgales reģiona TOP 100 lielākajos uzņēmumos,  kas rada 7% no 100 lielāko uzņēmumu apgrozījuma.</t>
  </si>
  <si>
    <t>Ludzas pilsētā atrodas 3 uzņēmumi, kas iekļaujas Latgales reģiona TOP 100 lielākajos uzņēmumos,  kas rada 1% no 100 lielāko uzņēmumu apgrozījuma.</t>
  </si>
  <si>
    <t>Krāslavas pilsētā atrodas 3 uzņēmumi, kas iekļaujas Latgales reģiona TOP 100 lielākajos uzņēmumos,  kas rada 2% no 100 lielāko uzņēmumu apgrozījuma.</t>
  </si>
  <si>
    <t>Ilūkstes pilsētā neatrodas neviens no TOP 100 lielākajiem uzņēmumiem Latgales reģionā.</t>
  </si>
  <si>
    <t>Subates pilsētā atrodas 1 uzņēmums, kas iekļaujas Latgales reģiona TOP 100 lielākajos uzņēmumos,  kas rada 0.1-1% no 100 lielāko uzņēmumu apgrozījuma.</t>
  </si>
  <si>
    <t>Viļakas pilsētā neatrodas neviens no TOP 100 lielākajiem uzņēmumiem pēc apgrozījuma Latgales teritorijā.</t>
  </si>
  <si>
    <t>Kārsavas pilsētā neatrodas neviens no TOP 100 lielākajiem uzņēmumiem pēc apgrozījuma Latgales teritorijā.</t>
  </si>
  <si>
    <t>Daugavpils pilsētai ir tiešs savienojums ar:
Eiropas nozīmes ceļi: 1 (E262)
Nacionālās nozīmes ceļi: 3 (A6, A13, A14)
Reģionālās nozīmes ceļi: 3
Vietējās nozīmes ceļi: 6
Daugavpils pilsēta ir savienota ar dzelzceļa līniju, tā skaitā pasažieru transporta.
Daugavpils pilsētai ir pieejams vietējo un reģionālo autobusu maršrutu tīkls.</t>
  </si>
  <si>
    <t>Rēzeknes pilsētai ir tiešs savienojums ar:
Eiropas nozīmes ceļi: 2 (E262, E22)
Nacionālās nozīmes ceļi: 2 (A12, A13)
Reģionālās nozīmes ceļi: 3
Vietējās nozīmes ceļi: 2
Rēzeknes pilsēta ir savienota ar dzelzceļa līniju, tā skaitā pasažieru transporta.
Rēzeknes pilsētai ir pieejams vietējo autobusu maršrutu tīkls.</t>
  </si>
  <si>
    <t>Preiļu pilsētai ir tiešs savienojums ar:
Eiropas nozīmes ceļi: 0
Nacionālās nozīmes ceļi: 0
Reģionālās nozīmes ceļi: 5
Vietējās nozīmes ceļi: 1
Preiļu pilsētai ir pieejams vietējo un reģionālo autobusu maršrutu tīkls (Ludzas AO)</t>
  </si>
  <si>
    <t>Ludzas pilsētai ir tiešs savienojums ar:
Eiropas nozīmes ceļi: 1 (E22)
Nacionālās nozīmes ceļi: 1 (A12)
Reģionālās nozīmes ceļi: 2 
Vietējās nozīmes ceļi: 1
Ludzas pilsēta ir savienota ar dzelzceļa līniju, tā skaitā pasažieru transporta.
Ludzas pilsētai ir pieejams vietējo un reģionālo autobusu maršrutu tīkls (Ludzas AO)</t>
  </si>
  <si>
    <t>Krāslavas pilsētai ir tiešs savienojums ar:
Eiropas nozīmes ceļi: 0
Nacionālās nozīmes ceļi: 1 (A6)
Reģionālās nozīmes ceļi: 3
Vietējās nozīmes ceļi: 2
Krāslavas pilsēta ir savienota ar dzelzceļa līniju, tā skaitā pasažieru transporta.
Krāslavas pilsētai ir pieejams vietējo un reģionālo autobusu maršrutu tīkls.</t>
  </si>
  <si>
    <t>Ilūkstes pilsētai ir tiešs savienojums ar:
Eiropas nozīmes ceļi: 0
Nacionālās nozīmes ceļi: 1 (A6)
Reģionālās nozīmes ceļi: 2
Vietējās nozīmes ceļi: 6
Ilūkstes pilsētai ir pieejams vietējo un reģionālo autobusu maršrutu tīkls.</t>
  </si>
  <si>
    <t>Subates pilsētai ir tiešs savienojums ar:
Eiropas nozīmes ceļi: 0
Nacionālās nozīmes ceļi: 0
Reģionālās nozīmes ceļi: 2
Subates pilsētai ir pieejams vietējo autobusu maršrutu tīkls.</t>
  </si>
  <si>
    <t>Viļakas pilsētai ir tiešs savienojums ar:
Eiropas nozīmes ceļi: 0
Nacionālās nozīmes ceļi: 0
Reģionālās nozīmes ceļi: 3
Vietējās nozīmes ceļi: 4
Viļakas pilsētai ir pieejams vietējo un reģionālo autobusu maršrutu tīkls.</t>
  </si>
  <si>
    <t>Kārsavas pilsētai ir tiešs savienojums ar:
Eiropas nozīmes ceļi: 1 (E262)
Nacionālās nozīmes ceļi: 1 (A13)
Reģionālās nozīmes ceļi: 4
Vietējās nozīmes ceļi: 2
Kārsavas pilsētai ir pieejams vietējo un reģionālo autobusu maršrutu tīkls.</t>
  </si>
  <si>
    <t>Daugavpils pilsēta atrodas samērā tālu no citiem RC - Preiļi (55.2km, 48min), Līvāni (62.5km, 48min), bet RC Krāslava (44.6km, 40min) ir tuvāk
Nokļūšana līdz Rīgai ir līdz 3 h 4 minūtes, 229.1km.</t>
  </si>
  <si>
    <t xml:space="preserve">Rēzeknes pilsēta atrodas samērā tuvu citiem RC - Ludza (27.1km, 24min), Preiļi (54.6km, 46min)
Nokļūšana līdz Rīgai ir līdz 3 h 13 minūtes, 239.9km.
</t>
  </si>
  <si>
    <t>Preiļu pilsēta atrodas samērā tuvu ar NC - Rēzekne (54.4km, 46min), Daugavpils (55.4km, 48 min), bet RC Līvāni ir tuvāk (36.4km, 29min)
Nokļūšana līdz Rīgai ir līdz 2 h 45 minūtes, 203km.</t>
  </si>
  <si>
    <t>Ludzas pilsēta atrodas samērā tuvu ar NC - Rēzekne (27.2km, 25min), bet RC Balvi ir tālāk (85km, 1h 10min)
Nokļūšana līdz Rīgai ir līdz 3 h 33 minūtes, 267km.</t>
  </si>
  <si>
    <t>Krāslavas pilsēta atrodas samērā tuvu ar NC - Daugavpils (44.8km, 40min), bet RC Preiļi ir tālāk (59.7km, 52min)
Nokļūšana līdz Rīgai ir līdz 3 h 29 minūtes, 265.5 km.</t>
  </si>
  <si>
    <t>Ilūkstes pilsēta atrodas tuvu ar NC  - Daugavpils (24.9km, 22min), bet RC Līvāni (65.3km, 50min) un Preiļi (71km, 58min) ir tālāk
Nokļūšana līdz Rīgai ir līdz 2 h 41 minūtes, 195.8km.
Pilsētas kā Subate un Bebrene šobrīd ir 40-50min attālumā no tuvākā AC. Ja Ilūkste kļutu par AC, tad šo pilsētu laiks, lai sasniegtu tuvāko AC mainītos uz 20-30min.</t>
  </si>
  <si>
    <t>Subates pilsēta atrodas samērā tuvu ar NC - Daugavpils (52.km, 46min), bet RC Līvāni (94km, 1h 14min) ir tālāk
Nokļūšana līdz Rīgai ir līdz 2 h 21 minūtes, 171.6km.
Pilsētām kā Bebrene, Aknīste, Eikšņi šobrīd nokļūt uz tuvāko AC ir 40-50min attālumā. Ja Subate kļūtu par AC, šis laiks mazinātos uz 20-30min.</t>
  </si>
  <si>
    <t>Viļakas pilsēta atrodas samērā tuvu citam RC - Balvi (26.4km, 20min).
Nokļūšana līdz Rīgai ir līdz 3 h 17 minūtes, 245.8km.</t>
  </si>
  <si>
    <t>Kārsavas pilsēta atrodas samērā tuvu ar NC - Rēzekne (38.9km, 31min) un RC Ludza (29.3km, 25min), bet RC Balvi (55.9km, 45min) ir tālāk
Nokļūšana līdz Rīgai ir līdz 3 h 37 minūtes, 273.3km.</t>
  </si>
  <si>
    <t>Daugavpils pilsētai ir 1.prioritāte - pilsētā atrodas valsts nozīmes piemieklis - Daugavpils cietoksnis kā Daugavpils atpazīstamības un identitātes simbols, Daugavpils vēsturiskais centrs ir pilsētbūvniecības piemineklis, kā arī dabas pieminekļi un teritorijas - septiņi mežaparki, 34 citi parki, skvēri, dārzi un apstādījumi</t>
  </si>
  <si>
    <t>Rēzeknes pilsētai ir 2.prioritāte - Pilsētas teritorijā ir valsts aizsargājamie kultūras pieminekļi - vēsturiska dzīvojamā apbūve un ielu tīkls, sakrālā arhitektūra, pilskalni, piemineklis "Vienoti Latvijai" u.c.</t>
  </si>
  <si>
    <t>Preiļu pilsētai ir 3.prioritāte - Preiļu pilsētā atrodas salīdzinoši neliels daudzums ar kultūvēsturiskā mantojuma objektiem - tie ir atsevišķi arhitektŗuas pieminekļi (), arheoloģijas pieminekļi u.c.</t>
  </si>
  <si>
    <t>Ludzas pilsētai ir 1.prioritāte - pilsētai ir bagāts kultūrvēsturiskais mantojums, ko veido Ludzas pilsētas vēsturiskais centrs, Ludzas viduslaiku pilsdrupas, sakrālie objekti, Novadpētniecības centrs, amatnieku centrs, kā arī saistoši dabas objekti - ezeri. Ludza ir vecākā Latvijas pilsēta.</t>
  </si>
  <si>
    <t>Krāslavas pilsētai ir 1.prioritāte - pilsētai ir bagāts kultūrvēsturiskais mantojums, ko veido Krāslavas grāfu Plāteru pils kompleksa apbūve ar parku, Krāslavas katoļu baznīca, Krāslavas pilsētas vēsturiskais centrs, mākslas pieminekļi u.c. Tāpat pilsēta atrodas Daugavas upes krastos un netālu no dabas parka "Daugavas loki", kas 2011.gada sākumā iekļauts UNESCO Pasaules mantojuma Latvijas nacionālajā sarakstā.</t>
  </si>
  <si>
    <t>Ilūkstes pilsētai ir 4.prioritāte - Ilūkstes pilsētā atrodas salīdzinoši neliels valsts kultūras pieminekļu un nozīmīgu dabas objektu skaits skaits</t>
  </si>
  <si>
    <t xml:space="preserve">Subates pilsētai ir 1.prioritāte - pilsētā atrodas grāfu Plāteru - Zībergu muižas komplekss, Subates pilsētas vēsturiskais centrs ir valsts nozīmes pilsētbūvniecības piemineklis (16.-19.gs.), kurā atrodas dažādu ticību dievnami, mazstāvu koka apbūve gar šauru un līkumotu ielu malām. </t>
  </si>
  <si>
    <t>Viļakas pilsētai ir 3.prioritāte - Viļakas pilsētā atrodas salīdzinoši neliels daudzums ar kultūvēsturiskā mantojuma objektiem - tie ir atsevišķi mākslas pieminekļi (ērģeles, vitrāžas), arheoloģijas pieminekļi u.c.</t>
  </si>
  <si>
    <t>Kārsavas pilsētai ir 3.prioritāte - Kārsavas pilsētā atrodas salīdzinoši neliels daudzums ar kultūvēsturiskā mantojuma objektiem - tie ir atsevišķi arhitektūras pieminekļi u.c.</t>
  </si>
  <si>
    <t>Balstoties uz Latvijas Valsts Ceļu 2021. gada ceļu tehniskā stāvokļa novērtējuma, secinām, ka:
Daugavpils pilsētas apkārtnes ceļu stāvoklis ir nevienmērīgs - iedalās dažviet gan 'labā', gan 'sliktā' tehniskajā stāvoklī.
Ceļš uz Rīgu ir pārsvarā labā stāvoklī.</t>
  </si>
  <si>
    <t>Balstoties uz Latvijas Valsts Ceļu 2021. gada ceļu tehniskā stāvokļa novērtējuma, secinām, ka:
Rēzeknes pilsētas apkārtnes ceļu stāvoklis iedalās 'labā' un 'apmierinošā' tehniskā stāvoklī.
Ceļš uz Rīgu ir pārsvarā labā stāvoklī.</t>
  </si>
  <si>
    <t>Balstoties uz Latvijas Valsts Ceļu 2021. gada ceļu tehniskā stāvokļa novērtējuma, secinām, ka:
Preiļu pilsētas apkārtnes ceļu stāvoklis iedalās 'labā' un 'sliktā' tehniskā stāvoklī.
Ceļš uz Rīgu ir pārsvarā labā stāvoklī.</t>
  </si>
  <si>
    <t>Balstoties uz Latvijas Valsts Ceļu 2021. gada ceļu tehniskā stāvokļa novērtējuma, secinām, ka:
Ludzas pilsētas apkārtnes ceļu stāvoklis ir nevienmērīgs - tas satur gan labus, gan sliktus ceļa stāvokļa novērtējumus.
Ceļš uz Rīgu ir pārsvarā labā stāvoklī.</t>
  </si>
  <si>
    <t>Balstoties uz Latvijas Valsts Ceļu 2021. gada ceļu tehniskā stāvokļa novērtējuma, secinām, ka:
Krāslavas pilsētas apkārtnes ceļu stāvoklis ir pārsvarā 'apmierinošā' tehniskajā stāvoklī.
Ceļš uz Rīgu ir nevienmērīgā tehniskajā stāvoklī.</t>
  </si>
  <si>
    <t>Balstoties uz Latvijas Valsts Ceļu 2021. gada ceļu tehniskā stāvokļa novērtējuma, secinām, ka:
Ilūkstes pilsētas apkārtnes ceļu stāvoklis ir nevienmērīgs - tas satur labus, apmierinošus un sliktus ceļa stāvokļa novērtējumus.
Ceļš uz Rīgu ir nevienmērīgā tehniskajā stāvoklī.</t>
  </si>
  <si>
    <t>Balstoties uz Latvijas Valsts Ceļu 2021. gada ceļu tehniskā stāvokļa novērtējuma, secinām, ka:
Subates pilsētas apkārtnes ceļu stāvoklis ir labā tehniskā stāvoklī.
Ceļš uz Rīgu ir pārsvarā labā stāvoklī.</t>
  </si>
  <si>
    <t xml:space="preserve">Balstoties uz Latvijas Valsts Ceļu 2021. gada ceļu tehniskā stāvokļa novērtējuma, secinām, ka:
Viļakas pilsētas apkārtnes ceļu stāvoklis ir nevienmērīgs, tas satur labus, apmierinošus un sliktus ceļa stāvokļa novērtējumus.
Pirmā ceļa posms uz Rīgu ir pārsvarā "Slikta" novērtējuma, bet otrs ceļa posms ir "Laba" novērtējuma. </t>
  </si>
  <si>
    <t>Balstoties uz Latvijas Valsts Ceļu 2021. gada ceļu tehniskā stāvokļa novērtējuma, secinām, Kārsavas pilsētas apkārtnes ceļu stāvoklis ir nevienmērīgs, tas satur labus, apmierinošus un sliktus ceļa stāvokļa novērtējumus.
Ceļa posms uz Rīgu ir pārsvarā "laba" tehniskā stāvokļa novētējumā.</t>
  </si>
  <si>
    <t>Pēc NIID datiem, Daugavpilī ir plašas iespējas augstākās izglītības, profesionālās izglītības, profesionālās pilnveides un profesionālo kvalifikāciju ieguvei. (Daugavpils Universitāte, Daugavpils Universitātes aģentūra "Daugavpils Universitātes Daugavpils medicīnas koledža", Grāmatvedības un finanšu koledžas Latgales filiāle,  Rīgās Aeronavigācijas institūta Daugavpils filiāle, u.c.)</t>
  </si>
  <si>
    <t>Pēc NIID datiem, Rēzeknē ir iespējas priekš augstākās izglītības, profesionālās pilnveides un profesionālo kvalifikāciju ieguves. (Rēzeknes tehnoloģiju akadēmija, Rēzeknes tehnikums, u.c.)</t>
  </si>
  <si>
    <t>Pieejama profesionālā tālākizglītība, Profesionālā izaugsme un personīgā attīstība, Profesionālās pilnveides izglītība
"Mācību centrs Livonija", Profesionālās pilnveides un tālākizglītības iestāde "Mācību centrs plus", SIA "Latgales mācību centrs", VSIA "Rīgas Tūrisma un radošās industrijas tehnikums"</t>
  </si>
  <si>
    <t>Pieejama profesionālā tālākizglītība, Profesionālā izaugsme un personīgā attīstība, Profesionālās pilnveides izglītība
Daugavpils Būvniecības tehnikums, Malnavas koledža (Malnava), Profesionālās pilnveides un tālākizglītības iestāde "Mācību centrs plus", Rēzeknes tehnikums (Zilupe), SIA "Latgales mācību centrs"</t>
  </si>
  <si>
    <t>Pieejama profesionālā tālākizglītība, Profesionālā izaugsme un personīgā attīstība, Profesionālās pilnveides izglītība
Daugavpils Būvniecības tehnikums (Dagda), Mācību centrs "BUTS", Mācību centrs Livonija, PIKC "Rīgas Valsts tehnikums", Profesionālās pilnveides un tālākizglītības iestāde "Mācību centrs plus", SIA "Latgales mācību centrs"</t>
  </si>
  <si>
    <t>Pieejama augstākā izglītība, profesionālā pilnveide un profesionālo kvalifikāciju ieguve. (Malnavas koledža)</t>
  </si>
  <si>
    <t>2021.g. veiktajā izvērtējumā: 44 punkti Daugavpils pilsētā.</t>
  </si>
  <si>
    <t>2021.g. veiktajā izvērtējumā: 43 punkti Rēzeknes pilsētā.</t>
  </si>
  <si>
    <t>2021.g. veiktajā izvērtējumā: 41 punkti Preiļu novadā.</t>
  </si>
  <si>
    <t>2021.g. veiktajā izvērtējumā: 51 punkti Ludzas novadā.</t>
  </si>
  <si>
    <t>2021.g. veiktajā izvērtējumā: 21 punkti Krāslavas novadā.</t>
  </si>
  <si>
    <t>2021.g. veiktajā izvērtējumā: Ilūkstes novadā izvērtējums nav veikts.
2019.g.: 28 punkti</t>
  </si>
  <si>
    <t>2021.g. veiktajā izvērtējumā: 41 punkts Viļakas novadā.</t>
  </si>
  <si>
    <t>2021.g. veiktajā izvērtējumā: 37 punkti Kārsavas novadā.</t>
  </si>
  <si>
    <t>4. Līmeņa Daugavpils Reģionālā Slimnīca</t>
  </si>
  <si>
    <t>4. Līmeņa Rēzeknes Slimnīca</t>
  </si>
  <si>
    <t>2. Līmeņa Preiļu Slimnīca</t>
  </si>
  <si>
    <t>Ludzas medicīnas centrs ir I līmeņa ārstniecības iestāde</t>
  </si>
  <si>
    <t>Krāslavas slimnīca ir II līmeņa ārstniecības iestāde</t>
  </si>
  <si>
    <t>Veselības centrs Ilūkste nodrošina primāro un sekundāro veselības aprūpi</t>
  </si>
  <si>
    <t>Subatē atrodas primārās veselības aprūpes pakalpojumi</t>
  </si>
  <si>
    <t xml:space="preserve">Viļakas pilsētā atrodas Viļakas Veselības aprūpes centrs un Viļakas slimnīcas ambulatorais dienests. </t>
  </si>
  <si>
    <t>Kārsavas pilsētā atrodas Kārsavas slimnīca, kura piedavā dienas stacionāru, ambulatoros un citus pakalpojumus.</t>
  </si>
  <si>
    <t>Latgales specālā ekonomiskā zona, kas sniedz iespēju komersantiem saņemt nodokļu atvieglojumus, Latgales uzņēmējdarbības centrs, Daugavpils universitātes Tehnoloģiju pārneses kontaktpunkts, LIAA Daugavpils biznesa inkubators,LTRK Laatgales reģiona Dienvidlatgales nodaļa, Latvijas Lauku konsultāciju un izglītības centra birojs.
Grantu konkurss "Impulss", jauniešu iniciatīvu konkurss "Proti un dari".
Regulāri tiek organizēti biznesa forumi un konferences, kā arī invesotru piesaiste.</t>
  </si>
  <si>
    <t>Rēzeknes specālā ekonomiskā zona, Rēzeknes pilsētas domes uzņēmējdarbības projektu līdzfinansēšanas konkurss, LIAA Rēzeknes biznesa inkubators, ALTUM Rēzeknes reģionālais centrs, LDDK Rēzeknes birojs, Rēzeknes uzņēmēju biedrība, Latgales aparātbūves tehnoloģiskais centrs, LTRK Latgales reģionālā nodaļa, uzņēmīgo sieviešu klubs "Sentio"</t>
  </si>
  <si>
    <t>Preiļu novadā darbojas Uzņēmējdarbības centrs, kurā novada uzņēmēju informatīvjama un finansiālajam atbalstam tiek rīkoti semināri, lekcijas, pieriedzes apmaiņas pasākumi, attīstīta uzņēmēju sadarbības platforma, organizēts MVK un SDV projektu līdzfinansēšanas konkurss un veiktas citas uzņēmējdarbību veicinošas aktivitātes.</t>
  </si>
  <si>
    <t>Konkurss "Esi uzņēmējs Ludzas novadā".
Komercdarbības konsultants, pieejamas konsultācijas par uzņēmējdarbības uzsākšanu, valsts un pašvaldības institūciju pakalpojumiem, industriālo zonu, ražošanas telpu, pakalpojuma sniegšanas vietu atraāna potenciāliem investoriem un uzņēmējiem.</t>
  </si>
  <si>
    <t>Jauniešu biznesa ideju konkurss, uzņēmējdarbības atbalsta projektu koordinatora un lauksaimniecības attīstības speciālista pieejamība, semināri u.c.</t>
  </si>
  <si>
    <t xml:space="preserve">Informatīvs atbalsts </t>
  </si>
  <si>
    <t>Lauku attīstības speciālists, kurš sniedz konsultācijas lauksaimniekiem un rīko informatīvus seminārus, informatīvs atbalsts.</t>
  </si>
  <si>
    <t>Biznesa ideju konkurss "STEP UP", Skolēnu mācību uzņēmumu konkurss "AS VARU" u.c.</t>
  </si>
  <si>
    <t>Pieejamā infrastruktūra: 5 atsevišķi kultūras centri, Daugavpils Novadpētniecības un mākslas muzejs (reģionāls), Stropu estrāde. Daugavpils Marka Rotko mākslas centrs, Daugavpils Vienības nams, Daugavpils teātris u.c.</t>
  </si>
  <si>
    <t>Pieejamā infrastruktūra: Kultūras centrs "Rēzeknes pilsētas Nacionālo biedrību kultūras nams" (286 vietas), Latgales kultūrvēstures muzejs (reģionāls). Latgales vēstniecība "Gors" ar divām akustiskajām koncertzālēm (1000 un 220 sēdvietas), semināru un konferenču telpām u.c.</t>
  </si>
  <si>
    <t>Pieejamā infrastruktūra: Preiļu novada kultūras centrs (Lielā zāle - 440 vietas, Mazā zāle - 50 vietas), Preiļu vēstures un lietišķās mākslas muzejs (reģionāls), Preiļu novada estrāde</t>
  </si>
  <si>
    <t>Pieejamā infrastruktūra: Ludzas tautas nams (Lielā zāle - 400 vietu, Mazā zāle - 120 vietas), Ludzas novadpētniecības muzejs (reģionāls), Ludzas Pilsētas Estrāde</t>
  </si>
  <si>
    <t>Pieejamā infrastruktūra: Krāslavas kultūras nams (Lielā skatītāju zāle - 511 vietas, Mazā zāle sanāksmēm, semināriem - 40 vietas, Mazā izstāžu zāle), Krāslavas parka estrāde, Krāslavas vēstures un mākslas muzejs (reģionāls).</t>
  </si>
  <si>
    <t>Pieejamā infrastruktūra: Ilūkstes kultūras un mākslas centrs (Lielā zāle - 450 vietas, Mazā zāle - 150 vietas), brīvdabas estrāde</t>
  </si>
  <si>
    <t>Pieejamā infrastruktūra: Subates kultūras un tūrisma centrs (Zāle - 100 vietas).</t>
  </si>
  <si>
    <t>Pieejamā infrastruktūra: Viļakas kultūras nams (Skatītāju zāle - 230 vietas), Viļakas novada muzejs (reģionāls), Viļakas brīvdabas estrāde.</t>
  </si>
  <si>
    <t>Pieejamā infrastruktūra: Kārsavas kultūras nams (Lielā zāle - 400 vietas, Banketu jeb mazā zāle - 30 vietas), Krosta Estrāde</t>
  </si>
  <si>
    <t>Pēc sporta bāzu reģistra, Daugavpils pilsētā iekļaujas Daugavpils Olimpiskais Centrs, Daugavpils pilsētas sporta komplekss "Olimpija", Daugavpils pilsētas stadions "Daugava", un daudz citas sporta bāzes.</t>
  </si>
  <si>
    <t>Pēc sporta bāzu reģistra, Rēzeknes pilsēta iekļauj: Olimpiskais centrs Rēzekne, Rēzeknes pilsētas domes Sporta pārvalde sporta bāze, un citas sporta bāzes.</t>
  </si>
  <si>
    <t>Pēc sporta bāzu reģistra, Preiļu pilsētā ir sporta infrastruktūra, kas galvenokārt tiek izmantota profesionālās ievirzes izglītības realizācijai.</t>
  </si>
  <si>
    <t>Pēc sporta bāzu reģistra, Ludzas pilsētā ir sporta infrastruktūra, kas galvenokārt tiek izmantota profesionālās ievirzes izglītības realizācijai.</t>
  </si>
  <si>
    <t>Pēc sporta bāzu reģistra, Krāslavas pilsētā ir sporta infrastruktūra, kas galvenokārt tiek izmantota profesionālās ievirzes izglītības realizācijai.</t>
  </si>
  <si>
    <t>Pēc sporta bāzu reģistra, Ilūkstes pilsētā ir sporta infrastruktūra, kas galvenokārt tiek izmantota profesionālās ievirzes izglītības realizācijai.</t>
  </si>
  <si>
    <t>Pēc sporta bāzu reģistra, Subates pilsētā ir sporta bāze vispārējās izglītības iestādei.</t>
  </si>
  <si>
    <t>Pēc sporta bāzu reģistra, Viļakas pilsētā ir sporta infrastruktūra, kas galvenokārt tiek izmantota profesionālās ievirzes izglītības realizācijai.</t>
  </si>
  <si>
    <t>Pēc sporta bāzu reģistra, Kārsavas pilsētā ir sporta bāze vispārējās izglītības iestādei.</t>
  </si>
  <si>
    <t>Pašvaldība īsteno veiksmīgu sadarbību ar vietējām nevalstiskajām organizācijām, iznomājot tai piederošās telpas nevalstiskajām organizācijām (NVO), sniedzot neapdzīvojamo telpu nomas maksas atvieglojumus, palīdzot organizēt un finansiāli atbalstot publiskos svētku pasākumus, mācību un pieredzes apmaiņas braucienus.
Kopš 2011.gada pieejama pašvaldības budžeta atbalsta programma sabiedriskajām organizāicjām (biedrībām, nodbinājumiem). Atbalsta saņemšana no pašvaldības biedrībām iedalīta divās grupās – sociālās organizācijas un izglītības, kultūras, jaunatnes organizācijas.
Pilsētā darbojas Dienvidlatgales NVO atbalsta centrs.</t>
  </si>
  <si>
    <t>Finansējums bērnu un jauniešu nometņu organizēšanai, jaunatnes projektu konkursu organizēšanai, sporta organizācijām, tūrisma un kultūras organizācijām, sociālās jomas organizācijām. Telpu un īpašuma atbalsts.</t>
  </si>
  <si>
    <t>Nevalstiskais sektors tiek atbalstīts, piešķirot aktivitātēm telpas, sniedzot informatīvu un dažāda veida cita veida atbalstu.
Tiek piešķirts līdzfinansējums biedrību projektiem.
Darbojas Preiļu NVO centrs</t>
  </si>
  <si>
    <t>Ludzas novada pašvaldība sadarbojas ar biedrībām un iedzīvotāju iniciatīvas grupām, nodrošinot to darbības informatīvo atbalstu un ar novada domes lēmumu piešķirot finansējumu aktivitāšu īstenošanai. Tās darbojas iedzīvotāju iesaistīšanā sporta un kultūras aktivitātēs, sadarbībā ar pašvaldības speciālistiem izstrā'da projektus iedzīvotāju dzīves kvalitātes uzlabošanai.
2020.g. piešķirts līdzfinansējuma atbalsts 18 sabiedriskajām organizācijām.
Tiek piešķirts arī finansējums Ludzas pilsētas vēsturiskā cenra ēku restaurācijai.</t>
  </si>
  <si>
    <t>Sociālais dienests sadarbojas ar NVO, piemēram, ziedojumu vākšanā.
Projektu konkurss "Iedzīvotāji veido savu vidi".</t>
  </si>
  <si>
    <t>Viļakas novada dome ir veikusi līdzfinansējuma piešķiršanu biedrību projektiem. Ir izveidots arī projektu konkurss "Par finansējuma piešķiršanu daudzdzīvokļu dzīvojamo māju koplietošanas telpu, ārejo norobežojošo konstrukciju remontu un piesaistīto zemesgabalu labiekārtošanas projektiem".</t>
  </si>
  <si>
    <t>Sadarbība ar Kārsavas novada biedrībām, publicējot informāciju par to aktivitātēm un projektiem.</t>
  </si>
  <si>
    <t>Informācijas nodrošināšana mājaslapā, radio stacijās, preses konferencēs, sociālajos tīklos, atbildot uz iesniegtajiem jautājumiem rakstisk u.c.</t>
  </si>
  <si>
    <t>Informācijas nodrošināšana pašvaldības portālā, sadaļa "Sazinies ar mums", informatīvais izdevums, radio, sociālajos tīklos. Iedzīvotāju apkalpošanas centrs dažādu jautājumu risināšanai. Rēzeknieša karte.
Tikšanās ar iedzīvotājiem uzņēmējiem, dažādu konfesiju pārstāvjiem.</t>
  </si>
  <si>
    <t xml:space="preserve">Informēšanas aktivitātes, aptaujas, mājaslapa, sociālie tīkli, atbildes mājaslapā uz bieži uzdotiem jautājumiem, informatīvais izdevums, reģionālie u.c. mediji.
Uzņēmēju tikšanās ar pašvaldības vadības un domes deputātiem. </t>
  </si>
  <si>
    <t>Pašvaldības interneta vietne, sociālo tīklu konts, tikšanās ar iedzīvotājiem, radio raidījumi, TV sižeti un video rullīši, prezentācijas par pašvaldības veikumu, telefonsarunas, aptaujas u.c.
Ar interneta vietnes starpniecību ir iespēja nosūtīt savus jautājumus.</t>
  </si>
  <si>
    <t>Projektu konkurss "Iedzīvotāji veido savu vidi".
Pašvaldības informatīvais izdevums, mājsalapa ar jautājumu uzdošanas iespēju, sociālo tīklu izmantošana.</t>
  </si>
  <si>
    <t>Komunikācija kopsapulcēs, sociālajos tīklos, pašvaldības informatīvais izdevums, ziņojumu stendi.
Mājaslapa, iebildumu izteikšana rakstiski.
Jauni komunikācijas veidi - saziņa interneta vidē, sanāksmes, semināri, prezentācijas, apmācības u.c. pasākumi.</t>
  </si>
  <si>
    <t>Iespēja piedalīties domes sēdēs, informācija mājaslapā, iedzīvotāju pieņemšana komitejās, sanāksmes un sapulces par aktualitātēm novadā, sociālie tīkli, informatīvais izdevums, radio, reģionālie laikraksti.</t>
  </si>
  <si>
    <t>Iedzīvotāju aptauja, iespēja sazināties elektroniski, iedzīvotāju pieņemšana, informācija ziņu aģentūrās, laikrakstos, radio un televīzijai, kā arī reģionālajiem medijiem. Informatīvais izdevums, mājaslapa, t.sk. sabiedrības iesaiste (aptaujas, aktuāli jautājumi un tēmas) un jautājumi un atbildes. Sociālie tīkli.
Informatīvs stends, projektu publicitāte, infografiki.</t>
  </si>
  <si>
    <t xml:space="preserve">Daugavpils valstspilsēta un Augšdaugavas novads - iedzīvotāju skaita ziņā lielākā un ekonomiski nozīmīgākā valstspilsēta ar funkcionālo teritoriju Austrumbaltijā, kas unikāla savā daudzveidībā, ar radošiem, izglītotiem, garīgi bagātiem cilvēkiem, stipru Latgales un Sēlijas identitāti un vienlīdz pievilcīgu vidi iedzīvotājiem, uzņēmējiem un tūristiem.
Daugavpils - Austrumbaltijas ekonomiskās attīstības virzītājspēks
SM1. Labklājīga un laimīga sabiedrība
SM2. Ekonomikas izaugsme
SM3. Sasniedzama un kvalitatīva lauku un urbānā telpa
SM4. Efektīva pašvaldību pārvaldība un attīstīta sadarbība
IP1. Daudzveidīga, atvērta un integrēta vietējā kopiena
IP2. Uzņēmējdarbības attīstība
IP3. Klimatneitrāla vide
IP4. Sadarbība un pārvaldība
</t>
  </si>
  <si>
    <t>2030. gadā Rēzekne ir starptautiski atpazīstama, pievilcīga, videi un cilvēkam draudzīga, inovācijām atvērta un ērti sasniedzama pilsēta tās iedzīvotājiem, uzņēmējiem, tūristiem un viesiem. Tā ir nozīmīgs Austrumlatvijas ekonomikas, kultūras, radošo industriju, izglītības, pētniecības un sporta centrs ar attīstītu starptautiskās, nacionālās un vietējās sadarbības tīklu.
SM1. Nodrošināt Rēzeknes kā starptautiski konkurētspējīga nacionālās nozīmes ekonomiskās attīstības centra attīstību. IP1. Rēzekne - starptautiski konkurētspējīgs ekonomiskās attīstības centrs
SM2. Attīstīt Rēzekni kā Eiropas kultūras un tūrisma pilsētu. IP2. Rēzekne - radošuma, latgaliskuma, kultūrtūrisma un aktīvā tūrisma centrs
SM3. Sekmēt Rēzeknes kā Austrumlatvijas izglītības, pētniecības un sporta centra attīstību. IP3. Rēzekne - izglītības, pētniecības un sporta attīstības centrs
SM4. Veidot Rēzekni kā cilvēkam un videi draudzīgu, drošu un mūsdienīgu pilsētu Eiropas Savienības Austrumu pierobežā. IP4. Rēzekne - cilvēkam un videi draudzīga, droša un mūsdienīga pilsēta</t>
  </si>
  <si>
    <t>Preiļu novads - pērle starp zaļajiem Latgales mežiem un dzidrajiem ezeriem!
Preiļi - Latgales lauku saimnieku centrs un modernas pārvaldības paraugs!
Novads, kurā visu vecuma grupu iedzīvotājiem ir kvalitatīva dzīves vide, kurā ekonomiskais pamats ir uzņēmējdarbība, kas nodrošina ilgtspējīgu attīstību un demogrāfisku izaugsmi, kurš ir pievilcīgs gan kā biznesa vide, gan kā kvalitatīva brīvā laika pavadīšanas vieta, vieta dzīvošanai.
SM1. Dzīves vides kvalitātes un cilvēkresursu attīstība,(izglītības, kultūras, veselības aprūpes, sociālās palīdzības, sociālo pakalpojumu un rekreatīvo pakalpojumu) nodrošināšana un kultūrvēsturiskā mantojuma saglabāšana
SM2. Infrastruktūras attīstība un pieejamības nodrošināšana
SM3. Videi draudzīgas uzņēmējdarbības un ekonomikas attīstība un nodarbinātības veicināšana, atbalsts inovācijām.</t>
  </si>
  <si>
    <t>Ludzas novads - ekonomiski un sociāli aktīvs Austrumlatgales pierobežas novads ar multikulturālu un dinamisku izaugsmi pilsētās, ar apdzīvotu un tīru lauku vidi, ar bagātu dabu un kultūrvēsturisko mantojumu, ar laimīgiem un latgaliski viesmīlīgiem cilvēkiem
SM1. Izglītota, veselīga, kulturāla, socāli aktīva un materiāli nodrošināta sabiedrība
SM2. Droša, dabiska un pieejama vide dzīvošanai, darbam un atpūtai
SM3. Konkurētspējīga un droša uzņēmējdarbības vide
IP1. pieejami izglītības, ārstniecības, kultūras un sociālie pakalpojumi, efektīva publiskā pārvalde
IP2. Attīstīta transporta, sakaru, ūdenssaimniecības sistēmas, vides un enerģētikas infrastruktūra
IP3. Investīciju piesaistes un nodarbinātības veicinašāna, attīstīts tūrisms, aktīvi uzņēmēji</t>
  </si>
  <si>
    <t xml:space="preserve">Krāslavas novads - ar izcilām ainaviskajām vērtībām un daudzveidīgu kultūrvēsturisko mantojumu bagāts un atpazīstams novads Latvijas dienvidaustrumos, kur dzīvo aktīvi iedzīvotāji, ir visiem pieejama un pievilcīga dzīves vide, sakārtota infrastruktūra, laba pārvaldība, un darbojas veiksmīgi un dinamiski uzņēmumi
SM1. Izglītots, radošs un aktīvs iedzīvotājs
SM2. Dzīvei, darbam un atpūtai pievilcīga vide un infrastruktūra
SM3. Uzņēmējdarbību atbalstoša vide
IP1. Pieejami, kvalitatīvi izglītības, kultūras, sporta, veselības aprūpes, sociālie un publiskās pārvaldes pakalpojumi; nodrošinātas attīstības iespējas informācijas un pilsoniskajai sabiedrībai
IP2. Pieejama tehniskā infrastruktūra, kvalitatīvs dzīvojamais fonds, sakārtota un droša vide
IP3. Kvalitatīva infrastruktūra un pakalpojumi veiksmīgai uzņēmējdarbībai
</t>
  </si>
  <si>
    <t xml:space="preserve">Iepriekš: 
Sēlijas reģiona attīstības centrs ar konkurētspējīgas izglītības iespējām, krāsainu sporta un kultūras dzīvi un vidi, kas ir pievilcīga ģimenēm uzņēmējiem un tūristiem
Daugavpils valstspilsēta un Augšdaugavas novads - iedzīvotāju skaita ziņā lielākā un ekonomiski nozīmīgākā valstspilsēta ar funkcionālo teritoriju Austrumbaltijā, kas unikāla savā daudzveidībā, ar radošiem, izglītotiem, garīgi bagātiem cilvēkiem, stipru Latgales un Sēlijas identitāti un vienlīdz pievilcīgu vidi iedzīvotājiem, uzņēmējiem un tūristiem.
Augšdaugavas novads - nozīmīgs funkcionāls areāls un spēcīga lauku telpas teritorija.
SM1. Labklājīga un laimīga sabiedrība
SM2. Ekonomikas izaugsme
SM3. Sasniedzama un kvalitatīva lauku un urbānā telpa
SM4. Efektīva pašvaldību pārvaldība un attīstīta sadarbība
IP1. Daudzveidīga, atvērta un integrēta vietējā kopiena
IP2. Uzņēmējdarbības attīstība
IP3. Klimatneitrāla vide
IP4. Sadarbība un pārvaldība
</t>
  </si>
  <si>
    <t xml:space="preserve">Iepriekš:
Sēlijas reģiona attīstības centrs ar konkurētspējīgas izglītības iespējām, krāsainu sporta un kultūras dzīvi un vidi, kas ir pievilcīga ģimenēm uzņēmējiem un tūristiem
Daugavpils valstspilsēta un Augšdaugavas novads - iedzīvotāju skaita ziņā lielākā un ekonomiski nozīmīgākā valstspilsēta ar funkcionālo teritoriju Austrumbaltijā, kas unikāla savā daudzveidībā, ar radošiem, izglītotiem, garīgi bagātiem cilvēkiem, stipru Latgales un Sēlijas identitāti un vienlīdz pievilcīgu vidi iedzīvotājiem, uzņēmējiem un tūristiem.
Augšdaugavas novads - nozīmīgs funkcionāls areāls un spēcīga lauku telpas teritorija.
SM1. Labklājīga un laimīga sabiedrība
SM2. Ekonomikas izaugsme
SM3. Sasniedzama un kvalitatīva lauku un urbānā telpa
SM4. Efektīva pašvaldību pārvaldība un attīstīta sadarbība
IP1. Daudzveidīga, atvērta un integrēta vietējā kopiena
IP2. Uzņēmējdarbības attīstība
IP3. Klimatneitrāla vide
IP4. Sadarbība un pārvaldība
</t>
  </si>
  <si>
    <t>Viļakas novads ir vieta Ziemeļlatgalē, kur attīstīta uzņēmējdarbība un mājražošana, dzīvo pārtikuši, izglītoti, pārmaiņas pieņemoši dažādu vecumu iedzīvotāji, kultūrvēsturiskā mantojuma krātuve un pārmantotāja, mīļas, klusas, sakoptas mājas ikvienam šo tradīciju nesējam un turpinātajam.
IP1. Novada savienojumi
IP2. Cilvēkresursi
IP3. Rentablie uzņēmumi
IP4. Efektīva pārvaldība</t>
  </si>
  <si>
    <t>Kārsavas novads ir ekonomiski aktīvs centrs Latvijas dienvidaustrumu pierobežā ar attīstītu uzņēmējdarbību, ar modernu, videi draudzīgu un zaļu dzīves vidi, kuru par savu dzīves vietu izvēlas dažāda vecuma un sociālo grupu pārstāvoši iedzīvotāji.
SM1. Daudzveidīga un attīstīta ekonomiskā aktivitāte. IP1. Uzņēmējdarbības vides attīstība, sekmējot konkurētspējīgas uzņēmējdarbības attīstību
SM2. Aktīva un sociāli vienota sabiedrība ar pievilcīgu dzīves vidi. IP2. Cilvēkresursu attīstība un to dzīves kvalitātes uzlabošana
SM3. Efektīva un mūsdienīga pārvaldība, kā arī atbildīgi apsaimniekota vide. IP3. Pašvaldības pārvaldības, infrastruktūras un ilgtspējīgas vides attīstība</t>
  </si>
  <si>
    <t>Zemgales plānošanas reģions</t>
  </si>
  <si>
    <t>Jēkabpils (NC)</t>
  </si>
  <si>
    <t>Bauska (RC)</t>
  </si>
  <si>
    <t>Dobele (RC)</t>
  </si>
  <si>
    <t>Aizkraukle (RC)</t>
  </si>
  <si>
    <t>Ozolnieku Pagasts</t>
  </si>
  <si>
    <t>Pļaviņas</t>
  </si>
  <si>
    <t>Auce</t>
  </si>
  <si>
    <t>Jaunjelgava</t>
  </si>
  <si>
    <t>Zemgales plānošanas reģiona AC kvalitatīvā analīze</t>
  </si>
  <si>
    <r>
      <rPr>
        <b/>
        <sz val="11"/>
        <color theme="1"/>
        <rFont val="Calibri"/>
        <family val="2"/>
        <charset val="186"/>
        <scheme val="minor"/>
      </rPr>
      <t>R1. Iedzīvotāju skaita prognoze līdz 2050.gadam:</t>
    </r>
    <r>
      <rPr>
        <sz val="11"/>
        <color theme="1"/>
        <rFont val="Calibri"/>
        <family val="2"/>
        <scheme val="minor"/>
      </rPr>
      <t xml:space="preserve">
- Atbilst - tiek prognozēts iedzīvotāju skaita pieaugums; 
- Daļēji atbilst - prognozētais iedzīvotāju skaita samazinājums ir mazāks nekā prognoze reģionā (ZPR: -22%);
- Neatbilst - prognozētais iedzīvotāju skaita samazinājums ir lielāks nekā prognoze reģionā (ZPR: -22%).</t>
    </r>
  </si>
  <si>
    <t>Iedzīvotāju skaita prognoze līdz 2050.gadam norāda uz iespējamu iedzīvotāju skaita sarukumu Jelgavā par aptuveni -11% (2030: -3%, 2040: -6%), kas ir mazāk nekā Zemgales plānošanas reģionā</t>
  </si>
  <si>
    <t>Iedzīvotāju skaita prognoze līdz 2050.gadam norāda uz iespējamu iedzīvotāju skaita sarukumu Koknesē par aptuveni -26% (2030: -11%, 2040: -26%), kas ir lielāks nekā Zemgales plānošanas reģionā</t>
  </si>
  <si>
    <t>Iedzīvotāju skaita prognoze līdz 2050.gadam norāda uz iespējamu iedzīvotāju skaita sarukumu Aknīstē par aptuveni -29% (2030: -10%, 2040: -19%), kas ir ievērojami lielāks nekā Zemgales plānošanas reģionā</t>
  </si>
  <si>
    <t>Iedzīvotāju skaita prognoze līdz 2050.gadam norāda uz iespējamu iedzīvotāju skaita sarukumu Iecavā par aptuveni -14% (2030: -3%, 2040: -8%), kas ir ievērojami mazāk nekā Zemgales plānošanas reģionā</t>
  </si>
  <si>
    <t>Iedzīvotāju skaita prognoze līdz 2050.gadam norāda uz iespējamu iedzīvotāju skaita sarukumu Viesītē par aptuveni -21% (2030: -8%, 2040: -15%), kas ir mazāk nekā vidēji Zemgales plānošanas reģionā</t>
  </si>
  <si>
    <t>Pēdējo 5 gadu laikā migrācijas saldo ir bijis negatīvs (-948), ikgadējā izmaiņa par 64% pietuvojusies neitrālai vērtībai, tāpēc var uzskatīt, ka turpmākajos gados tam ir potenciāls kļūt pozitīvam</t>
  </si>
  <si>
    <t>Pēdējo 5 gadu laikā migrācijas saldo ir bijis mainīgs (no -52 2019.g. līdz +6 2018.g.) un galvenokārt negatīvs, bet ikgadējā izmaiņa par 27% pietuvojusies neitrālai vērtībai, tāpēc var uzskatīt, ka turpmākajos gados tam ir potenciāls kļūt pozitīvam</t>
  </si>
  <si>
    <t>Pēdējo 5 gadu (2016-2020) laikā migrācijas saldo ir bijis pozitīvs (+12)</t>
  </si>
  <si>
    <t>Pēdējo 5 gadu (2016-2020) laikā migrācijas saldo ir bijis pozitīvs (+24)</t>
  </si>
  <si>
    <t>Pēdējo 5 gadu laikā migrācijas saldo ir bijis negatīvs (-62), bet ikgadējā izmaiņa izmainījusies par 174% kļūstot pozitīva (+25 2020.g.), tāpēc var uzskatīt, ka arī turpmākajos gados tam ir potenciāls būt pozitīvam</t>
  </si>
  <si>
    <r>
      <rPr>
        <b/>
        <sz val="11"/>
        <color theme="1"/>
        <rFont val="Calibri"/>
        <family val="2"/>
        <charset val="186"/>
        <scheme val="minor"/>
      </rPr>
      <t>R3. Iedzīvotāju sadalījums vecuma grupās:</t>
    </r>
    <r>
      <rPr>
        <sz val="11"/>
        <color theme="1"/>
        <rFont val="Calibri"/>
        <family val="2"/>
        <scheme val="minor"/>
      </rPr>
      <t xml:space="preserve">
- Atbilst - ja ir pēdējo 5 gados ir tendence pieaugt iedzīvotāju īpatsvaram līdz darbspējas vecumam un tā attiecība pret iedzīvotāju īpatsvaru pēc darbspējas vecuma ir augstāks nekā reģionā (ZPR: 80%);
- Daļēji atbilst - ja pēdējo 5 gadu laikā ir tendence pieaugt iedzīvotāju īpatsvaram līdz darbspējas vecumam vai iedzīvotāju īpatsvara līdz darbspējas vecumam attiecība ar darbspējas vecuma iedzīvotājiem ir augstāks nekā reģionā (ZPR: 80%);
- Neatbilst – ja pēdējo 5 gadu laikā iedzīvotāju īpatsvars līdz darbspējas vecumam nepieaug.</t>
    </r>
  </si>
  <si>
    <t>Pēdējos gados iedzīvotāju īpatsvars vecuma grupā līdz darbspējas vecumam pieaudzis no 17% uz 18%, bet iedzīvotāju īpatsvars virs darbspējas vecuma ir pieaudzis no 18% uz 19%. Šo vecuma grupu savstarpējā attiecība ir 97%.</t>
  </si>
  <si>
    <t>Pēdējos gados iedzīvotāju īpatsvars vecuma grupā līdz darbspējas vecumam pieaudzis no 14% uz 15%, bet iedzīvotāju īpatsvars virs darbspējas vecuma ir pieaudzis no 20% uz 22%. Šo vecuma grupu savstarpējā attiecība ir 67%.</t>
  </si>
  <si>
    <t>Pēdējos gados iedzīvotāju īpatsvars vecuma grupā līdz darbspējas vecumam pieaudzis no 12% uz 14%, bet iedzīvotāju īpatsvars virs darbspējas vecuma ir pieaudzis no 21% uz 23%. Šo vecuma grupu savstarpējā attiecība ir 66%.</t>
  </si>
  <si>
    <t>Pēdējos gados iedzīvotāju īpatsvars vecuma grupā līdz darbspējas vecumam pieaudzis no 16% uz 17%, bet iedzīvotāju īpatsvars virs darbspējas vecuma ir pieaudzis no 16% uz 19%. Šo vecuma grupu savstarpējā attiecība ir 92%.</t>
  </si>
  <si>
    <t>Pēdējos gados iedzīvotāju īpatsvars vecuma grupā līdz darbspējas vecumam ir samazinājies no 16% uz 13%, bet iedzīvotāju īpatsvars virs darbspējas vecuma ir pieaudzis no 21% uz 24%. Šo vecuma grupu savstarpējā attiecība ir 5%.</t>
  </si>
  <si>
    <r>
      <rPr>
        <b/>
        <sz val="11"/>
        <color theme="1"/>
        <rFont val="Calibri"/>
        <family val="2"/>
        <charset val="186"/>
        <scheme val="minor"/>
      </rPr>
      <t xml:space="preserve">R1. Pievienotā vērtība uz 1 nodarbināto:
- </t>
    </r>
    <r>
      <rPr>
        <sz val="11"/>
        <color theme="1"/>
        <rFont val="Calibri"/>
        <family val="2"/>
        <scheme val="minor"/>
      </rPr>
      <t>Atbilst, ja ir vairāk nekā 10% virs reģiona vidējā (2017.g. ZPR: 10 399 EUR);
- Daļēji atbilst, ja ir reģiona vidējā līmenī (+/-10%) (2017.g. ZPR: 10 399 EUR);
- Neatbilst, ja ir mazāk nekā 10% no reģiona vidējā līmeņa (2017.g. ZPR: 10 399 EUR).</t>
    </r>
  </si>
  <si>
    <t>Jelgavas pilsētā pievienotā vērtība uz 1 nodarbināto 2017.g. bija 13 162 EUR, kas ir par 4.21% vairāk nekā Zemgales reģionā kopumā (12 630 EUR).
Lielākā daļa pievienotās vērtības tika radīta terciālajā sektorā (49.72%) un sekundārajā sektorā (42.17%), kas ir līdzīgi kā Zemgales reģionā vidēji (43.14% un 41.91%).</t>
  </si>
  <si>
    <t>Kokneses pagastā pievienotā vērtība uz 1 nodarbināto 2017.g. bija 13 251 EUR, kas ir par 4.92% vairāk nekā Zemgales reģionā kopumā (12 630 EUR).
Lielākā daļa pievienotās vērtības tika radīta terciālajā sektorā (37.01%) un sekundārajā sektorā (49.73%), kas ir līdzīgi kā Zemgales reģionā vidēji (43.14% un 41.91%).</t>
  </si>
  <si>
    <t>Aknīstes pilsētas pievienotā vērtība uz 1 nodarbināto 2017.g. bija 10 399 EUR, kas ir par 17.66% mazāk nekā Zemgales reģionā kopumā (12 630 EUR).
Lielākā daļa pievienotās vērtības tika radīta sekundārajā sektorā (58.70%) un primārajā sektorā (20.33%), kas ir līdzīgi kā Zemgales reģionā vidēji (41.91% un 10.80%).</t>
  </si>
  <si>
    <t>Iecavas novada pievienotā vērtība uz 1 nodarbināto 2017.g. bija 14 948 EUR, kas ir par 18.35% vairāk nekā Zemgales reģionā kopumā (12 630 EUR).
Lielākā daļa pievienotās vērtības tika radīta terciālajā sektorā (39.31%) un sekundārajā sektorā (33.11%), kas ir līdzīgi kā Zemgales reģionā vidēji (43.14% un 41.91%).</t>
  </si>
  <si>
    <t>Viesītes pilsētas pievienotā vērtība uz 1 nodarbināto 2017.g. bija 8 664 EUR, kas ir par 31.40% mazāk nekā Zemgales reģionā kopumā (12 630 EUR).
Lielākā daļa pievienotās vērtības tika radīta terciālajā sektorā (48.99%) un sekundārajā sektorā (32.42%), kas ir līdzīgi kā Zemgales reģionā vidēji (43.14% un 41.91%).</t>
  </si>
  <si>
    <t>2020.g. darbavietu atiecība pret darbspējas vecuma iedzīvotājiem - 65%</t>
  </si>
  <si>
    <t>2020.g. darbavietu atiecība pret darbspējas vecuma iedzīvotājiem - 71%</t>
  </si>
  <si>
    <t>2020.g. darbavietu atiecība pret darbspējas vecuma iedzīvotājiem - 44%</t>
  </si>
  <si>
    <t>Jelgavas pilsētā atrodas 30 uzņēmumi, kas iekļaujas Zemgales reģiona TOP 100 lielākajos uzņēmumos,  kas rada 27% no 100 lielāko uzņēmumu apgrozījuma.</t>
  </si>
  <si>
    <t>Kokneses pilsētā neatrodas neviens no TOP 100 lielākajiem uzņēmumiem Zemgales reģionā.</t>
  </si>
  <si>
    <t>Aknīstes pilsētā neatrodas neviens no TOP 100 lielākajiem uzņēmumiem Zemgales reģionā, bet Aknīstes Pagastā atrodas 1 uzņēmums, kas iekļaujas Zemgales reģiona TOP 100 lielākajos uzņēmumos,  kas rada 0.1-1% no 100 lielāko uzņēmumu apgrozījuma.</t>
  </si>
  <si>
    <t>Iecavas pilsētā neatrodas neviens no top 100 lielākajiem uzņēmumiem Zemgales reģionā, bet Iecavas Pagastā atrodas 4 uzņēmumi, kas iekļaujas Zemgales reģiona TOP 100 lielākajos uzņēmumos,  kas rada 4% no 100 lielāko uzņēmumu apgrozījuma.</t>
  </si>
  <si>
    <t>Viesītes pilsētā neatrodas neviens no TOP 100 lielākajiem uzņēmumiem Zemgales reģionā.</t>
  </si>
  <si>
    <t>Jelgavas pilsētai ir tiešs savienojums ar:
Eiropas nozīmes ceļi: 1 (E77)
Nacionālās nozīmes ceļi: 1 (A8)
Reģionālās nozīmes ceļi: 5
Vietējās nozīmes ceļi: 3
Jelgavas pilsēta ir savienota ar dzelzceļa līniju, tā skaitā pasažieru transporta.
Jelgavas pilsētai ir pieejams vietējo un reģionālo autobusu maršrutu tīkls.</t>
  </si>
  <si>
    <t>Kokneses pilsētai ir tiešs savienojums ar:
Eiropas nozīmes ceļi: 1 (E22)
Nacionālās nozīmes ceļi: 1 (A6)
Reģionālās nozīmes ceļi: 2
Vietējās nozīmes ceļi: 3
Kokneses pilsēta ir savienota ar dzelzceļa līniju, tā skaitā pasažieru transporta.
Kokneses pilsētai ir pieejams vietējo un reģionālo autobusu maršrutu tīkls.</t>
  </si>
  <si>
    <t xml:space="preserve">Aknīstes pilsētai ir tiešs savienojums ar:
Eiropas nozīmes ceļi: 0
Nacionālās nozīmes ceļi: 0
Reģionālās nozīmes ceļi: 2
Vietējās nozīmes ceļi: 2
Aknīstes pilsētai ir pieejams vietējo autobusu maršrutu tīkls </t>
  </si>
  <si>
    <t>Iecavas pilsētai ir tiešs savienojums ar:
Eiropas nozīmes ceļi: 1 (E67)
Nacionālās nozīmes ceļi: 1 (A7)
Reģionālās nozīmes ceļi: 2
Vietējās nozīmes ceļi: 7
Iecavas pilsētai ir pieejams vietējo un reģionālo autobusu maršrutu tīkls (Ludzas AO)</t>
  </si>
  <si>
    <t>Viesītes pilsētai ir tiešs savienojums ar:
Eiropas nozīmes ceļi: 0
Nacionālās nozīmes ceļi: 0
Reģionālās nozīmes ceļi: 1
Vietējās nozīmes ceļi: 5
Viesītes pilsētai ir pieejams vietējo autobusu maršrutu tīkls (Ludzas AO)</t>
  </si>
  <si>
    <t>Jelgavas pilsēta atrodas samērā tālu no NC - Jūrmala (54.4km, 45min), bet tuvu RC Dobele (28.7km, 24min)
Nokļūšana līdz Rīgai ir apmēram 39 minūtes, 42.4km, pilsēta iekļaujas Rīgas tiešajā sociālekonomiskās ietekmes zonā.</t>
  </si>
  <si>
    <t>Kokneses pilsēta atrodas tuvu ar RC Aizkraukle (16.1km, 14min) un samērā tuvu ar NC Jēkabpils (45,1km, 38min), bet RC Ogre (61.2km, 48min) ir tālāk
Nokļūšana līdz Rīgai ir līdz 1 h 19 minūtes, 97km.
Pilsētas kā Ķeipene, Madliena un Meņģele ir šobrīd 40-50min attālumā no tuvākā AC. Ja Koknese kļūtu par AC, šis laiks respektīvi samazinātos uz 20-30min.</t>
  </si>
  <si>
    <t>Aknīstes pilsēta atrodas samērā tālu no NC - Daugavpils (70.9km, 1h), bet tuvāk ir NC Jēkabpils (42.5km, 35min).
Nokļūšana līdz Rīgai ir līdz 2 h 3 minūtes, 148.9km.
Pilsētas kā Nereta, Elkšņi, Subate un Bebrene ir 40-50min attālumā no tuvākā AC. Ja Aknīste kļūtu par AC, šis laiks respektīvi samazinātos uz 15-30min.</t>
  </si>
  <si>
    <t>Iecavas pilsēta atrodas tuvu ar NC - Jelgava (32.6km, 27min) un RC Bauska (22.4km, 18min)
Nokļūšana līdz Rīgai ir apmēram 39 minūtes, 44km.</t>
  </si>
  <si>
    <t>Viesītes pilsēta atrodas tuvu ar NC - Jēkabpils (30km, 25min), bet RC Aizkraukle (45.5km, 52min) ir tālāk
Nokļūšana līdz Rīgai ir līdz 1 h 59 minūtes, 141.7km.
Pilsētas kā Nereta, Elkšņi un Aknīste ir 40-50min attālumā no tuvākā AC. Ja Viesīte kļūtu par AC, šis laiks respektīvi samazinātos uz 20-30min.</t>
  </si>
  <si>
    <t>Jelgavas pilsētai ir 1.prioritāte - Jelgavas aizsargājamo kultūras pieminekļu sarakstā dominē arhitektūras pieminekļi - pilsētas vēsturiskais centrs, dzīvojamās ēkas, baznīcu ēkas, Jelgavas pils ar parku, Valdekas pils u.c. Pilsētas zaļo infrastruktūru veido meži un mežaparki, parki un skvērti, cauri pilsētai tek Latvijā otra lielākā upe - Lielupe - kuras piekrastē atrodas arī dabas liegums "Lielupes palienes pļavas".</t>
  </si>
  <si>
    <t>Kokneses pilsētai ir 1.prioritāte - Koknesei raksturīgs bagātīgs kultūrvēsturiskais mantojums - Kokneses viduslaiku pils, dabas piemineklis aizsargājamais dendroloģiskais stādījums "Kokneses parks" u.c.</t>
  </si>
  <si>
    <t>Aknīstes pilsētai ir 3.prioritāte - tajā atrodas salīdzinoši neliels daudzums ar kultūvēsturiskā mantojuma objektiem - tie ir atsevišķi dabas un arhitektūras pieminekļi, piemēram, Saltupju Svētavots, Radžupes ala u.c.</t>
  </si>
  <si>
    <t>Iecavas pilsētai ir 3.prioritāte - tajā atrodas salīdzinoši neliels daudzums ar kultūvēsturiskā mantojuma objektiem - tie ir atsevišķi dabas un arhitektūras pieminekļi, piemēram, dabas piemineklis "Iecavas alejas", Iecavas muižas apbūve ar parku u.c.</t>
  </si>
  <si>
    <t>Viesītes pilsētai ir 4.prioritāte - Viesītes pilsētā atrodas salīdzinoši neliels valsts kultūras pieminekļu un nozīmīgu dabas objektu skaits skaits.</t>
  </si>
  <si>
    <t>Balstoties uz Latvijas Valsts Ceļu 2021. gada ceļu tehniskā stāvokļa novērtējuma, secinām, ka:
Jelgavas pilsētas apkārtnes ceļu stāvoklis ir ļoti mainīgs, saturot gan "Laba", "Apmierinoša", un "Slikta" ceļa stāvokļus.
Ceļš uz Rīgu ir pārsvarā labā stāvoklī.</t>
  </si>
  <si>
    <t>Balstoties uz Latvijas Valsts Ceļu 2021. gada ceļu tehniskā stāvokļa novērtējuma, secinām, ka:
Kokneses pilsētas apkārtnes ceļu stāvoklis ir apmierinošā tehniskā stāvoklī.
Ceļš uz Rīgu ir pārsvarā labā stāvoklī.</t>
  </si>
  <si>
    <t>Balstoties uz Latvijas Valsts Ceļu 2021. gada ceļu tehniskā stāvokļa novērtējuma, secinām, ka:
Aknīstes pilsētas apkārtnes ceļu stāvoklis ir pārsvarā labā un apmierinošā tehniskā stāvoklī.
Ceļš uz Rīgu ir pārsvarā labā stāvoklī.</t>
  </si>
  <si>
    <t>Balstoties uz Latvijas Valsts Ceļu 2021. gada ceļu tehniskā stāvokļa novērtējuma, secinām, ka:
Iecavas pilsētas apkārtnes ceļu stāvoklis ir pārsvarā labā vai apmierinošā tehniskā stāvoklī.
Ceļš uz Rīgu ir pārsvarā labā stāvoklī.</t>
  </si>
  <si>
    <t>Balstoties uz Latvijas Valsts Ceļu 2021. gada ceļu tehniskā stāvokļa novērtējuma, secinām, ka:
Viesītes pilsētas apkārtnes ceļu stāvoklis ir labā tehniskā stāvoklī.
Ceļš uz Rīgu ir pārsvarā labā stāvoklī.</t>
  </si>
  <si>
    <t>Pēc NIID datiem, Jelgavā ir pieejamas augstākās izglītības, profesionālās pilnveides un profesionālo kvalifikāciju ieguve. (Latvijas Lauksaimniecības universitāte, Jelgavas pilsētas pašvaldības pieaugušo izglītības iestāde "Zemgales reģiona kompetenču attīstības centrs" u.c.)</t>
  </si>
  <si>
    <t>2021.g. veiktajā izvērtējumā: 45 punkti Jelgavas pilsētā.</t>
  </si>
  <si>
    <t>2021.g. veiktajā izvērtējumā: 52 punkti Kokneses novadā.</t>
  </si>
  <si>
    <t>2021.g. veiktajā izvērtējumā: 34 punkti Aknīstes novadā.</t>
  </si>
  <si>
    <t>2021.g. veiktajā izvērtējumā: 19 punkti Iecavas novadā.</t>
  </si>
  <si>
    <t>2021.g. veiktajā izvērtējumā: Viesītes novadā izvērtējums nav veikts.
2019.g.: 29 punkti</t>
  </si>
  <si>
    <t>Jelgavā atrodas 4. Līmeņa "Jelgavas pilsētas slimnīca"</t>
  </si>
  <si>
    <t>Koknesē atrodas primārās veselības aprūpes pakalpojumi</t>
  </si>
  <si>
    <t>Aknīstē atrodas primārās veselības aprūpes pakalpojumi, kā arī dienas stacionārs un atsevišķi veselības veicināšanas pakalpojumi</t>
  </si>
  <si>
    <t>Iecavas veselības centrā atrodas primārās veselības aprūpes pakalpojumi, kā arī dienas stacionārs un ambulatorie pakalpojumi</t>
  </si>
  <si>
    <t>Viesītē atrodas primārās veselības aprūpes pakalpojumi</t>
  </si>
  <si>
    <t>LIAA Jelgavas biznesa inkubators, Pašvaldības grantu programma, ALTUM Jelgavas reģionālais centrs u.c. atbalsta veidi</t>
  </si>
  <si>
    <t>Biznesa ideju konkurss "Esi uzņēmējs Kokneses novadā".</t>
  </si>
  <si>
    <t>Aknīstes biznesa inkubators</t>
  </si>
  <si>
    <t>Ir izveidota investīciju objektu karte ar nekustamajiem īpašumiem, kuros īstenot biznesa idejas, darbojas uzņēmējdarbības konsultatīvā padome.</t>
  </si>
  <si>
    <t>2020.g. izveidots grantu konkurss, kura mērķis ir veicināt uzņēmējdarbības uzsākšanu un attīstību Viesītes novadā, uzlabojot finansējuma pieejamību, organizatorisks atbalsts mājražotājiem.</t>
  </si>
  <si>
    <t>Pieejamā infrastruktūra: Kultūras centrs "Jelgavas pilsētas pašvaldības iestāde 'Kultūra'" (670 vietas), Muzejs "Ģ.Eliasa Jelgavas vēstures un mākslas muzejs" (reģionāls), Brīvdabas koncertzāle “Mītava”.</t>
  </si>
  <si>
    <t>Pieejamā infrastruktūra: Kokneses kultūras nams (Lielā zāle - 280 vietas), Kokneses estrāde</t>
  </si>
  <si>
    <t>Pieejamā infrastruktūra: Aknīstes kultūras centrs (Pasākumu zāle - vietu skaits nav minēts), Aknīstes estrāde</t>
  </si>
  <si>
    <t>Pieejamā infrastruktūra: Iecavas kultūras nams (Lielā zāle - 323 vietas, mazā zāle - 200), Iecavas estrāde</t>
  </si>
  <si>
    <t>Viesītes kultūras pils (Koncertzāle - 450 vietas, Disko/deju zāle - 600 vietas, Kino/ konferenču zāle - 135 vietas, Tradīciju zāle - 200 vietas, Izstāžu zāle - 45 vietas), Viesītes muzejs "Sēlija"</t>
  </si>
  <si>
    <t>Pēc sporta bāzu reģistra, Jelgavas pilsētā atrodas Zemgales olimpiskais centrs, Sporta nams "Daugava", Jelgavas novada sporta centrs, un citas sporta bāzes.</t>
  </si>
  <si>
    <t>Pēc sporta bāzu reģistra, Koknesē atrodas aģentūra "Kokneses Sporta Centrs" un vidusskolas sporta bāze</t>
  </si>
  <si>
    <t>Pēc sporta bāzu reģistra, Aknīstes pilsētā ir sporta bāze vispārējās izglītības iestādei.</t>
  </si>
  <si>
    <t>Pēc sporta bāzu reģistra, Iecavā atrodas Sporta un atpūtas kooperatīvā sabiedrība "Dartija", kas Iecavas novada sporta bāzēs (sporta nams, stadions u.c.), kas realizē profesionālās ievirzes izglītību</t>
  </si>
  <si>
    <t>Pēc sporta bāzu reģistra, Viesītes pilsētā atrodas sporta skolas sporta bāze</t>
  </si>
  <si>
    <t>Sabiedrības integrācijas pārvalde sniedz informatīvu atbalstu NVO, organizētajiem projektu konkursiem un sniedz atbalstu projektu pieteikumu sagatavošanā, īstenošanā un atskaišu sagatavošanā.
Finansiālo atbalstu ir iespējams saņemt biedrībām un nodibinājumiem, kas vēlas iesaistīties pilsētas attīstības, kultūras un sociālo jautājumu risināšanā.
Zemgales NVO centrs.</t>
  </si>
  <si>
    <t>Sadarbība ar NVO sociālajā jomā.</t>
  </si>
  <si>
    <t>Darbojas NVO "Manai pilsētai Aknīstei", biedrība "Sēlijas laivas"</t>
  </si>
  <si>
    <t>2020.g. piešķirts atbalsts 19 projektiem, lai veicinātu sadarbību starp pašvaldību un NVO.</t>
  </si>
  <si>
    <t>Atbalsts vietējo iniciatīvu projektiem - 2021.gadā atbalstīti 7 projekti, ko realizēt nevalstiskās organizācijas un vai vietējo idezīvotāju iniciatīvas grupas.</t>
  </si>
  <si>
    <t>Sabiedrības informēšana tiek veikta sadarbībā ar vietējiem un nacionālajiem medijiem, radiostacijām, izmantojot pašvaldības tīmekļvietni, sociālos tīklus, informatīvo izdevumu u.c.
Mobilā lietotne "Jelgavas pilsēta", kurā iespējams iepazīties ar pilsētas aktualitātēm, izmantot interak'tivo karti, kā arī apzināt informāciju par sev pieejamajiem Jelgavas pilsētas pašvaldības piešķirtajiem pakalpojumiem.
Lai noskaidrotu iedzīvotāju viedokli, tiek veiktas iedzīvotāju apmierinātības aptaujas.</t>
  </si>
  <si>
    <t xml:space="preserve">Bezmaksas informatīvais izdevums, pašvaldības mājaslapa, sociālie tīkli.
Tikšanās ar iedzīvotājiem, iedzīvotāju aptaujas.
</t>
  </si>
  <si>
    <t>Komunikācija ar sabiedrību informatīvajā izdevumā, mājaslapa. Plašsaziņas līdzekļu lietošana. Komunikācija caur NVO.</t>
  </si>
  <si>
    <t>Informācija mājaslapā, komunikācija ar pašvaldību mājaslapas modulī "Vēstule pašvaldībai", saziņas rīks "Interaktīvā karte", kurā iedzīvotājiem iespējams ziņot par problēmām ar ielas apgaismojumu, atkritumu izmešanu, nekoptiem īpašumiem un citām sadzīviskām problēmām. Tomēr lielāko daļu ziņu iesūta caur Facebook u.c. sociālajiem tīkliem.
Informatīvais izdevums.
Tikšanās ar iedzīvotājiem, lai informētu sabiedrību un apzinātu risināmās problēmas, publiskās apspriešanas.</t>
  </si>
  <si>
    <t xml:space="preserve">Atbalsts vietējo iniciatīvu projektiem - 2021.gadā atbalstīti 7 projekti, ko realizēt nevalstiskās organizācijas un vai vietējo idezīvotāju iniciatīvas grupas.
Informācija pašvaldības mājaslapā, sociālo tīklu izmantošana, iedzīvotāju sapulces un sabiedriskās apspriešanas. </t>
  </si>
  <si>
    <t>Jelgava - pilsēta izaugsmei ar harmonisku, piederību veicinošu dzīves un kultūrvidi. Inovāciju pilsēta, kurā koncentrējas izglītības, pētnieības un radošuma potenciāls, ar dinamisku, eksportspējīgu un uz zināšanām balstītu ekonomiku.
SM1. Izglītots, aktīvs un radošs iedzīvotājs
SM2.  Mūsdienīga un ilgtspējīga dzīves vide
SM3. Ekonomiskā attīstība, zināšanu, tehnoloģijas un jauninājumu ieviešana
IP1. Sabalansēta un nākotnes vajadzībām atbilstošu tehnoloģiju un prasmju attīstība
IP2. Droša un mūsdienīga dzīves vide un teritoriju sasniedzamība
IP3. Energoefektivitāte un klimatneitralitāte
IP4. Inovatīva, sabiedrībai atvērta publiskā pārvalde
IP5. Uzņēmumu konkurētspēja un produktivitāte</t>
  </si>
  <si>
    <t xml:space="preserve">Iepriekš:
Kokneses novads - vieta, kur likteni veidojam paši!
Ilgtermiņa prioritāte - Esošie un potenciālie Kokneses novada iedzīvotāji
Aizkraukles novada SM
SM1. Attīstīt kvalitatīvu dzīves telpu, vidi un pakalpojumus
SM2. Attīstīt uzņēmējdarbību pilsētās un laukos
SM3. Veidot aktīvu un veselu sabiedrību
IP1. Ērta, zaļa, droša un radoša vide
IP2. Pakalpojumu kvalitāte un pieejamība
IP3. Ekonomisko aktivitāti veicinoša vide
IP4. Aktīva, atvērta un izglītota sabiedrība
</t>
  </si>
  <si>
    <t xml:space="preserve">Iepriekš:
Dzīvei, attīstībai un investīcijām labvēlīga vide Sēlijā, ar uzņēmīgiem cilvēkiem, pievilcīgu kultūrvēsturisko mantojumu un virzību uz nākotni.
SM1. Izglītots, aktīvs, radošs cilvēks
SM2. Augoša ekonomika
SM3. Kvalitatīva, sakārtota dzīves un darba vide
Jēkabpils novada vīzija: lieliska vieta dzīvošanai, biznesam un atpūtai Zemgales reģionā. Galvenā vērtība un attīstības pamats - iedzīvotāji. Ar produktīvu darbu, aktīvu un radošu rīcību veicinot savas individuālās labklājības pieaugumu, novada iedzīvotāji rada pamatu līdzsvarotai teritorijas attīstībai. Vietēji pievienotā vērtība ir stabils finanšu avots teritorijas izaugsmei un sabiedrības spējai apmaksāt lokālās infrastruktūras attīstību, izglītības, sociālos un veselības pakalpojumus, kas savukārt nodrošina šo pakalpojumu pieejamību, kvalitātes pieaugumu un kopējo labklājības uzlabošanos.
SM1. Skaitliski stabila, sociāli vienota, radoša, izglītota un aktīva sabiedrība
SM2. Ekonomisko aktivitāti un ilgtspēju atbalstoša vide
SM3. Pievilcīga dzīves telpa
</t>
  </si>
  <si>
    <t xml:space="preserve">Iepriekš:
Būt Iecavas novadā ir veiksme, jo: šeit Tu vari īstenot savus dzīves sapņus - veidot savu uzņēmumu un darīt to darbu, ko mīli, gūstot atbalstu un atzinību no domubiedriem
Šī novada spēks ir daudzveidībā - Iecavas novadā vienlīdz veiksmīga var būt zemnieku saimniecība, rūpnieciskā ražotne, viesnīca un restorāns
Tavi centieni šeit tiks atlīdzināti ar rūpēm par Tevi un Tev tuvajiem cilvēkiem, nodrošinot kvalitatīvus un pretimnākošus sociālso un izglītības pakalpojumus, pievilcīgu un ērtu dzīves vidi
Mazpilsētas vai lauku dzīves ritmu šeit ir vienkārši dažādot; lielpislēta ir pietiekami tuvu, lai darbdienas vakarā dotos uz operas izrādti, un pietiekami tālu, lai tā netraucētu Iecavas novada vidi.
Bauskas novada jaunā IAS vēl nav izstrādāta
</t>
  </si>
  <si>
    <t>Iepriekš:
Viesītes novads 2028.gadā ir zaļākais novads Latvijā. Tā ir zaļākā un veselīgākā Latvijas dzīves vieta, kurā bagātība tiek radīta, gudri apsaimniekojot tās dabas resursus un Sēlijas kultūrvēsturisko mantojumu.
SM1. Mazināt iedzīvotāju skaita sarukšanu un tās riskus uz novada nākotnes attīstības iespējām. IP1. Novads kā otra mājvieta jaunu iedzīvotāju piesaistīšanai
SM2. Uzlabot iedzīvotāju dzīves kvalitāti. IP2. Ilgtspējīgi un augstvērtīgi pakalpojumi
SM3. Attīstīt uzņēmējdarbību. IP3. Dabas kapitāla un ainavu ilgtspējīga apsaimniekošana.
SM4. Saglabāt un popularizēt Sēlijas kultūrvēsturisko mantojumu. IP4. Zaļās ekonomikas veicināšana. IP5. Sēlijas kultūras izmantošana tūrisma produktu attīstīšanai
Jēkabpils novada vīzija: lieliska vieta dzīvošanai, biznesam un atpūtai Zemgales reģionā. Galvenā vērtība un attīstības pamats - iedzīvotāji. Ar produktīvu darbu, aktīvu un radošu rīcību veicinot savas individuālās labklājības pieaugumu, novada iedzīvotāji rada pamatu līdzsvarotai teritorijas attīstībai. Vietēji pievienotā vērtība ir stabils finanšu avots teritorijas izaugsmei un sabiedrības spējai apmaksāt lokālās infrastruktūras attīstību, izglītības, sociālos un veselības pakalpojumus, kas savukārt nodrošina šo pakalpojumu pieejamību, kvalitātes pieaugumu un kopējo labklājības uzlabošanos.
SM1. Skaitliski stabila, sociāli vienota, radoša, izglītota un aktīva sabiedrība
SM2. Ekonomisko aktivitāti un ilgtspēju atbalstoša vide
SM3. Pievilcīga dzīves telpa</t>
  </si>
  <si>
    <t>Rīgas Plānošanas Reģiona Indeksi</t>
  </si>
  <si>
    <t>Potenciāls</t>
  </si>
  <si>
    <t>Rīga (NC)</t>
  </si>
  <si>
    <t>Jūrmala (NC)</t>
  </si>
  <si>
    <t>Sigulda (RC)</t>
  </si>
  <si>
    <t>Salaspils</t>
  </si>
  <si>
    <t>Olaine</t>
  </si>
  <si>
    <t>Baloži</t>
  </si>
  <si>
    <t>Baldone</t>
  </si>
  <si>
    <t>Vangaži</t>
  </si>
  <si>
    <t>1. kvadrants - Augsts attīstības līmenis un augsts attīstības temps: 1.grupa</t>
  </si>
  <si>
    <t xml:space="preserve">Līderu grupā esošajās pilsētas ir vienlaikus augsts attīstības līmenis un temps. Šo pilsētu nākotnes izredzes jāvērtē visoptimistiskāk. </t>
  </si>
  <si>
    <t>2. kvadrants - Zems attīstības līmenis un augsts attīstības temps: 2.grupa</t>
  </si>
  <si>
    <t>3. kvadrants - Zems attīstības līmenis un zems attīstības temps: 3.grupa</t>
  </si>
  <si>
    <t>4. kvadrants - Augsts attīstības līmenis un zems attīstības temps: 4.grupa</t>
  </si>
  <si>
    <t>Rīgas Plānošanas Reģiona AC Kvalitatīvē Analīze</t>
  </si>
  <si>
    <r>
      <rPr>
        <b/>
        <sz val="10"/>
        <rFont val="Arial"/>
        <family val="2"/>
        <charset val="186"/>
      </rPr>
      <t xml:space="preserve">R1. </t>
    </r>
    <r>
      <rPr>
        <sz val="10"/>
        <rFont val="Arial"/>
        <family val="2"/>
        <charset val="186"/>
      </rPr>
      <t>Iedzīvotāju skaita prognoze līdz 2050.gadam: Atbilst, ja tiek prognozēts iedzīvotāju skaita pieaugums, Daļēji atbilst, ja prognozētais iedzīvotāju skaita samazinājums ir mazāks nekā prognoze reģionā; Neatbilst, ja prognozētais iedzīvotāju skaita samazinājums ir lielāks nekā reģionā.</t>
    </r>
  </si>
  <si>
    <t>Iedzīvotāju skaita prognoze līdz 2050.gadam norāda uz iespējamu iedzīvotāju skaita pieaugumu par aptuveni 2% (2030: 2%, 2040: 2%)</t>
  </si>
  <si>
    <t>Iedzīvotāju skaita prognoze līdz 2050.gadam norāda uz iespējamu iedzīvotāju skaita sarukumu par aptuveni -7% (2030: -1%, 2040: -6%), kas ir ievērojami mazāk nekā Rīgas plānošanas reģionā</t>
  </si>
  <si>
    <r>
      <rPr>
        <b/>
        <sz val="10"/>
        <rFont val="Arial"/>
        <family val="2"/>
        <charset val="186"/>
      </rPr>
      <t>R2.</t>
    </r>
    <r>
      <rPr>
        <sz val="10"/>
        <rFont val="Arial"/>
        <family val="2"/>
        <charset val="186"/>
      </rPr>
      <t xml:space="preserve"> Migrācijas saldo: Atbilst - Migrācijas saldo pozitīvs, Daļēji atbilst - Migrācijas saldo ir tendence sarukt, Neatbilst - Migrācijas saldo pastāvīgi ir negatīvs.</t>
    </r>
  </si>
  <si>
    <t>Pēdējo 5 gadu laikā migrācijas saldo ir bijis pozitīvs (+1379)</t>
  </si>
  <si>
    <t>Pēdējo 5 gadu laikā migrācijas saldo ir bijis negatīvs (-177), bet ikgadējā izmaiņa par 93% pietuvojusies neitrālai vērtībai, tāpēc var uzskatīt, ka turpmākajos gados tam ir potenciāls kļūt pozitīvam</t>
  </si>
  <si>
    <r>
      <rPr>
        <b/>
        <sz val="10"/>
        <rFont val="Arial"/>
        <family val="2"/>
        <charset val="186"/>
      </rPr>
      <t xml:space="preserve">R3. </t>
    </r>
    <r>
      <rPr>
        <sz val="10"/>
        <rFont val="Arial"/>
        <family val="2"/>
        <charset val="186"/>
      </rPr>
      <t>Iedzīvotāju sadalījums vecuma grupās (darbspējas un pēc darbspējas). Atbilst - ja ir pēdējo 5 gados ir tendence pieaugt iedzīvotāju īpatsvaram līdz darbspējas vecumam un tā attiecība pret iedzīvotāju īpatsvaru pēc darbspējas vecuma ir augstāks nekā reģionā (VPR 2021 - 71%); Daļēji atbilst - ja pēdējo 5 gadu laikā ir tendence pieaugt iedzīvotāju īpatsvaram līdz darbspējas vecumam vai iedzīvotāju īpatsvara līdz darbspējas vecumam attiecība ar darbspējas vecuma iedzīvotājiem ir augstāks nekā reģionā (VPR 2021 - 71%); Neatbilst – ja pēdējo 5 gadu laikā iedzīvotāju īpatsvars līdz darbspējas vecumam nepieaug.</t>
    </r>
  </si>
  <si>
    <t>Pēdējos gados iedzīvotāju īpatsvars vecuma grupā līdz darbspējas vecumam pieaudzis no 14% uz 15%, bet iedzīvotāju īpatsvars virs darbspējas vecuma ir pieaudzis no 21% uz 23%. Šo vecuma grupu savstarpējā attiecība ir 65%.</t>
  </si>
  <si>
    <t>Pēdējos gados iedzīvotāju īpatsvars vecuma grupā līdz darbspējas vecumam pieaudzis no 19% uz 21%, bet iedzīvotāju īpatsvars virs darbspējas vecuma ir pieaudzis no 16% uz 18%. Šo vecuma grupu savstarpējā attiecība ir 116%.</t>
  </si>
  <si>
    <t>R1. Pievienotā vērtība uz 1 nodarbināto: Atbilst, ja ir vairāk nekā 10% virs reģiona vidējā (RPR 2017.g. 13 068 EUR), Daļēji atbilst, ja ir reģiona vidējā līmenī (+/-10%) (RPR 2017.g. 13 068 EUR), Neatbilst, ja ir mazāk nekā 10% no reģiona vidējā līmeņa (RPR 2017.g. 13 068 EUR)</t>
  </si>
  <si>
    <t>Jūrmalas pilsētā pievienotā vērtība uz 1 nodarbināto 2017.g. bija 13 068 EUR, kas ir par 0.89% mazāk nekā Rīgas reģionā kopumā (13 185 EUR).
Lielākā daļa pievienotās vērtības tika radīta terciālajā sektorā (68.44%) un sekundārajā sektorā (21.71%), kas ir līdzīgi kā Rīgas reģionā vidēji (60% un 32.86%).</t>
  </si>
  <si>
    <t>Baldones pilsētā pievienotā vērtība uz 1 nodarbināto 2017.g. bija 11 807 EUR, kas ir par 10.45% mazāk nekā Rīgas reģionā kopumā (13 185 EUR).
Lielākā daļa pievienotās vērtības tika radīta terciālajā sektorā (61.01%) un sekundārajā sektorā (27.60%), kas ir līdzīgi kā Rīgas reģionā vidēji (60% un 32.86%).</t>
  </si>
  <si>
    <r>
      <rPr>
        <b/>
        <sz val="10"/>
        <rFont val="Arial"/>
        <family val="2"/>
        <charset val="186"/>
      </rPr>
      <t xml:space="preserve">R2. </t>
    </r>
    <r>
      <rPr>
        <sz val="10"/>
        <rFont val="Arial"/>
        <family val="2"/>
        <charset val="186"/>
      </rPr>
      <t>Darbavietu attiecība pret iedzīvotāju skaitu darbspējas vecumā: Atbilst, ja pilsētā nodrošinātas darbavietas vairāk nekā 80% no darbspējas vecuma iedzīvotājiem; Daļēji atbilst, ja pilsētā nodrošinātas darbavietas 50-80% no darbspējas vecuma iedzīvotājiem; Neatbilst, ja pilsētā nodrošinātas darbavietas mazāk nekā 50% no darbspējas vecuma iedzīvotājiem. Apzinoties, ka praksē notiek ievērojama darbaspēka svārstmigrācija, rādītājs vienlaikus palīdz saprast, to, cik lielā mērā konkrētā pilsēta spēj nodrošināt darbavietas darbaspēkam no citām vietām vai, cik lielā mērā pilsētas iedzīvotājiem nākas meklēt darba iespējas citur.</t>
    </r>
  </si>
  <si>
    <t>2020 darbavietu atiecība pret darbspējas vecuma iedzīvotājiem - 48%</t>
  </si>
  <si>
    <r>
      <rPr>
        <b/>
        <sz val="10"/>
        <rFont val="Arial"/>
        <family val="2"/>
        <charset val="186"/>
      </rPr>
      <t>R3.</t>
    </r>
    <r>
      <rPr>
        <sz val="10"/>
        <rFont val="Arial"/>
        <family val="2"/>
        <charset val="186"/>
      </rPr>
      <t xml:space="preserve"> Reģiona TOP 100 uzņēmumu koncentrācija: Atbilst, ja koncentrēti vairāk nekā 5% uzņēmumu skaita un vairāk nekā 5% apgrozījuma; Daļēji atbilst, ja koncentrēti 2-5% uzņēmumu skaita un apgrozījuma; Neatbilst, ja atrodas 1 un mazāk uzņēmumu.</t>
    </r>
  </si>
  <si>
    <t>Jūrmalas pilsētā neatrodas neviens no Top 100 lielākajiem uzņēmumiem Rīgas reģionā. (Pārsvars atrodas Rīgā)</t>
  </si>
  <si>
    <t>Baldones pilsētā neatrodas neviens no Top 100 lielākajiem uzņēmumiem Rīgas reģionā.</t>
  </si>
  <si>
    <r>
      <rPr>
        <b/>
        <sz val="10"/>
        <rFont val="Arial"/>
        <family val="2"/>
        <charset val="186"/>
      </rPr>
      <t>R1.</t>
    </r>
    <r>
      <rPr>
        <sz val="10"/>
        <rFont val="Arial"/>
        <family val="2"/>
        <charset val="186"/>
      </rPr>
      <t xml:space="preserve"> Attīstības centra sasniedzamība (transporta veidi un ceļi, sabiedriskais transports): NC atbilst, ja ir sasniedzams ar Eiropas nozīmes transporta ceļu; RC atbilst, ja sasniedzams ar vairāk nekā viena veida transportu no minētā (autotransports, dzelzceļš, gaisa, jūras); Daļēji atbilst, ja sasniedzams ar viena veida transportu (piemēram, autotransports); Neatbilst, ja nav sasniedzams ar sabiedrisko transportu.</t>
    </r>
  </si>
  <si>
    <t>Jūrmalas pilsētai ir tiešs savienojums ar:
Eiropas nozīmes ceļi: 1 (E22)
Nacionālās nozīmes ceļi: 1 (A10)
Reģionālās nozīmes ceļi: 2
Jūrmalas pilsēta ir savienota ar dzelzceļa līniju, tā skaitā pasažieru transporta.
Jūrmalas pilsētai ir pieejams vietējo un reģionālo autobusu maršrutu tīkls, kā arī netālu esošās Rīgas tīkls.</t>
  </si>
  <si>
    <t>Baldones pilsētai ir tiešs savienojums ar:
Eiropas nozīmes ceļi: 1 (netālu - E67)
Nacionālās nozīmes ceļi: 1 (netālu - A7)
Reģionālās nozīmes ceļi: 2
Vietējās nozīmes ceļi: 2
Baldones pilsētai ir pieejams vietējo autobusu maršrutu tīkls, kā arī netālu esošās Rīgas tīkls.</t>
  </si>
  <si>
    <r>
      <rPr>
        <b/>
        <sz val="10"/>
        <rFont val="Arial"/>
        <family val="2"/>
        <charset val="186"/>
      </rPr>
      <t xml:space="preserve">R2. </t>
    </r>
    <r>
      <rPr>
        <sz val="10"/>
        <rFont val="Arial"/>
        <family val="2"/>
        <charset val="186"/>
      </rPr>
      <t>Attālums no citiem centriem: NC atbilst, ja cits NC ir vairāk nekā 50 km attālumā; RC atbilst, ja citi RC ir vairāk nekā 50 km attālumā; RC/NC Daļēji atbilst, ja citi RC ir 30-50 km attālumā un, ja 50 km attālumā ir teritorijas, kas neatrodas 50 km attālumā līdz citiem AC; RC Neatbilst, ja mazāk nekā 30 km attālumā ir cits RC/NC</t>
    </r>
  </si>
  <si>
    <t>Jūrmalas pilsēta atrodas samērā tālu no NC - Jelgava (54.1km, 46min), bet RC Tukums (45.1km, 42min) ir tuvāk
Nokļūšana līdz Rīgai ir apmēram 24 minūtes, 24.1km.</t>
  </si>
  <si>
    <t>Baldones pilsēta atrodas samērā tālu no NC - Jelgava (55.2km, 45min) un un Jūrmala (52.5km, 42min), bet samērā tuvu RC Ogre (39.4km, 32min)
Nokļūšana līdz Rīgai ir apmēram 31 minūtes, 32.4km.</t>
  </si>
  <si>
    <r>
      <rPr>
        <b/>
        <sz val="10"/>
        <color rgb="FF000000"/>
        <rFont val="Arial"/>
        <family val="2"/>
        <charset val="186"/>
      </rPr>
      <t xml:space="preserve">R3. </t>
    </r>
    <r>
      <rPr>
        <sz val="10"/>
        <color rgb="FF000000"/>
        <rFont val="Arial"/>
        <family val="2"/>
        <charset val="186"/>
      </rPr>
      <t>Dabas un kultūrvēsturiskie objekti / teritorijas / resursi: Atbilst, ja vienotajam kultūras un dabas mantojumam ir 1.prioritāte Latvijas Tūrisma pamatnostādnēs; Daļēji atbilst, ja vienotajam kultūras un dabas mantojumam ir 2.prioritāte; Neatbilst, ja vienotajam kultūras un dabas mantojumam ir 3. un 4. prioritāte.</t>
    </r>
  </si>
  <si>
    <t>Jūrmalas pilsētai ir 1. prioritāte - Jūrmala ir lielākā kūrortpilsēta Baltijas jūras krastā ar ērtu ģeogrāfisko novietijumu. Jūras klātbūtne, 24 kilometrus garā pludmale un romantiskā koka arhitektūra piešķir pilsētai neatkārtojamu auru. Šodien Jūrmalā līdzāspastāv savvaļas daba, modernas SPA viesnīcas, kultūrvēsturiskais mantojums un mūsdienīga pilsēta uzņēmējdarbībai un atvaļinājumiem.</t>
  </si>
  <si>
    <t>Baldones pilsētai ir 3.prioritāte - tajā atrodas salīdzinoši neliels daudzums ar kultūvēsturiskā mantojuma objektiem - tie ir atsevišķi dabas un arhitektūras pieminekļi, piemēram, Sēravots, Mercendarbs muiža, Baltā pils u.c. Baldone ir slavena ar dziednieciskiem avotiem, Baldones sanatorijas parks ir īpaši aizsargājama dabas teritorija - dabas piemineklis.</t>
  </si>
  <si>
    <r>
      <rPr>
        <b/>
        <sz val="10"/>
        <rFont val="Arial"/>
        <family val="2"/>
        <charset val="186"/>
      </rPr>
      <t>R4.</t>
    </r>
    <r>
      <rPr>
        <sz val="10"/>
        <rFont val="Arial"/>
        <family val="2"/>
        <charset val="186"/>
      </rPr>
      <t xml:space="preserve"> Ceļu Stāvoklis: Atbilst, ja apkārtējo ceļu tehniskais stāvoklis ir "labā", vai "labā" un "apmierinošā" stāvoklī; Daļēji atbilst, ja apkārtējo ceļu tehniskais stāvoklis ir nevienmērīgā vai "Apmierinošā" stāvoklī; Neatbilst, ja apkārtējo ceļu tehniskais stāvoklis ir "sliktā", vai "sliktā" un "apmierinošā" stāvoklī.</t>
    </r>
  </si>
  <si>
    <t>Balstoties uz Latvijas Valsts Ceļu 2021. gada ceļu tehniskā stāvokļa novērtējuma, secinām, ka:
Jūrmalas pilsētas apkārtnes ceļu stāvoklis ir pārsvarā labā vai apmierinošā tehniskā stāvoklī.
Ceļš uz Rīgu ir labā stāvoklī.</t>
  </si>
  <si>
    <t>Balstoties uz Latvijas Valsts Ceļu 2021. gada ceļu tehniskā stāvokļa novērtējuma, secinām, ka:
Baldones pilsētas apkārtnes ceļu stāvoklis ir pārsvarā labā vai apmierinošā tehniskā stāvoklī.
Ceļš uz Rīgu ir labā stāvoklī.</t>
  </si>
  <si>
    <r>
      <rPr>
        <b/>
        <sz val="10"/>
        <rFont val="Arial"/>
        <family val="2"/>
        <charset val="186"/>
      </rPr>
      <t>R1.</t>
    </r>
    <r>
      <rPr>
        <sz val="10"/>
        <rFont val="Arial"/>
        <family val="2"/>
        <charset val="186"/>
      </rPr>
      <t xml:space="preserve"> Izglītības iespējas: NC atbilst, ja ir pieejama akadēmiskā izglītība un tiek veikta zinātnisko pētījumu veikšana; RC Atbilst, ja ir pieejama profesionālā, augstākā vai pieaugušo profesionālās pilnveides izglītība; Daļēji atbilst, ja ir pieejama profesionālā vai pieaugušo profesionālās pilnveides izglītība; Neatbilst, ja šādi pakalpojumi nav pieejami.</t>
    </r>
  </si>
  <si>
    <t>Pēc NIID datiem, Jūrmalas pilsētā ir iespējas priekš augstākās izglītības, profesionālās pilnveides un profesionālās kvalifikācijas iegūšanas. (Latvijas Kristīgā Akadēmija, Sociālās integrācijas valsts aģentūras Jūrmalas profesionālā vidusskola, u.c.)</t>
  </si>
  <si>
    <r>
      <rPr>
        <b/>
        <sz val="10"/>
        <rFont val="Arial"/>
        <family val="2"/>
        <charset val="186"/>
      </rPr>
      <t>R2</t>
    </r>
    <r>
      <rPr>
        <sz val="10"/>
        <rFont val="Arial"/>
        <family val="2"/>
        <charset val="186"/>
      </rPr>
      <t>. E-pakalpojumi: Atbilst, ja e-indeksā sasniegts 61+ punkts; Daļēji atbilst, ja e-indeksā sasniegts 40-60 punktu; Neatbilst, ja e-indeksā sasniegts 0-39 punktu.</t>
    </r>
  </si>
  <si>
    <t>2021.g. veiktajā izvērtējumā: 62 punkti Jūrmalas pilsētā.</t>
  </si>
  <si>
    <t>2021.g. veiktajā izvērtējumā: 57 punkti Ķekavas novadā.</t>
  </si>
  <si>
    <r>
      <rPr>
        <b/>
        <sz val="10"/>
        <rFont val="Arial"/>
        <family val="2"/>
        <charset val="186"/>
      </rPr>
      <t>R3</t>
    </r>
    <r>
      <rPr>
        <sz val="10"/>
        <rFont val="Arial"/>
        <family val="2"/>
        <charset val="186"/>
      </rPr>
      <t>. Veselības aprūpe: Veselības aprūpe: NC Atbilst, ja pilsētā ir 4.līmeņa ārstniecības iestāde; RC Atbilst, ja pilsētā atrodas 1.-3.līmeņa ārstniecības iestāde; Daļēji atbilst, ja pilsētā atrodas dienas stacionārs, steidzamās medicīniskās palīdzības punkts vai stacionārais pakalpojums; Neatbilst, ja pieejama primārā veselības aprūpe (novada nozīmes AC pakalpojums).</t>
    </r>
  </si>
  <si>
    <t>Jūrmalā atrodas 3. Līmeņa ārstniecības iestāde "Jūrmalas Slimnīca"</t>
  </si>
  <si>
    <t>Baldonē atrodas primārās veselības aprūpes pakalpojumi</t>
  </si>
  <si>
    <r>
      <rPr>
        <b/>
        <sz val="10"/>
        <color rgb="FF000000"/>
        <rFont val="Arial"/>
        <family val="2"/>
        <charset val="186"/>
      </rPr>
      <t>R4.</t>
    </r>
    <r>
      <rPr>
        <sz val="10"/>
        <color rgb="FF000000"/>
        <rFont val="Arial"/>
        <family val="2"/>
        <charset val="186"/>
      </rPr>
      <t xml:space="preserve"> Uzņēmējdarbības atbalsts: Atbilst, ja ir pieejams vairāk nekā viena veida regulārs atbalsts uzņēmējiem; Daļēji atbilst, ja ir pieejams viena veida atbalsts uzņēmējiem; Neatbilst, jatiek sniegts vienīgi informatīvs atbalsts</t>
    </r>
  </si>
  <si>
    <t>Darbojas uzņēmēju konsultatīvā padome, kuras sastāvā ir 17 dažādu uzņēmējdarbības nozaru pārstāvji.
Jūrmalas biznesa inkubators.
Biznesa ideju konkurss un grantu piešķiršana Jūrmalas uzņēmumiem. Līdzfinansējums uzņēmējdarbības attīstīšanas veicināšanai u.c.</t>
  </si>
  <si>
    <r>
      <rPr>
        <b/>
        <sz val="10"/>
        <color rgb="FF000000"/>
        <rFont val="Arial"/>
        <family val="2"/>
        <charset val="186"/>
      </rPr>
      <t xml:space="preserve">R5. </t>
    </r>
    <r>
      <rPr>
        <sz val="10"/>
        <color rgb="FF000000"/>
        <rFont val="Arial"/>
        <family val="2"/>
        <charset val="186"/>
      </rPr>
      <t>Kultūras infrastruktūra: NC Atbilst, ja tiek nodrošināta profesionālās mākslas pieejamība (teātris un/vai koncertzāle); RC Atbilst, ja tiek nodrošināta profesionālās mākslas pieejamība (multifunkcionāls kultūras centrs, brīvdabas estrāde) un reģionāls muzejs; Daļēji atbilst, ja tiek nodrošināta multifunkcionāla kultūras centra un brīvdabas estrādes / vai reģionālā muzeja darbība; Neatbilst, ja tiek nodrošināta kultūras nama darbība.</t>
    </r>
  </si>
  <si>
    <t>Pieejamā infrastruktūra: Jūrmalas Kultūras centrs, Jūrmalas pilsētas muzejs (reģionāls), Dzintaru koncertzāle u.c.</t>
  </si>
  <si>
    <t>Baldones estrāde, Baldones muzejs (reģionālais), Baldones Kultūras centrs (nav zināma ietilpība)</t>
  </si>
  <si>
    <r>
      <rPr>
        <b/>
        <sz val="10"/>
        <color rgb="FF000000"/>
        <rFont val="Arial"/>
        <family val="2"/>
        <charset val="186"/>
      </rPr>
      <t xml:space="preserve">R6. </t>
    </r>
    <r>
      <rPr>
        <sz val="10"/>
        <color rgb="FF000000"/>
        <rFont val="Arial"/>
        <family val="2"/>
        <charset val="186"/>
      </rPr>
      <t>Sporta infrastruktūra: NC atbilst, ja pieejama nacionāla līmeņa sporta bāze kādā no olimpiskajiem sporta veidiem; RC atbilst, ja pieejama daudzfunkcionāla reģionālā sporta bāze, kurā tiek rīkotas arī starptautiska vai nacionāla līmeņa sacensības; Daļēji atbilst, ja pieejama sporta bāze profesionālās sporta izglītības realizācijai; Neatbilst, ja pieejama sporta infrastruktūra, kura saistīta ar vispārējās izglītības nodrošināšanu un vietēju sacensību organizēšanu.</t>
    </r>
  </si>
  <si>
    <t>Pēc sporta bāzu reģistra, Jūrmalas pilsētā atrodas: Jūrmalas pilsētas stadions "Sloka", Jūrmalas sporta centra peldbaseins, un citas sporta bāzes.</t>
  </si>
  <si>
    <t>Pēc sporta bāzu reģistra, Baldonē atrodas sporta komplekss profesionālās ievirzes izglītības realizācijai</t>
  </si>
  <si>
    <r>
      <rPr>
        <b/>
        <sz val="10"/>
        <color rgb="FF000000"/>
        <rFont val="Arial"/>
        <family val="2"/>
        <charset val="186"/>
      </rPr>
      <t>R1.</t>
    </r>
    <r>
      <rPr>
        <sz val="10"/>
        <color rgb="FF000000"/>
        <rFont val="Arial"/>
        <family val="2"/>
        <charset val="186"/>
      </rPr>
      <t xml:space="preserve"> Atbalsts NVO: Atbilst, ja regulāri tiek organizēts projektu konkurss NVO atbalstam, kā arī darbojas neatkarīga NVO darbību koordinējoša organizācija; Daļēji atbilst, ja regulāri tiek organizēti konkursi NVO atbalstam; Neatbilst, ja NVO darbībai tiek sniegts vienīgi informatīvs atbalsts</t>
    </r>
  </si>
  <si>
    <t>Pašvaldības līdzfinansējums iedzīvotāju iniciatīvas projektu konkursā, piemēram, veselības veicinašānai, kultūras un mākslas nozarei, sabiedrības integrācijai, publiski pieejamo teritoriju labiekārtošanas jomā. Līdz ar pašvaldības finansējumu biedrības, iedzīvotāju apvienības u.c. NVO ieguldījušas arī savus līdzekļus.</t>
  </si>
  <si>
    <t>Iedzīvotāju iniciētu ideju projektu konkurss "Iedzīvotāji veido savu vidi 2021". Mērķis veicināt iedzīvotāju iniciatīvu, uzlabot savas dzīves un apkārtējās vides kvalitāti, sekmējot sociālo atbildību, savstarpējo sadarbību starp pašvaldību un vietējo sabiedrību.</t>
  </si>
  <si>
    <r>
      <rPr>
        <b/>
        <sz val="10"/>
        <color rgb="FF000000"/>
        <rFont val="Arial"/>
        <family val="2"/>
        <charset val="186"/>
      </rPr>
      <t xml:space="preserve">R2. </t>
    </r>
    <r>
      <rPr>
        <sz val="10"/>
        <color rgb="FF000000"/>
        <rFont val="Arial"/>
        <family val="2"/>
        <charset val="186"/>
      </rPr>
      <t>Atbalsts iedzīvotāju pašiniciatīvām: Atbilst, ja tiek organizētas iesaistes aktivitātes, kas veicina iedzīvotāju pašiniciatīvu - līdzdalības budžets, iedzīvotāju iniciatīvu projektu konkursi u.tml.; Daļēji atbilst, ja iedzīvotājiem ir iespēja piedalīties sanāksmēs un tikšanās ar pārvaldes pārstāvjiem; Neatbilst, ja tiek veiktas vienīgi informēšanas aktivitātes</t>
    </r>
  </si>
  <si>
    <t>Pašvaldības līdzfinansējums iedzīvotāju iniciatīvas projektu konkursā, piemēram, veselības veicinašānai, kultūras un mākslas nozarei, sabiedrības integrācijai, publiski pieejamo teritoriju labiekārtošanas jomā. Līdz ar pašvaldības finansējumu biedrības, iedzīvotāju apvienības u.c. NVO ieguldījušas arī savus līdzekļus.
Darbojas 3 apmeklētāju apkalpošanas centri, e-adreses ieviešana.
Iedzīvotāju informēšana tīmekļietnē, sociālajos tīklos, informatīvajā izdevumā.
Tiek veikta sabiedriskās domas aptauja. Jūrmalas iedzīvotāju karte.
Konsultatīvās padomes ar iedzīvotāju līdzdalību (Uzņēmēju konsultatīvā padome, Sabiedriskā padome, Izglītības konsultatīvā padome, Jūrmalas Jauniešu dome).</t>
  </si>
  <si>
    <t xml:space="preserve">Iedzīvotāju iniciētu ideju projektu konkurss "Iedzīvotāji veido savu vidi 2021". Mērķis veicināt iedzīvotāju iniciatīvu, uzlabot savas dzīves un apkārtējās vides kvalitāti, sekmējot sociālo atbildību, savstarpējo sadarbību starp pašvaldību un vietējo sabiedrību.
Pasākums "Sarunas ar pašvaldību", kura laikā iedzīvotāji veido darba grupas dažādu jautājumu risināšanā ar priekšlikumiem.
Informācija un komunikācija sociālajos tīklos, informatīvais izdevums, jautājumu sadaļa pašvaldības mājaslapā. </t>
  </si>
  <si>
    <r>
      <rPr>
        <b/>
        <sz val="10"/>
        <rFont val="Arial"/>
        <family val="2"/>
        <charset val="186"/>
      </rPr>
      <t>R1.</t>
    </r>
    <r>
      <rPr>
        <sz val="10"/>
        <rFont val="Arial"/>
        <family val="2"/>
        <charset val="186"/>
      </rPr>
      <t xml:space="preserve"> Attīstības plānošanas dokumentu vīzija un mērķi: Atbilst, ja vīzija un stratēģiskie mērķi uzsver cilvēkkapitāla attīstīšanas un dzīves vides kvalitātes uzlabošanas nozīmi kā prioritāru; Daļēji atbilst, ja vīzija vai stratēģiskie mērķi cilvēkkapitāla piesaisti un dzīves vides kvalitātes uzlabošanu piemin vīzijā un stratēģiskajos mērķos; Neatbilst, ja vīzija un stratēģiskie mērķi neietver cilvēkkapitāla attīstību un dzīves vides kvalitātes uzlabošanu.</t>
    </r>
  </si>
  <si>
    <t>Vīzijas elementi: Jūrmalnieki, Biznesa kontaktu veidošanas un tikšanās vieta, Jūrmalas starptautiskā konkurētspēja, Jūrmala-Rīga-Jelgava, Kūrorts/ Tūrisms
SM1. Starptautiski pazīstams, moderns piekrastes kūrorts un populārākā kūrortpilsēta Baltijas jūras reģionā
SM2. Austrumu un Rietumu kontaktu veidošanas un tikšanās vieta Baltijas reģionā
SM3. Kvalitatīva dzīves un brīvdienu vieta, kultūra un sporta centrs
Prioritātes: Kūrorts, Jūrmalnieks, Daudzveidīga uzņēmējdarbība</t>
  </si>
  <si>
    <t>Ķekavas novads 2030.gadā - Dinamisks, inovatīvs, ilgtspējīgi pārvaldīts novads ar augstvērtīgu dzīves un darba vidi, iecienītām atpūtas vietām. Katra novada daļa visefektīvāk izmanto savas unikālās priekšrocības un papildina viena otru, augot kopā Latvijas sirdī Daugavas kreisajā krastā rokas stiepiena attālumā no galvaspilsētas.
Zaļa mājvieta dinamiskā pašvaldībā.
SM1. Dabas un kultūras mantojuma resursu līdzsvarota un ilgtspējīga apsaimniekošana
SM2. Iedzīvotāju vajadzībām atbilstošs un visā novada teritorijā pieejams pakalpojumu tīkls
SM3. Mūsdienīga, mājsaimniecību un uzņēmējdarības vajadzībām atbilstoša infrastruktūra
SM4. Pārvaldības un komunikācijas vide
IP1. Videi draudzīga rīcība
IP2. Sociāli atbildīga rīcība un politika
IP3. Tautsaimniecība veicinoša rīcība
IP4. Laba pārvaldība
Baldone - rekreācijas telpa.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</si>
</sst>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sz val="11"/>
      <color theme="0"/>
      <name val="Calibri"/>
      <family val="2"/>
      <scheme val="minor"/>
    </font>
    <font>
      <b/>
      <sz val="11"/>
      <color theme="1"/>
      <name val="Calibri"/>
      <family val="2"/>
      <charset val="186"/>
      <scheme val="minor"/>
    </font>
    <font>
      <b/>
      <sz val="11"/>
      <color theme="0"/>
      <name val="Calibri"/>
      <family val="2"/>
      <charset val="186"/>
      <scheme val="minor"/>
    </font>
    <font>
      <b/>
      <sz val="11"/>
      <color theme="8"/>
      <name val="Calibri"/>
      <family val="2"/>
      <charset val="186"/>
      <scheme val="minor"/>
    </font>
    <font>
      <sz val="11"/>
      <color theme="4"/>
      <name val="Calibri"/>
      <family val="2"/>
      <scheme val="minor"/>
    </font>
    <font>
      <sz val="11"/>
      <name val="Calibri"/>
      <family val="2"/>
      <scheme val="minor"/>
    </font>
    <font>
      <sz val="11"/>
      <color rgb="FF00338D"/>
      <name val="Calibri"/>
      <family val="2"/>
      <scheme val="minor"/>
    </font>
    <font>
      <b/>
      <sz val="11"/>
      <color rgb="FF000000"/>
      <name val="Calibri"/>
      <family val="2"/>
      <charset val="186"/>
      <scheme val="minor"/>
    </font>
    <font>
      <b/>
      <sz val="11"/>
      <color rgb="FFFFFFFF"/>
      <name val="Calibri"/>
      <family val="2"/>
      <charset val="186"/>
      <scheme val="minor"/>
    </font>
    <font>
      <sz val="10"/>
      <color rgb="FF00338D"/>
      <name val="Arial"/>
      <family val="2"/>
      <charset val="186"/>
    </font>
    <font>
      <b/>
      <sz val="10"/>
      <color rgb="FFFFFFFF"/>
      <name val="Arial"/>
      <family val="2"/>
      <charset val="186"/>
    </font>
    <font>
      <sz val="10"/>
      <name val="Arial"/>
      <family val="2"/>
      <charset val="186"/>
    </font>
    <font>
      <b/>
      <sz val="10"/>
      <name val="Arial"/>
      <family val="2"/>
      <charset val="186"/>
    </font>
    <font>
      <sz val="10"/>
      <color rgb="FF000000"/>
      <name val="Arial"/>
      <family val="2"/>
      <charset val="186"/>
    </font>
    <font>
      <b/>
      <sz val="10"/>
      <color rgb="FF000000"/>
      <name val="Arial"/>
      <family val="2"/>
      <charset val="186"/>
    </font>
    <font>
      <sz val="18"/>
      <color theme="1"/>
      <name val="Arial"/>
      <family val="2"/>
      <charset val="186"/>
    </font>
    <font>
      <b/>
      <sz val="18"/>
      <color theme="1"/>
      <name val="Arial"/>
      <family val="2"/>
      <charset val="186"/>
    </font>
    <font>
      <b/>
      <sz val="11"/>
      <color rgb="FFFFFFFF"/>
      <name val="Arial"/>
      <family val="2"/>
      <charset val="186"/>
    </font>
    <font>
      <b/>
      <sz val="11"/>
      <name val="Arial"/>
      <family val="2"/>
      <charset val="186"/>
    </font>
    <font>
      <sz val="11"/>
      <color theme="1"/>
      <name val="Arial"/>
      <family val="2"/>
      <charset val="186"/>
    </font>
    <font>
      <b/>
      <sz val="11"/>
      <name val="Calibri"/>
      <family val="2"/>
      <charset val="186"/>
      <scheme val="minor"/>
    </font>
    <font>
      <sz val="18"/>
      <color theme="1"/>
      <name val="Calibri"/>
      <family val="2"/>
      <scheme val="minor"/>
    </font>
    <font>
      <sz val="11"/>
      <color rgb="FFFFFFFF"/>
      <name val="Calibri"/>
      <family val="2"/>
      <scheme val="minor"/>
    </font>
    <font>
      <sz val="11"/>
      <color rgb="FF000000"/>
      <name val="Calibri"/>
      <family val="2"/>
      <scheme val="minor"/>
    </font>
    <font>
      <b/>
      <sz val="18"/>
      <color theme="1"/>
      <name val="Calibri"/>
      <family val="2"/>
      <charset val="186"/>
      <scheme val="minor"/>
    </font>
    <font>
      <sz val="10"/>
      <color theme="0"/>
      <name val="Arial"/>
      <family val="2"/>
      <charset val="186"/>
    </font>
    <font>
      <sz val="11"/>
      <color rgb="FF002060"/>
      <name val="Calibri"/>
      <family val="2"/>
      <scheme val="minor"/>
    </font>
    <font>
      <u/>
      <sz val="11"/>
      <color theme="10"/>
      <name val="Calibri"/>
      <family val="2"/>
      <scheme val="minor"/>
    </font>
  </fonts>
  <fills count="8">
    <fill>
      <patternFill patternType="none"/>
    </fill>
    <fill>
      <patternFill patternType="gray125"/>
    </fill>
    <fill>
      <patternFill patternType="solid">
        <fgColor rgb="FF00338D"/>
        <bgColor indexed="64"/>
      </patternFill>
    </fill>
    <fill>
      <patternFill patternType="solid">
        <fgColor rgb="FF0091DA"/>
        <bgColor indexed="64"/>
      </patternFill>
    </fill>
    <fill>
      <patternFill patternType="solid">
        <fgColor rgb="FF92D050"/>
        <bgColor indexed="64"/>
      </patternFill>
    </fill>
    <fill>
      <patternFill patternType="solid">
        <fgColor theme="5"/>
        <bgColor indexed="64"/>
      </patternFill>
    </fill>
    <fill>
      <patternFill patternType="solid">
        <fgColor rgb="FFFF0000"/>
        <bgColor indexed="64"/>
      </patternFill>
    </fill>
    <fill>
      <patternFill patternType="solid">
        <fgColor rgb="FFED7D31"/>
        <bgColor indexed="64"/>
      </patternFill>
    </fill>
  </fills>
  <borders count="36">
    <border>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top/>
      <bottom/>
      <diagonal/>
    </border>
    <border>
      <left style="medium">
        <color indexed="64"/>
      </left>
      <right/>
      <top style="thin">
        <color indexed="64"/>
      </top>
      <bottom/>
      <diagonal/>
    </border>
    <border>
      <left/>
      <right style="medium">
        <color indexed="64"/>
      </right>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bottom style="thin">
        <color theme="0"/>
      </bottom>
      <diagonal/>
    </border>
    <border>
      <left/>
      <right/>
      <top style="thin">
        <color theme="0"/>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3" fillId="0" borderId="0" applyFont="0" applyFill="0" applyBorder="0" applyAlignment="0" applyProtection="0"/>
    <xf numFmtId="0" fontId="31" fillId="0" borderId="0" applyNumberFormat="0" applyFill="0" applyBorder="0" applyAlignment="0" applyProtection="0"/>
  </cellStyleXfs>
  <cellXfs count="262">
    <xf numFmtId="0" fontId="0" fillId="0" borderId="0" xfId="0"/>
    <xf numFmtId="2" fontId="0" fillId="0" borderId="0" xfId="0" applyNumberFormat="1"/>
    <xf numFmtId="2" fontId="0" fillId="0" borderId="5" xfId="0" applyNumberFormat="1" applyBorder="1"/>
    <xf numFmtId="2" fontId="0" fillId="0" borderId="5" xfId="0" applyNumberFormat="1" applyBorder="1" applyAlignment="1">
      <alignment wrapText="1"/>
    </xf>
    <xf numFmtId="0" fontId="0" fillId="0" borderId="0" xfId="0" applyAlignment="1">
      <alignment horizontal="left"/>
    </xf>
    <xf numFmtId="2" fontId="0" fillId="0" borderId="0" xfId="0" applyNumberFormat="1" applyAlignment="1">
      <alignment wrapText="1"/>
    </xf>
    <xf numFmtId="2" fontId="0" fillId="0" borderId="0" xfId="1" applyNumberFormat="1" applyFont="1" applyBorder="1"/>
    <xf numFmtId="0" fontId="0" fillId="0" borderId="10" xfId="0" applyBorder="1"/>
    <xf numFmtId="2" fontId="0" fillId="0" borderId="3" xfId="0" applyNumberFormat="1" applyBorder="1"/>
    <xf numFmtId="2" fontId="0" fillId="0" borderId="3" xfId="1" applyNumberFormat="1" applyFont="1" applyBorder="1"/>
    <xf numFmtId="2" fontId="0" fillId="0" borderId="12" xfId="0" applyNumberFormat="1" applyBorder="1"/>
    <xf numFmtId="0" fontId="7" fillId="0" borderId="4" xfId="0" applyFont="1" applyBorder="1"/>
    <xf numFmtId="0" fontId="8" fillId="0" borderId="4" xfId="0" applyFont="1" applyBorder="1"/>
    <xf numFmtId="0" fontId="9" fillId="0" borderId="4" xfId="0" applyFont="1" applyBorder="1"/>
    <xf numFmtId="0" fontId="0" fillId="0" borderId="4" xfId="0" applyBorder="1"/>
    <xf numFmtId="0" fontId="9" fillId="0" borderId="13" xfId="0" applyFont="1" applyBorder="1"/>
    <xf numFmtId="2" fontId="0" fillId="0" borderId="10" xfId="0" applyNumberFormat="1" applyBorder="1" applyAlignment="1">
      <alignment wrapText="1"/>
    </xf>
    <xf numFmtId="2" fontId="0" fillId="0" borderId="10" xfId="0" applyNumberFormat="1" applyBorder="1"/>
    <xf numFmtId="2" fontId="0" fillId="0" borderId="11" xfId="0" applyNumberFormat="1" applyBorder="1"/>
    <xf numFmtId="2" fontId="0" fillId="0" borderId="10" xfId="1" applyNumberFormat="1" applyFont="1" applyBorder="1"/>
    <xf numFmtId="2" fontId="0" fillId="0" borderId="11" xfId="1" applyNumberFormat="1" applyFont="1" applyBorder="1"/>
    <xf numFmtId="0" fontId="5" fillId="0" borderId="13" xfId="0" applyFont="1" applyBorder="1"/>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 xfId="0" applyFont="1" applyBorder="1" applyAlignment="1">
      <alignment horizontal="center" vertical="center" wrapText="1"/>
    </xf>
    <xf numFmtId="0" fontId="10" fillId="3" borderId="4" xfId="0" applyFont="1" applyFill="1" applyBorder="1"/>
    <xf numFmtId="0" fontId="0" fillId="0" borderId="11" xfId="0" applyBorder="1"/>
    <xf numFmtId="164" fontId="0" fillId="0" borderId="0" xfId="1" applyNumberFormat="1" applyFont="1" applyBorder="1"/>
    <xf numFmtId="164" fontId="0" fillId="0" borderId="3" xfId="1" applyNumberFormat="1" applyFont="1" applyBorder="1"/>
    <xf numFmtId="0" fontId="15" fillId="3" borderId="6" xfId="0" applyFont="1" applyFill="1" applyBorder="1" applyAlignment="1">
      <alignment horizontal="left" vertical="center" wrapText="1" readingOrder="1"/>
    </xf>
    <xf numFmtId="0" fontId="15" fillId="3" borderId="3" xfId="0" applyFont="1" applyFill="1" applyBorder="1" applyAlignment="1">
      <alignment horizontal="left" vertical="center" wrapText="1" readingOrder="1"/>
    </xf>
    <xf numFmtId="0" fontId="13" fillId="4" borderId="3" xfId="0" applyFont="1" applyFill="1" applyBorder="1" applyAlignment="1">
      <alignment horizontal="left" vertical="center" wrapText="1" readingOrder="1"/>
    </xf>
    <xf numFmtId="0" fontId="15" fillId="3" borderId="16" xfId="0" applyFont="1" applyFill="1" applyBorder="1" applyAlignment="1">
      <alignment horizontal="left" vertical="center" wrapText="1" readingOrder="1"/>
    </xf>
    <xf numFmtId="0" fontId="15" fillId="3" borderId="0" xfId="0" applyFont="1" applyFill="1" applyAlignment="1">
      <alignment horizontal="left" vertical="center" wrapText="1" readingOrder="1"/>
    </xf>
    <xf numFmtId="0" fontId="17" fillId="3" borderId="0" xfId="0" applyFont="1" applyFill="1" applyAlignment="1">
      <alignment horizontal="left" vertical="center" wrapText="1" readingOrder="1"/>
    </xf>
    <xf numFmtId="0" fontId="17" fillId="3" borderId="6" xfId="0" applyFont="1" applyFill="1" applyBorder="1" applyAlignment="1">
      <alignment horizontal="left" vertical="center" wrapText="1" readingOrder="1"/>
    </xf>
    <xf numFmtId="0" fontId="12" fillId="2" borderId="7" xfId="0" applyFont="1" applyFill="1" applyBorder="1" applyAlignment="1">
      <alignment horizontal="center" vertical="center"/>
    </xf>
    <xf numFmtId="0" fontId="12" fillId="2" borderId="9" xfId="0" applyFont="1" applyFill="1" applyBorder="1" applyAlignment="1">
      <alignment horizontal="center" vertical="center"/>
    </xf>
    <xf numFmtId="0" fontId="13" fillId="4" borderId="6" xfId="0" applyFont="1" applyFill="1" applyBorder="1" applyAlignment="1">
      <alignment horizontal="left" vertical="center" wrapText="1" readingOrder="1"/>
    </xf>
    <xf numFmtId="0" fontId="13" fillId="5" borderId="0" xfId="0" applyFont="1" applyFill="1" applyAlignment="1">
      <alignment horizontal="left" vertical="center" wrapText="1" readingOrder="1"/>
    </xf>
    <xf numFmtId="0" fontId="13" fillId="4" borderId="0" xfId="0" applyFont="1" applyFill="1" applyAlignment="1">
      <alignment horizontal="left" vertical="center" wrapText="1" readingOrder="1"/>
    </xf>
    <xf numFmtId="0" fontId="13" fillId="6" borderId="0" xfId="0" applyFont="1" applyFill="1" applyAlignment="1">
      <alignment horizontal="left" vertical="center" wrapText="1" readingOrder="1"/>
    </xf>
    <xf numFmtId="0" fontId="13" fillId="5" borderId="5" xfId="0" applyFont="1" applyFill="1" applyBorder="1" applyAlignment="1">
      <alignment horizontal="left" vertical="center" wrapText="1" readingOrder="1"/>
    </xf>
    <xf numFmtId="0" fontId="13" fillId="6" borderId="5" xfId="0" applyFont="1" applyFill="1" applyBorder="1" applyAlignment="1">
      <alignment horizontal="left" vertical="center" wrapText="1" readingOrder="1"/>
    </xf>
    <xf numFmtId="0" fontId="17" fillId="3" borderId="0" xfId="0" applyFont="1" applyFill="1" applyAlignment="1">
      <alignment horizontal="left" vertical="center" wrapText="1"/>
    </xf>
    <xf numFmtId="0" fontId="14" fillId="2" borderId="11" xfId="0" applyFont="1" applyFill="1" applyBorder="1" applyAlignment="1">
      <alignment horizontal="center" vertical="center" wrapText="1" readingOrder="1"/>
    </xf>
    <xf numFmtId="0" fontId="13" fillId="5" borderId="3" xfId="0" applyFont="1" applyFill="1" applyBorder="1" applyAlignment="1">
      <alignment horizontal="left" vertical="center" wrapText="1" readingOrder="1"/>
    </xf>
    <xf numFmtId="0" fontId="13" fillId="5" borderId="3" xfId="0" quotePrefix="1" applyFont="1" applyFill="1" applyBorder="1" applyAlignment="1">
      <alignment horizontal="left" vertical="center" wrapText="1" readingOrder="1"/>
    </xf>
    <xf numFmtId="0" fontId="13" fillId="5" borderId="12" xfId="0" applyFont="1" applyFill="1" applyBorder="1" applyAlignment="1">
      <alignment horizontal="left" vertical="center" wrapText="1" readingOrder="1"/>
    </xf>
    <xf numFmtId="0" fontId="13" fillId="5" borderId="6" xfId="0" applyFont="1" applyFill="1" applyBorder="1" applyAlignment="1">
      <alignment horizontal="left" vertical="center" wrapText="1" readingOrder="1"/>
    </xf>
    <xf numFmtId="0" fontId="13" fillId="6" borderId="6" xfId="0" applyFont="1" applyFill="1" applyBorder="1" applyAlignment="1">
      <alignment horizontal="left" vertical="center" wrapText="1" readingOrder="1"/>
    </xf>
    <xf numFmtId="0" fontId="13" fillId="5" borderId="19" xfId="0" applyFont="1" applyFill="1" applyBorder="1" applyAlignment="1">
      <alignment horizontal="left" vertical="center" wrapText="1" readingOrder="1"/>
    </xf>
    <xf numFmtId="0" fontId="13" fillId="6" borderId="19" xfId="0" applyFont="1" applyFill="1" applyBorder="1" applyAlignment="1">
      <alignment horizontal="left" vertical="center" wrapText="1" readingOrder="1"/>
    </xf>
    <xf numFmtId="0" fontId="13" fillId="4" borderId="19" xfId="0" applyFont="1" applyFill="1" applyBorder="1" applyAlignment="1">
      <alignment horizontal="left" vertical="center" wrapText="1" readingOrder="1"/>
    </xf>
    <xf numFmtId="0" fontId="13" fillId="5" borderId="10" xfId="0" applyFont="1" applyFill="1" applyBorder="1" applyAlignment="1">
      <alignment horizontal="left" vertical="center" wrapText="1" readingOrder="1"/>
    </xf>
    <xf numFmtId="0" fontId="13" fillId="4" borderId="10" xfId="0" applyFont="1" applyFill="1" applyBorder="1" applyAlignment="1">
      <alignment horizontal="left" vertical="center" wrapText="1" readingOrder="1"/>
    </xf>
    <xf numFmtId="0" fontId="13" fillId="4" borderId="17" xfId="0" applyFont="1" applyFill="1" applyBorder="1" applyAlignment="1">
      <alignment horizontal="left" vertical="center" wrapText="1" readingOrder="1"/>
    </xf>
    <xf numFmtId="0" fontId="13" fillId="4" borderId="11" xfId="0" applyFont="1" applyFill="1" applyBorder="1" applyAlignment="1">
      <alignment horizontal="left" vertical="center" wrapText="1" readingOrder="1"/>
    </xf>
    <xf numFmtId="0" fontId="22" fillId="3" borderId="10" xfId="0" applyFont="1" applyFill="1" applyBorder="1" applyAlignment="1">
      <alignment horizontal="center" vertical="center"/>
    </xf>
    <xf numFmtId="0" fontId="22" fillId="3" borderId="5" xfId="0" applyFont="1" applyFill="1" applyBorder="1" applyAlignment="1">
      <alignment horizontal="center" vertical="center"/>
    </xf>
    <xf numFmtId="0" fontId="23" fillId="4" borderId="10" xfId="0" applyFont="1" applyFill="1" applyBorder="1"/>
    <xf numFmtId="0" fontId="23" fillId="0" borderId="5" xfId="0" applyFont="1" applyBorder="1"/>
    <xf numFmtId="0" fontId="23" fillId="5" borderId="10" xfId="0" applyFont="1" applyFill="1" applyBorder="1"/>
    <xf numFmtId="0" fontId="23" fillId="6" borderId="11" xfId="0" applyFont="1" applyFill="1" applyBorder="1"/>
    <xf numFmtId="0" fontId="23" fillId="0" borderId="12" xfId="0" applyFont="1" applyBorder="1"/>
    <xf numFmtId="0" fontId="12" fillId="2" borderId="8" xfId="0" applyFont="1" applyFill="1" applyBorder="1" applyAlignment="1">
      <alignment horizontal="center" vertical="center"/>
    </xf>
    <xf numFmtId="0" fontId="14" fillId="2" borderId="18" xfId="0" applyFont="1" applyFill="1" applyBorder="1" applyAlignment="1">
      <alignment horizontal="center" vertical="center" wrapText="1" readingOrder="1"/>
    </xf>
    <xf numFmtId="164" fontId="0" fillId="0" borderId="0" xfId="1" applyNumberFormat="1" applyFont="1"/>
    <xf numFmtId="2" fontId="0" fillId="0" borderId="0" xfId="1" applyNumberFormat="1" applyFont="1"/>
    <xf numFmtId="9" fontId="0" fillId="0" borderId="0" xfId="1" applyFont="1"/>
    <xf numFmtId="0" fontId="24" fillId="0" borderId="0" xfId="0" applyFont="1" applyAlignment="1">
      <alignment horizontal="center" vertical="center"/>
    </xf>
    <xf numFmtId="0" fontId="13" fillId="4" borderId="5" xfId="0" applyFont="1" applyFill="1" applyBorder="1" applyAlignment="1">
      <alignment horizontal="left" vertical="center" wrapText="1" readingOrder="1"/>
    </xf>
    <xf numFmtId="0" fontId="13" fillId="4" borderId="16" xfId="0" applyFont="1" applyFill="1" applyBorder="1" applyAlignment="1">
      <alignment horizontal="left" vertical="center" wrapText="1" readingOrder="1"/>
    </xf>
    <xf numFmtId="0" fontId="13" fillId="5" borderId="16" xfId="0" applyFont="1" applyFill="1" applyBorder="1" applyAlignment="1">
      <alignment horizontal="left" vertical="center" wrapText="1" readingOrder="1"/>
    </xf>
    <xf numFmtId="0" fontId="13" fillId="4" borderId="20" xfId="0" applyFont="1" applyFill="1" applyBorder="1" applyAlignment="1">
      <alignment horizontal="left" vertical="center" wrapText="1" readingOrder="1"/>
    </xf>
    <xf numFmtId="0" fontId="13" fillId="5" borderId="16" xfId="0" quotePrefix="1" applyFont="1" applyFill="1" applyBorder="1" applyAlignment="1">
      <alignment horizontal="left" vertical="center" wrapText="1" readingOrder="1"/>
    </xf>
    <xf numFmtId="0" fontId="13" fillId="4" borderId="16" xfId="0" quotePrefix="1" applyFont="1" applyFill="1" applyBorder="1" applyAlignment="1">
      <alignment horizontal="left" vertical="center" wrapText="1" readingOrder="1"/>
    </xf>
    <xf numFmtId="0" fontId="13" fillId="6" borderId="16" xfId="0" quotePrefix="1" applyFont="1" applyFill="1" applyBorder="1" applyAlignment="1">
      <alignment horizontal="left" vertical="center" wrapText="1" readingOrder="1"/>
    </xf>
    <xf numFmtId="0" fontId="13" fillId="6" borderId="20" xfId="0" quotePrefix="1" applyFont="1" applyFill="1" applyBorder="1" applyAlignment="1">
      <alignment horizontal="left" vertical="center" wrapText="1" readingOrder="1"/>
    </xf>
    <xf numFmtId="0" fontId="13" fillId="5" borderId="20" xfId="0" applyFont="1" applyFill="1" applyBorder="1" applyAlignment="1">
      <alignment horizontal="left" vertical="center" wrapText="1" readingOrder="1"/>
    </xf>
    <xf numFmtId="0" fontId="13" fillId="6" borderId="16" xfId="0" applyFont="1" applyFill="1" applyBorder="1" applyAlignment="1">
      <alignment horizontal="left" vertical="center" wrapText="1" readingOrder="1"/>
    </xf>
    <xf numFmtId="0" fontId="13" fillId="4" borderId="12" xfId="0" applyFont="1" applyFill="1" applyBorder="1" applyAlignment="1">
      <alignment horizontal="left" vertical="center" wrapText="1" readingOrder="1"/>
    </xf>
    <xf numFmtId="0" fontId="13" fillId="6" borderId="20" xfId="0" applyFont="1" applyFill="1" applyBorder="1" applyAlignment="1">
      <alignment horizontal="left" vertical="center" wrapText="1" readingOrder="1"/>
    </xf>
    <xf numFmtId="0" fontId="13" fillId="7" borderId="6" xfId="0" applyFont="1" applyFill="1" applyBorder="1" applyAlignment="1">
      <alignment horizontal="left" vertical="center" wrapText="1" readingOrder="1"/>
    </xf>
    <xf numFmtId="0" fontId="13" fillId="5" borderId="17" xfId="0" applyFont="1" applyFill="1" applyBorder="1" applyAlignment="1">
      <alignment horizontal="left" vertical="center" wrapText="1" readingOrder="1"/>
    </xf>
    <xf numFmtId="0" fontId="13" fillId="5" borderId="18" xfId="0" applyFont="1" applyFill="1" applyBorder="1" applyAlignment="1">
      <alignment horizontal="left" vertical="center" wrapText="1" readingOrder="1"/>
    </xf>
    <xf numFmtId="0" fontId="13" fillId="6" borderId="17" xfId="0" applyFont="1" applyFill="1" applyBorder="1" applyAlignment="1">
      <alignment horizontal="left" vertical="center" wrapText="1" readingOrder="1"/>
    </xf>
    <xf numFmtId="0" fontId="13" fillId="4" borderId="18" xfId="0" applyFont="1" applyFill="1" applyBorder="1" applyAlignment="1">
      <alignment horizontal="left" vertical="center" wrapText="1" readingOrder="1"/>
    </xf>
    <xf numFmtId="0" fontId="26" fillId="2" borderId="7" xfId="0" applyFont="1" applyFill="1" applyBorder="1"/>
    <xf numFmtId="0" fontId="26" fillId="2" borderId="7" xfId="0" applyFont="1" applyFill="1"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xf>
    <xf numFmtId="0" fontId="0" fillId="0" borderId="13" xfId="0" applyBorder="1"/>
    <xf numFmtId="0" fontId="5" fillId="0" borderId="10" xfId="0" applyFont="1" applyBorder="1" applyAlignment="1">
      <alignment horizontal="center" vertical="center" wrapText="1"/>
    </xf>
    <xf numFmtId="2" fontId="0" fillId="0" borderId="5" xfId="1" applyNumberFormat="1" applyFont="1" applyBorder="1"/>
    <xf numFmtId="2" fontId="0" fillId="0" borderId="12" xfId="1" applyNumberFormat="1" applyFont="1" applyBorder="1"/>
    <xf numFmtId="164" fontId="0" fillId="0" borderId="10" xfId="1" applyNumberFormat="1" applyFont="1" applyBorder="1"/>
    <xf numFmtId="164" fontId="0" fillId="0" borderId="11" xfId="1" applyNumberFormat="1" applyFont="1" applyBorder="1"/>
    <xf numFmtId="0" fontId="0" fillId="3" borderId="4" xfId="0" applyFill="1" applyBorder="1" applyAlignment="1">
      <alignment horizontal="center" vertical="center"/>
    </xf>
    <xf numFmtId="0" fontId="10" fillId="2" borderId="14" xfId="0" applyFont="1" applyFill="1" applyBorder="1"/>
    <xf numFmtId="0" fontId="26" fillId="2" borderId="14" xfId="0" applyFont="1" applyFill="1" applyBorder="1" applyAlignment="1">
      <alignment horizontal="center" vertical="center"/>
    </xf>
    <xf numFmtId="0" fontId="11" fillId="3" borderId="1" xfId="0" applyFont="1" applyFill="1" applyBorder="1" applyAlignment="1">
      <alignment horizontal="center" vertical="center"/>
    </xf>
    <xf numFmtId="0" fontId="5" fillId="3" borderId="1" xfId="0" applyFont="1" applyFill="1" applyBorder="1" applyAlignment="1">
      <alignment horizontal="center" vertical="center"/>
    </xf>
    <xf numFmtId="9" fontId="0" fillId="0" borderId="0" xfId="1" applyFont="1" applyBorder="1"/>
    <xf numFmtId="0" fontId="27" fillId="3" borderId="1" xfId="0" applyFont="1" applyFill="1" applyBorder="1"/>
    <xf numFmtId="0" fontId="0" fillId="0" borderId="0" xfId="0" applyAlignment="1">
      <alignment wrapText="1"/>
    </xf>
    <xf numFmtId="0" fontId="19" fillId="0" borderId="0" xfId="0" applyFont="1"/>
    <xf numFmtId="0" fontId="14" fillId="2" borderId="18" xfId="0" applyFont="1" applyFill="1" applyBorder="1" applyAlignment="1">
      <alignment horizontal="center" wrapText="1" readingOrder="1"/>
    </xf>
    <xf numFmtId="0" fontId="14" fillId="2" borderId="25" xfId="0" applyFont="1" applyFill="1" applyBorder="1" applyAlignment="1">
      <alignment vertical="center" wrapText="1" readingOrder="1"/>
    </xf>
    <xf numFmtId="0" fontId="29" fillId="5" borderId="21" xfId="0" applyFont="1" applyFill="1" applyBorder="1" applyAlignment="1">
      <alignment horizontal="center" vertical="center" wrapText="1" readingOrder="1"/>
    </xf>
    <xf numFmtId="0" fontId="15" fillId="4" borderId="21" xfId="0" applyFont="1" applyFill="1" applyBorder="1" applyAlignment="1">
      <alignment horizontal="center" vertical="center" wrapText="1" readingOrder="1"/>
    </xf>
    <xf numFmtId="0" fontId="17" fillId="4" borderId="21" xfId="0" applyFont="1" applyFill="1" applyBorder="1" applyAlignment="1">
      <alignment horizontal="center" vertical="center" wrapText="1" readingOrder="1"/>
    </xf>
    <xf numFmtId="0" fontId="0" fillId="4" borderId="0" xfId="0" applyFill="1" applyAlignment="1">
      <alignment wrapText="1"/>
    </xf>
    <xf numFmtId="0" fontId="0" fillId="5" borderId="0" xfId="0" applyFill="1" applyAlignment="1">
      <alignment wrapText="1"/>
    </xf>
    <xf numFmtId="0" fontId="4" fillId="5" borderId="0" xfId="0" applyFont="1" applyFill="1" applyAlignment="1">
      <alignment wrapText="1"/>
    </xf>
    <xf numFmtId="0" fontId="0" fillId="6" borderId="0" xfId="0" applyFill="1" applyAlignment="1">
      <alignment wrapText="1"/>
    </xf>
    <xf numFmtId="0" fontId="0" fillId="5" borderId="23" xfId="0" applyFill="1" applyBorder="1" applyAlignment="1">
      <alignment wrapText="1"/>
    </xf>
    <xf numFmtId="0" fontId="0" fillId="6" borderId="23" xfId="0" applyFill="1" applyBorder="1" applyAlignment="1">
      <alignment wrapText="1"/>
    </xf>
    <xf numFmtId="0" fontId="0" fillId="4" borderId="21" xfId="0" applyFill="1" applyBorder="1"/>
    <xf numFmtId="0" fontId="0" fillId="5" borderId="21" xfId="0" applyFill="1" applyBorder="1"/>
    <xf numFmtId="0" fontId="0" fillId="5" borderId="0" xfId="0" applyFill="1"/>
    <xf numFmtId="0" fontId="0" fillId="4" borderId="0" xfId="0" applyFill="1"/>
    <xf numFmtId="0" fontId="0" fillId="6" borderId="0" xfId="0" applyFill="1"/>
    <xf numFmtId="0" fontId="0" fillId="5" borderId="23" xfId="0" applyFill="1" applyBorder="1"/>
    <xf numFmtId="0" fontId="0" fillId="6" borderId="23" xfId="0" applyFill="1" applyBorder="1"/>
    <xf numFmtId="0" fontId="4" fillId="5" borderId="0" xfId="0" applyFont="1" applyFill="1"/>
    <xf numFmtId="0" fontId="12" fillId="2" borderId="11"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27" xfId="0" applyFont="1" applyFill="1" applyBorder="1" applyAlignment="1">
      <alignment horizontal="center" vertical="center" wrapText="1"/>
    </xf>
    <xf numFmtId="0" fontId="0" fillId="4" borderId="10" xfId="0" applyFill="1" applyBorder="1" applyAlignment="1">
      <alignment wrapText="1"/>
    </xf>
    <xf numFmtId="0" fontId="0" fillId="5" borderId="10" xfId="0" applyFill="1" applyBorder="1" applyAlignment="1">
      <alignment wrapText="1"/>
    </xf>
    <xf numFmtId="0" fontId="0" fillId="6" borderId="11" xfId="0" applyFill="1" applyBorder="1" applyAlignment="1">
      <alignment wrapText="1"/>
    </xf>
    <xf numFmtId="0" fontId="30" fillId="0" borderId="0" xfId="0" applyFont="1"/>
    <xf numFmtId="0" fontId="5" fillId="3" borderId="5" xfId="0" applyFont="1" applyFill="1" applyBorder="1" applyAlignment="1">
      <alignment horizontal="center" vertical="center" wrapText="1"/>
    </xf>
    <xf numFmtId="0" fontId="14" fillId="2" borderId="10" xfId="0" applyFont="1" applyFill="1" applyBorder="1" applyAlignment="1">
      <alignment horizontal="center" vertical="center" wrapText="1" readingOrder="1"/>
    </xf>
    <xf numFmtId="0" fontId="31" fillId="0" borderId="5" xfId="2" applyBorder="1" applyAlignment="1">
      <alignment horizontal="left" vertical="top" wrapText="1"/>
    </xf>
    <xf numFmtId="0" fontId="31" fillId="0" borderId="5" xfId="2" applyBorder="1" applyAlignment="1">
      <alignment wrapText="1"/>
    </xf>
    <xf numFmtId="0" fontId="11" fillId="3" borderId="5" xfId="0" applyFont="1" applyFill="1" applyBorder="1" applyAlignment="1">
      <alignment horizontal="left" vertical="top" wrapText="1"/>
    </xf>
    <xf numFmtId="0" fontId="0" fillId="0" borderId="12" xfId="0" applyBorder="1" applyAlignment="1">
      <alignment wrapText="1"/>
    </xf>
    <xf numFmtId="0" fontId="12" fillId="2" borderId="0" xfId="0" applyFont="1" applyFill="1" applyAlignment="1">
      <alignment horizontal="center" vertical="center"/>
    </xf>
    <xf numFmtId="0" fontId="13" fillId="4" borderId="3" xfId="0" quotePrefix="1" applyFont="1" applyFill="1" applyBorder="1" applyAlignment="1">
      <alignment horizontal="left" vertical="center" wrapText="1" readingOrder="1"/>
    </xf>
    <xf numFmtId="0" fontId="5" fillId="3" borderId="10" xfId="0" applyFont="1" applyFill="1" applyBorder="1" applyAlignment="1">
      <alignment horizontal="center" vertical="center" wrapText="1"/>
    </xf>
    <xf numFmtId="0" fontId="0" fillId="0" borderId="10" xfId="0" applyBorder="1" applyAlignment="1">
      <alignment wrapText="1"/>
    </xf>
    <xf numFmtId="0" fontId="11" fillId="3" borderId="10" xfId="0" applyFont="1" applyFill="1" applyBorder="1" applyAlignment="1">
      <alignment wrapText="1"/>
    </xf>
    <xf numFmtId="0" fontId="0" fillId="0" borderId="11" xfId="0" applyBorder="1" applyAlignment="1">
      <alignment wrapText="1"/>
    </xf>
    <xf numFmtId="0" fontId="14" fillId="2" borderId="30" xfId="0" applyFont="1" applyFill="1" applyBorder="1" applyAlignment="1">
      <alignment horizontal="center" vertical="center" wrapText="1" readingOrder="1"/>
    </xf>
    <xf numFmtId="0" fontId="14" fillId="2" borderId="31" xfId="0" applyFont="1" applyFill="1" applyBorder="1" applyAlignment="1">
      <alignment horizontal="center" vertical="center" wrapText="1" readingOrder="1"/>
    </xf>
    <xf numFmtId="0" fontId="12" fillId="2" borderId="32" xfId="0" applyFont="1" applyFill="1" applyBorder="1" applyAlignment="1">
      <alignment horizontal="center" vertical="center"/>
    </xf>
    <xf numFmtId="0" fontId="14" fillId="2" borderId="34" xfId="0" applyFont="1" applyFill="1" applyBorder="1" applyAlignment="1">
      <alignment horizontal="center" vertical="center" wrapText="1" readingOrder="1"/>
    </xf>
    <xf numFmtId="0" fontId="0" fillId="0" borderId="0" xfId="0" applyAlignment="1">
      <alignment horizontal="left" vertical="top" wrapText="1"/>
    </xf>
    <xf numFmtId="0" fontId="31" fillId="0" borderId="0" xfId="2" applyBorder="1" applyAlignment="1">
      <alignment horizontal="left" vertical="top" wrapText="1"/>
    </xf>
    <xf numFmtId="0" fontId="0" fillId="0" borderId="3" xfId="0" applyBorder="1" applyAlignment="1">
      <alignment wrapText="1"/>
    </xf>
    <xf numFmtId="0" fontId="0" fillId="0" borderId="5" xfId="0" applyBorder="1" applyAlignment="1">
      <alignment wrapText="1"/>
    </xf>
    <xf numFmtId="0" fontId="4" fillId="4" borderId="0" xfId="0" applyFont="1" applyFill="1"/>
    <xf numFmtId="2" fontId="30" fillId="0" borderId="5" xfId="0" applyNumberFormat="1" applyFont="1" applyBorder="1"/>
    <xf numFmtId="0" fontId="13" fillId="6" borderId="10" xfId="0" applyFont="1" applyFill="1" applyBorder="1" applyAlignment="1">
      <alignment horizontal="left" vertical="center" wrapText="1" readingOrder="1"/>
    </xf>
    <xf numFmtId="0" fontId="5" fillId="0" borderId="35" xfId="0" applyFont="1" applyBorder="1" applyAlignment="1">
      <alignment horizontal="center" vertical="center" wrapText="1"/>
    </xf>
    <xf numFmtId="2" fontId="30" fillId="0" borderId="12" xfId="0" applyNumberFormat="1" applyFont="1" applyBorder="1"/>
    <xf numFmtId="0" fontId="15" fillId="4" borderId="21" xfId="0" applyFont="1" applyFill="1" applyBorder="1" applyAlignment="1">
      <alignment horizontal="left" vertical="center" wrapText="1" readingOrder="1"/>
    </xf>
    <xf numFmtId="0" fontId="0" fillId="4" borderId="23" xfId="0" applyFill="1" applyBorder="1"/>
    <xf numFmtId="0" fontId="0" fillId="4" borderId="8" xfId="0" applyFill="1" applyBorder="1" applyAlignment="1">
      <alignment wrapText="1"/>
    </xf>
    <xf numFmtId="0" fontId="0" fillId="5" borderId="8" xfId="0" applyFill="1" applyBorder="1" applyAlignment="1">
      <alignment wrapText="1"/>
    </xf>
    <xf numFmtId="0" fontId="0" fillId="6" borderId="8" xfId="0" applyFill="1" applyBorder="1" applyAlignment="1">
      <alignment wrapText="1"/>
    </xf>
    <xf numFmtId="0" fontId="0" fillId="5" borderId="8" xfId="0" applyFill="1" applyBorder="1"/>
    <xf numFmtId="0" fontId="0" fillId="4" borderId="8" xfId="0" applyFill="1" applyBorder="1"/>
    <xf numFmtId="0" fontId="0" fillId="6" borderId="8" xfId="0" applyFill="1" applyBorder="1"/>
    <xf numFmtId="0" fontId="0" fillId="6" borderId="24" xfId="0" applyFill="1" applyBorder="1"/>
    <xf numFmtId="0" fontId="0" fillId="6" borderId="24" xfId="0" applyFill="1" applyBorder="1" applyAlignment="1">
      <alignment wrapText="1"/>
    </xf>
    <xf numFmtId="0" fontId="2" fillId="3" borderId="10" xfId="0" applyFont="1" applyFill="1" applyBorder="1" applyAlignment="1">
      <alignment wrapText="1"/>
    </xf>
    <xf numFmtId="0" fontId="2" fillId="0" borderId="10" xfId="0" applyFont="1" applyBorder="1" applyAlignment="1">
      <alignment wrapText="1"/>
    </xf>
    <xf numFmtId="0" fontId="5" fillId="3" borderId="10" xfId="0" applyFont="1" applyFill="1" applyBorder="1" applyAlignment="1">
      <alignment wrapText="1"/>
    </xf>
    <xf numFmtId="0" fontId="2" fillId="0" borderId="10" xfId="0" applyFont="1" applyBorder="1" applyAlignment="1">
      <alignment vertical="top" wrapText="1"/>
    </xf>
    <xf numFmtId="0" fontId="2" fillId="0" borderId="11" xfId="0" applyFont="1" applyBorder="1" applyAlignment="1">
      <alignment wrapText="1"/>
    </xf>
    <xf numFmtId="2" fontId="2" fillId="0" borderId="10" xfId="0" applyNumberFormat="1" applyFont="1" applyBorder="1" applyAlignment="1">
      <alignment wrapText="1"/>
    </xf>
    <xf numFmtId="2" fontId="2" fillId="0" borderId="5" xfId="0" applyNumberFormat="1" applyFont="1" applyBorder="1" applyAlignment="1">
      <alignment wrapText="1"/>
    </xf>
    <xf numFmtId="0" fontId="2" fillId="3" borderId="10" xfId="0" applyFont="1" applyFill="1" applyBorder="1" applyAlignment="1">
      <alignment vertical="top" wrapText="1"/>
    </xf>
    <xf numFmtId="0" fontId="2" fillId="3" borderId="11" xfId="0" applyFont="1" applyFill="1" applyBorder="1" applyAlignment="1">
      <alignment wrapText="1"/>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0" xfId="0" applyFont="1" applyFill="1" applyAlignment="1">
      <alignment horizontal="center" vertical="center"/>
    </xf>
    <xf numFmtId="0" fontId="12" fillId="2" borderId="5" xfId="0" applyFont="1" applyFill="1" applyBorder="1" applyAlignment="1">
      <alignment horizontal="center" vertical="center"/>
    </xf>
    <xf numFmtId="0" fontId="26" fillId="2" borderId="28" xfId="0" applyFont="1" applyFill="1" applyBorder="1" applyAlignment="1">
      <alignment horizontal="center"/>
    </xf>
    <xf numFmtId="0" fontId="26" fillId="2" borderId="29" xfId="0" applyFont="1" applyFill="1" applyBorder="1" applyAlignment="1">
      <alignment horizontal="center"/>
    </xf>
    <xf numFmtId="0" fontId="0" fillId="0" borderId="0" xfId="0"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0" fillId="0" borderId="12" xfId="0" applyBorder="1" applyAlignment="1">
      <alignment horizont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12" xfId="0" applyFont="1" applyBorder="1" applyAlignment="1">
      <alignment horizontal="center" vertical="center" wrapText="1"/>
    </xf>
    <xf numFmtId="0" fontId="12" fillId="2" borderId="7" xfId="0" applyFont="1" applyFill="1" applyBorder="1" applyAlignment="1">
      <alignment horizontal="center" wrapText="1"/>
    </xf>
    <xf numFmtId="0" fontId="12" fillId="2" borderId="8" xfId="0" applyFont="1" applyFill="1" applyBorder="1" applyAlignment="1">
      <alignment horizontal="center" wrapText="1"/>
    </xf>
    <xf numFmtId="0" fontId="12" fillId="2" borderId="9" xfId="0" applyFont="1" applyFill="1" applyBorder="1" applyAlignment="1">
      <alignment horizontal="center" wrapText="1"/>
    </xf>
    <xf numFmtId="0" fontId="12" fillId="2" borderId="22" xfId="0" applyFont="1" applyFill="1" applyBorder="1" applyAlignment="1">
      <alignment horizontal="center" vertical="center"/>
    </xf>
    <xf numFmtId="0" fontId="12" fillId="2" borderId="24"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23" xfId="0" applyFont="1" applyFill="1" applyBorder="1" applyAlignment="1">
      <alignment horizontal="center" vertical="center"/>
    </xf>
    <xf numFmtId="0" fontId="12" fillId="2" borderId="22"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23" xfId="0" applyFont="1" applyFill="1" applyBorder="1" applyAlignment="1">
      <alignment horizontal="center" vertical="center" wrapText="1"/>
    </xf>
    <xf numFmtId="0" fontId="14" fillId="2" borderId="33" xfId="0" applyFont="1" applyFill="1" applyBorder="1" applyAlignment="1">
      <alignment horizontal="center" vertical="center" wrapText="1" readingOrder="1"/>
    </xf>
    <xf numFmtId="0" fontId="12" fillId="2" borderId="7" xfId="0" applyFont="1" applyFill="1" applyBorder="1" applyAlignment="1">
      <alignment horizontal="center"/>
    </xf>
    <xf numFmtId="0" fontId="12" fillId="2" borderId="9" xfId="0" applyFont="1" applyFill="1" applyBorder="1" applyAlignment="1">
      <alignment horizontal="center"/>
    </xf>
    <xf numFmtId="0" fontId="12" fillId="2" borderId="10" xfId="0" applyFont="1" applyFill="1" applyBorder="1" applyAlignment="1">
      <alignment horizontal="center"/>
    </xf>
    <xf numFmtId="0" fontId="12" fillId="2" borderId="5" xfId="0" applyFont="1" applyFill="1" applyBorder="1" applyAlignment="1">
      <alignment horizontal="center"/>
    </xf>
    <xf numFmtId="0" fontId="0" fillId="0" borderId="10" xfId="0" applyBorder="1" applyAlignment="1">
      <alignment horizontal="left" wrapText="1"/>
    </xf>
    <xf numFmtId="0" fontId="14" fillId="2" borderId="31" xfId="0" applyFont="1" applyFill="1" applyBorder="1" applyAlignment="1">
      <alignment horizontal="center" vertical="center" wrapText="1" readingOrder="1"/>
    </xf>
    <xf numFmtId="0" fontId="0" fillId="0" borderId="5" xfId="0" applyBorder="1" applyAlignment="1">
      <alignment horizontal="left" wrapText="1"/>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5" fillId="0" borderId="11" xfId="0" applyFont="1" applyBorder="1" applyAlignment="1">
      <alignment horizontal="center" vertical="center"/>
    </xf>
    <xf numFmtId="0" fontId="25" fillId="0" borderId="3" xfId="0" applyFont="1" applyBorder="1" applyAlignment="1">
      <alignment horizontal="center" vertical="center"/>
    </xf>
    <xf numFmtId="0" fontId="25" fillId="0" borderId="12" xfId="0" applyFont="1" applyBorder="1" applyAlignment="1">
      <alignment horizontal="center" vertical="center"/>
    </xf>
    <xf numFmtId="0" fontId="5" fillId="3" borderId="10"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0" xfId="0" applyFont="1" applyFill="1" applyAlignment="1">
      <alignment horizontal="center" vertical="center" wrapText="1"/>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15"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15"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15" xfId="0" applyFont="1" applyFill="1" applyBorder="1" applyAlignment="1">
      <alignment horizontal="center" vertical="center"/>
    </xf>
    <xf numFmtId="0" fontId="5" fillId="3" borderId="5" xfId="0" applyFont="1" applyFill="1" applyBorder="1" applyAlignment="1">
      <alignment horizontal="center" vertical="center" wrapText="1"/>
    </xf>
    <xf numFmtId="0" fontId="14" fillId="2" borderId="18" xfId="0" applyFont="1" applyFill="1" applyBorder="1" applyAlignment="1">
      <alignment horizontal="center" vertical="center" wrapText="1" readingOrder="1"/>
    </xf>
    <xf numFmtId="0" fontId="14" fillId="2" borderId="10" xfId="0" applyFont="1" applyFill="1" applyBorder="1" applyAlignment="1">
      <alignment horizontal="center" vertical="center" wrapText="1" readingOrder="1"/>
    </xf>
    <xf numFmtId="0" fontId="14" fillId="2" borderId="17" xfId="0" applyFont="1" applyFill="1" applyBorder="1" applyAlignment="1">
      <alignment horizontal="center" vertical="center" wrapText="1" readingOrder="1"/>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20" fillId="0" borderId="11" xfId="0" applyFont="1" applyBorder="1" applyAlignment="1">
      <alignment horizontal="center" vertical="center"/>
    </xf>
    <xf numFmtId="0" fontId="20" fillId="0" borderId="3" xfId="0" applyFont="1" applyBorder="1" applyAlignment="1">
      <alignment horizontal="center" vertical="center"/>
    </xf>
    <xf numFmtId="0" fontId="20" fillId="0" borderId="12" xfId="0" applyFont="1" applyBorder="1" applyAlignment="1">
      <alignment horizontal="center" vertical="center"/>
    </xf>
    <xf numFmtId="0" fontId="21" fillId="2" borderId="7" xfId="0" applyFont="1" applyFill="1" applyBorder="1" applyAlignment="1">
      <alignment horizontal="center" vertical="center"/>
    </xf>
    <xf numFmtId="0" fontId="21" fillId="2" borderId="9" xfId="0" applyFont="1" applyFill="1" applyBorder="1" applyAlignment="1">
      <alignment horizontal="center" vertical="center"/>
    </xf>
    <xf numFmtId="0" fontId="12" fillId="2" borderId="2" xfId="0" applyFont="1" applyFill="1" applyBorder="1" applyAlignment="1">
      <alignment horizontal="center" vertical="center" wrapText="1"/>
    </xf>
    <xf numFmtId="0" fontId="11" fillId="3" borderId="7" xfId="0" applyFont="1" applyFill="1" applyBorder="1" applyAlignment="1">
      <alignment horizontal="center" vertical="center"/>
    </xf>
    <xf numFmtId="0" fontId="11" fillId="3" borderId="9" xfId="0" applyFont="1" applyFill="1" applyBorder="1" applyAlignment="1">
      <alignment horizontal="center" vertical="center"/>
    </xf>
    <xf numFmtId="0" fontId="12" fillId="2" borderId="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7"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9" xfId="0" applyFont="1" applyFill="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0091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Kovalevskis, Kristaps" id="{3E0366F0-CDCA-432C-9386-A5D1C9C1F6C9}" userId="KKovalevskis@kpmg.com" providerId="PeoplePicker"/>
  <person displayName="Kovalevskis, Kristaps" id="{CF205E9F-DF0E-4292-80BA-97DAB8492ED2}" userId="S::KKovalevskis@kpmg.com::8b8584ff-02e0-47bb-a269-e6aa284fa57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9" dT="2021-12-22T14:17:16.02" personId="{CF205E9F-DF0E-4292-80BA-97DAB8492ED2}" id="{75EFDA50-97AB-4F8F-BBF3-B69DCC075EF4}">
    <text>@Kovalevskis, Kristaps Rīga</text>
    <mentions>
      <mention mentionpersonId="{3E0366F0-CDCA-432C-9386-A5D1C9C1F6C9}" mentionId="{915393E8-23DE-4D7B-8918-6D68ABF0A382}" startIndex="0" length="22"/>
    </mentions>
  </threadedComment>
  <threadedComment ref="E20" dT="2021-12-13T16:28:25.69" personId="{CF205E9F-DF0E-4292-80BA-97DAB8492ED2}" id="{4FE1A5D3-7EFC-4480-8FCF-2D6BD70A724E}">
    <text>https://www.baldone.lv/images/userfiles/planosanas_dokumenti/ap_esosa_situacija.pdf</text>
  </threadedComment>
  <threadedComment ref="F20" dT="2021-12-13T16:28:25.69" personId="{CF205E9F-DF0E-4292-80BA-97DAB8492ED2}" id="{10D72593-CA66-4121-ADBB-6287282B7F1B}">
    <text>https://www.baldone.lv/images/userfiles/planosanas_dokumenti/ap_esosa_situacija.pdf</text>
  </threadedComment>
  <threadedComment ref="D22" dT="2021-12-21T16:16:51.30" personId="{CF205E9F-DF0E-4292-80BA-97DAB8492ED2}" id="{F0EC96FD-2C61-4A6F-906E-3259A5B7BED5}">
    <text>Varbūt vēl jāpieliek klāt arī profesionālās ievirzes izglītība .. mūzikas, mākslas, sporta u.c. bet tā ir gandrīz visur. Un / vai vidusskolas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8" Type="http://schemas.openxmlformats.org/officeDocument/2006/relationships/hyperlink" Target="https://raim.gov.lv/atr" TargetMode="External"/><Relationship Id="rId13" Type="http://schemas.openxmlformats.org/officeDocument/2006/relationships/hyperlink" Target="https://lvceli.lv/celu-tikls/statistikas-dati/satiksmes-intensitate/" TargetMode="External"/><Relationship Id="rId18" Type="http://schemas.openxmlformats.org/officeDocument/2006/relationships/hyperlink" Target="http://www.kulturasdati.lv/lv" TargetMode="External"/><Relationship Id="rId3" Type="http://schemas.openxmlformats.org/officeDocument/2006/relationships/hyperlink" Target="https://data.stat.gov.lv/pxweb/lv/OSP_PUB/START__EMP__DV__DVA/DVA050/" TargetMode="External"/><Relationship Id="rId7" Type="http://schemas.openxmlformats.org/officeDocument/2006/relationships/hyperlink" Target="https://www.csdd.lv/transportlidzekli/tehniska-kartiba-esoso-transportlidzeklu-skaits-regionos" TargetMode="External"/><Relationship Id="rId12" Type="http://schemas.openxmlformats.org/officeDocument/2006/relationships/hyperlink" Target="https://statistika.lursoft.lv/lv/statistika/gada-parskati/" TargetMode="External"/><Relationship Id="rId17" Type="http://schemas.openxmlformats.org/officeDocument/2006/relationships/hyperlink" Target="https://www.vmnvd.gov.lv/lv/slimnicas" TargetMode="External"/><Relationship Id="rId2" Type="http://schemas.openxmlformats.org/officeDocument/2006/relationships/hyperlink" Target="https://data.stat.gov.lv/pxweb/lv/OSP_PUB/START__POP__IR__IRD/RIG010/" TargetMode="External"/><Relationship Id="rId16" Type="http://schemas.openxmlformats.org/officeDocument/2006/relationships/hyperlink" Target="https://www.niid.lv/" TargetMode="External"/><Relationship Id="rId20" Type="http://schemas.openxmlformats.org/officeDocument/2006/relationships/printerSettings" Target="../printerSettings/printerSettings2.bin"/><Relationship Id="rId1" Type="http://schemas.openxmlformats.org/officeDocument/2006/relationships/hyperlink" Target="https://data.stat.gov.lv/pxweb/lv/OSP_PUB/START__POP__IR__IRS/IRS030/" TargetMode="External"/><Relationship Id="rId6" Type="http://schemas.openxmlformats.org/officeDocument/2006/relationships/hyperlink" Target="https://data.stat.gov.lv/pxweb/lv/OSP_PUB/START__EMP__DS__DSV/RIG110/" TargetMode="External"/><Relationship Id="rId11" Type="http://schemas.openxmlformats.org/officeDocument/2006/relationships/hyperlink" Target="https://data.stat.gov.lv/pxweb/lv/OSP_PUB/START__ENT__UF__UFR/NPV011/" TargetMode="External"/><Relationship Id="rId5" Type="http://schemas.openxmlformats.org/officeDocument/2006/relationships/hyperlink" Target="https://data.stat.gov.lv/pxweb/lv/OSP_PUB/START__EMP__DV__DVA/DVA050/" TargetMode="External"/><Relationship Id="rId15" Type="http://schemas.openxmlformats.org/officeDocument/2006/relationships/hyperlink" Target="https://lvceli.lv/aktuali/ieverojami-uzlabojies-valsts-regionalo-autocelu-tehniskais-stavoklis/" TargetMode="External"/><Relationship Id="rId10" Type="http://schemas.openxmlformats.org/officeDocument/2006/relationships/hyperlink" Target="https://www.cvk.lv/lv/velesanas/pasvaldibu-velesanas" TargetMode="External"/><Relationship Id="rId19" Type="http://schemas.openxmlformats.org/officeDocument/2006/relationships/hyperlink" Target="http://sportaregistrs.lv/" TargetMode="External"/><Relationship Id="rId4" Type="http://schemas.openxmlformats.org/officeDocument/2006/relationships/hyperlink" Target="https://raim.gov.lv/atr" TargetMode="External"/><Relationship Id="rId9" Type="http://schemas.openxmlformats.org/officeDocument/2006/relationships/hyperlink" Target="https://www.csdd.lv/celu-satiksmes-negadijumi/celu-satiksmes-negadijumu-sadalijums-pa-pagastiem" TargetMode="External"/><Relationship Id="rId14" Type="http://schemas.openxmlformats.org/officeDocument/2006/relationships/hyperlink" Target="https://www.balticmaps.eu/l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ACBB1-EDD2-4B7C-AA0B-BC383137550F}">
  <sheetPr>
    <tabColor theme="0"/>
  </sheetPr>
  <dimension ref="B2:AJ19"/>
  <sheetViews>
    <sheetView zoomScale="70" zoomScaleNormal="70" workbookViewId="0">
      <pane xSplit="2" ySplit="11" topLeftCell="C12" activePane="bottomRight" state="frozen"/>
      <selection pane="topRight" activeCell="D1" sqref="D1"/>
      <selection pane="bottomLeft" activeCell="A12" sqref="A12"/>
      <selection pane="bottomRight" activeCell="G16" sqref="A1:XFD1048576"/>
    </sheetView>
  </sheetViews>
  <sheetFormatPr defaultRowHeight="15" x14ac:dyDescent="0.25"/>
  <cols>
    <col min="1" max="1" width="2.85546875" customWidth="1"/>
    <col min="2" max="2" width="24.5703125" customWidth="1"/>
    <col min="3" max="3" width="9.28515625" style="109" bestFit="1" customWidth="1"/>
    <col min="4" max="4" width="7.7109375" style="109" bestFit="1" customWidth="1"/>
    <col min="5" max="5" width="8.7109375" style="109" bestFit="1" customWidth="1"/>
    <col min="6" max="6" width="8.140625" style="109" bestFit="1" customWidth="1"/>
    <col min="7" max="7" width="10.5703125" style="109" bestFit="1" customWidth="1"/>
    <col min="8" max="8" width="9.7109375" style="109" bestFit="1" customWidth="1"/>
    <col min="9" max="9" width="8.28515625" style="109" bestFit="1" customWidth="1"/>
    <col min="10" max="10" width="9.7109375" style="109" bestFit="1" customWidth="1"/>
    <col min="11" max="11" width="6.7109375" style="109" bestFit="1" customWidth="1"/>
    <col min="12" max="12" width="7.7109375" style="109" bestFit="1" customWidth="1"/>
    <col min="13" max="13" width="7.140625" style="109" bestFit="1" customWidth="1"/>
    <col min="14" max="14" width="9.42578125" style="109" bestFit="1" customWidth="1"/>
    <col min="15" max="15" width="10" style="109" bestFit="1" customWidth="1"/>
    <col min="16" max="16" width="11" bestFit="1" customWidth="1"/>
    <col min="17" max="17" width="8" bestFit="1" customWidth="1"/>
    <col min="18" max="18" width="7.5703125" bestFit="1" customWidth="1"/>
    <col min="19" max="19" width="9.42578125" bestFit="1" customWidth="1"/>
    <col min="20" max="20" width="8.140625" bestFit="1" customWidth="1"/>
    <col min="21" max="21" width="6.42578125" bestFit="1" customWidth="1"/>
    <col min="22" max="22" width="7.7109375" bestFit="1" customWidth="1"/>
    <col min="23" max="23" width="15.140625" bestFit="1" customWidth="1"/>
    <col min="24" max="24" width="13.140625" bestFit="1" customWidth="1"/>
    <col min="25" max="25" width="10" bestFit="1" customWidth="1"/>
    <col min="26" max="26" width="10.28515625" bestFit="1" customWidth="1"/>
    <col min="27" max="27" width="12.85546875" bestFit="1" customWidth="1"/>
    <col min="28" max="28" width="7" bestFit="1" customWidth="1"/>
    <col min="29" max="29" width="7.140625" bestFit="1" customWidth="1"/>
    <col min="30" max="30" width="6.5703125" bestFit="1" customWidth="1"/>
    <col min="31" max="31" width="8" bestFit="1" customWidth="1"/>
    <col min="32" max="32" width="7.7109375" bestFit="1" customWidth="1"/>
    <col min="33" max="33" width="8.5703125" bestFit="1" customWidth="1"/>
    <col min="34" max="34" width="7.7109375" bestFit="1" customWidth="1"/>
    <col min="35" max="35" width="6.5703125" bestFit="1" customWidth="1"/>
    <col min="36" max="36" width="7.28515625" bestFit="1" customWidth="1"/>
  </cols>
  <sheetData>
    <row r="2" spans="2:36" ht="45" customHeight="1" x14ac:dyDescent="0.25">
      <c r="C2" s="192" t="s">
        <v>0</v>
      </c>
      <c r="D2" s="193"/>
      <c r="E2" s="193"/>
      <c r="F2" s="193"/>
      <c r="G2" s="193"/>
      <c r="H2" s="193"/>
      <c r="I2" s="193"/>
      <c r="J2" s="194"/>
    </row>
    <row r="3" spans="2:36" ht="15" customHeight="1" x14ac:dyDescent="0.35">
      <c r="B3" s="110"/>
      <c r="C3" s="195"/>
      <c r="D3" s="196"/>
      <c r="E3" s="196"/>
      <c r="F3" s="196"/>
      <c r="G3" s="196"/>
      <c r="H3" s="196"/>
      <c r="I3" s="196"/>
      <c r="J3" s="197"/>
    </row>
    <row r="4" spans="2:36" ht="15" customHeight="1" x14ac:dyDescent="0.35">
      <c r="B4" s="110"/>
    </row>
    <row r="5" spans="2:36" x14ac:dyDescent="0.25">
      <c r="C5" s="198" t="s">
        <v>1</v>
      </c>
      <c r="D5" s="199"/>
      <c r="E5" s="200"/>
    </row>
    <row r="6" spans="2:36" x14ac:dyDescent="0.25">
      <c r="C6" s="134"/>
      <c r="D6" s="188" t="s">
        <v>2</v>
      </c>
      <c r="E6" s="189"/>
    </row>
    <row r="7" spans="2:36" x14ac:dyDescent="0.25">
      <c r="C7" s="135"/>
      <c r="D7" s="188" t="s">
        <v>3</v>
      </c>
      <c r="E7" s="189"/>
    </row>
    <row r="8" spans="2:36" x14ac:dyDescent="0.25">
      <c r="C8" s="136"/>
      <c r="D8" s="190" t="s">
        <v>4</v>
      </c>
      <c r="E8" s="191"/>
    </row>
    <row r="10" spans="2:36" x14ac:dyDescent="0.25">
      <c r="B10" s="186"/>
      <c r="C10" s="205" t="s">
        <v>5</v>
      </c>
      <c r="D10" s="206"/>
      <c r="E10" s="206"/>
      <c r="F10" s="206"/>
      <c r="G10" s="206"/>
      <c r="H10" s="206"/>
      <c r="I10" s="206"/>
      <c r="J10" s="206"/>
      <c r="K10" s="206"/>
      <c r="L10" s="206"/>
      <c r="M10" s="206"/>
      <c r="N10" s="206"/>
      <c r="O10" s="207"/>
      <c r="P10" s="201" t="s">
        <v>6</v>
      </c>
      <c r="Q10" s="182"/>
      <c r="R10" s="182"/>
      <c r="S10" s="182"/>
      <c r="T10" s="182"/>
      <c r="U10" s="182"/>
      <c r="V10" s="202"/>
      <c r="W10" s="201" t="s">
        <v>7</v>
      </c>
      <c r="X10" s="182"/>
      <c r="Y10" s="182"/>
      <c r="Z10" s="182"/>
      <c r="AA10" s="182"/>
      <c r="AB10" s="182"/>
      <c r="AC10" s="182"/>
      <c r="AD10" s="182"/>
      <c r="AE10" s="202"/>
      <c r="AF10" s="182" t="s">
        <v>8</v>
      </c>
      <c r="AG10" s="182"/>
      <c r="AH10" s="182"/>
      <c r="AI10" s="182"/>
      <c r="AJ10" s="183"/>
    </row>
    <row r="11" spans="2:36" ht="15" customHeight="1" x14ac:dyDescent="0.25">
      <c r="B11" s="187"/>
      <c r="C11" s="208"/>
      <c r="D11" s="209"/>
      <c r="E11" s="209"/>
      <c r="F11" s="209"/>
      <c r="G11" s="209"/>
      <c r="H11" s="209"/>
      <c r="I11" s="209"/>
      <c r="J11" s="209"/>
      <c r="K11" s="209"/>
      <c r="L11" s="209"/>
      <c r="M11" s="209"/>
      <c r="N11" s="209"/>
      <c r="O11" s="210"/>
      <c r="P11" s="203"/>
      <c r="Q11" s="184"/>
      <c r="R11" s="184"/>
      <c r="S11" s="184"/>
      <c r="T11" s="184"/>
      <c r="U11" s="184"/>
      <c r="V11" s="204"/>
      <c r="W11" s="203"/>
      <c r="X11" s="184"/>
      <c r="Y11" s="184"/>
      <c r="Z11" s="184"/>
      <c r="AA11" s="184"/>
      <c r="AB11" s="184"/>
      <c r="AC11" s="184"/>
      <c r="AD11" s="184"/>
      <c r="AE11" s="204"/>
      <c r="AF11" s="184"/>
      <c r="AG11" s="184"/>
      <c r="AH11" s="184"/>
      <c r="AI11" s="184"/>
      <c r="AJ11" s="185"/>
    </row>
    <row r="12" spans="2:36" ht="50.25" customHeight="1" x14ac:dyDescent="0.25">
      <c r="B12" s="130" t="s">
        <v>9</v>
      </c>
      <c r="C12" s="131" t="s">
        <v>10</v>
      </c>
      <c r="D12" s="132" t="s">
        <v>11</v>
      </c>
      <c r="E12" s="132" t="s">
        <v>12</v>
      </c>
      <c r="F12" s="132" t="s">
        <v>13</v>
      </c>
      <c r="G12" s="132" t="s">
        <v>14</v>
      </c>
      <c r="H12" s="132" t="s">
        <v>15</v>
      </c>
      <c r="I12" s="132" t="s">
        <v>16</v>
      </c>
      <c r="J12" s="132" t="s">
        <v>17</v>
      </c>
      <c r="K12" s="132" t="s">
        <v>18</v>
      </c>
      <c r="L12" s="132" t="s">
        <v>19</v>
      </c>
      <c r="M12" s="132" t="s">
        <v>20</v>
      </c>
      <c r="N12" s="132" t="s">
        <v>21</v>
      </c>
      <c r="O12" s="133" t="s">
        <v>22</v>
      </c>
      <c r="P12" s="131" t="s">
        <v>23</v>
      </c>
      <c r="Q12" s="132" t="s">
        <v>24</v>
      </c>
      <c r="R12" s="132" t="s">
        <v>25</v>
      </c>
      <c r="S12" s="132" t="s">
        <v>26</v>
      </c>
      <c r="T12" s="132" t="s">
        <v>27</v>
      </c>
      <c r="U12" s="132" t="s">
        <v>28</v>
      </c>
      <c r="V12" s="133" t="s">
        <v>29</v>
      </c>
      <c r="W12" s="132" t="s">
        <v>30</v>
      </c>
      <c r="X12" s="132" t="s">
        <v>31</v>
      </c>
      <c r="Y12" s="132" t="s">
        <v>32</v>
      </c>
      <c r="Z12" s="132" t="s">
        <v>33</v>
      </c>
      <c r="AA12" s="132" t="s">
        <v>34</v>
      </c>
      <c r="AB12" s="132" t="s">
        <v>35</v>
      </c>
      <c r="AC12" s="132" t="s">
        <v>36</v>
      </c>
      <c r="AD12" s="132" t="s">
        <v>37</v>
      </c>
      <c r="AE12" s="133" t="s">
        <v>38</v>
      </c>
      <c r="AF12" s="132" t="s">
        <v>39</v>
      </c>
      <c r="AG12" s="132" t="s">
        <v>40</v>
      </c>
      <c r="AH12" s="132" t="s">
        <v>41</v>
      </c>
      <c r="AI12" s="132" t="s">
        <v>42</v>
      </c>
      <c r="AJ12" s="133" t="s">
        <v>43</v>
      </c>
    </row>
    <row r="13" spans="2:36" ht="60" customHeight="1" thickBot="1" x14ac:dyDescent="0.3">
      <c r="B13" s="139" t="s">
        <v>44</v>
      </c>
      <c r="C13" s="113"/>
      <c r="D13" s="39"/>
      <c r="E13" s="117"/>
      <c r="F13" s="117"/>
      <c r="G13" s="117"/>
      <c r="H13" s="118"/>
      <c r="I13" s="117"/>
      <c r="J13" s="117"/>
      <c r="K13" s="116"/>
      <c r="L13" s="119"/>
      <c r="M13" s="117"/>
      <c r="N13" s="119"/>
      <c r="O13" s="120"/>
      <c r="P13" s="123"/>
      <c r="Q13" s="124"/>
      <c r="R13" s="126"/>
      <c r="S13" s="124"/>
      <c r="T13" s="124"/>
      <c r="U13" s="126"/>
      <c r="V13" s="127"/>
      <c r="W13" s="124"/>
      <c r="X13" s="124"/>
      <c r="Y13" s="124"/>
      <c r="Z13" s="126"/>
      <c r="AA13" s="126"/>
      <c r="AB13" s="126"/>
      <c r="AC13" s="129"/>
      <c r="AD13" s="124"/>
      <c r="AE13" s="127"/>
      <c r="AF13" s="124"/>
      <c r="AG13" s="124"/>
      <c r="AH13" s="124"/>
      <c r="AI13" s="125"/>
      <c r="AJ13" s="127"/>
    </row>
    <row r="14" spans="2:36" ht="60" customHeight="1" thickBot="1" x14ac:dyDescent="0.3">
      <c r="B14" s="111" t="s">
        <v>45</v>
      </c>
      <c r="C14" s="114"/>
      <c r="D14" s="39"/>
      <c r="E14" s="117"/>
      <c r="F14" s="119"/>
      <c r="G14" s="117"/>
      <c r="H14" s="116"/>
      <c r="I14" s="117"/>
      <c r="J14" s="116"/>
      <c r="K14" s="117"/>
      <c r="L14" s="119"/>
      <c r="M14" s="117"/>
      <c r="N14" s="119"/>
      <c r="O14" s="121"/>
      <c r="P14" s="123"/>
      <c r="Q14" s="124"/>
      <c r="R14" s="124"/>
      <c r="S14" s="124"/>
      <c r="T14" s="124"/>
      <c r="U14" s="126"/>
      <c r="V14" s="127"/>
      <c r="W14" s="124"/>
      <c r="X14" s="125"/>
      <c r="Y14" s="125"/>
      <c r="Z14" s="124"/>
      <c r="AA14" s="124"/>
      <c r="AB14" s="124"/>
      <c r="AC14" s="126"/>
      <c r="AD14" s="126"/>
      <c r="AE14" s="128"/>
      <c r="AF14" s="124"/>
      <c r="AG14" s="124"/>
      <c r="AH14" s="126"/>
      <c r="AI14" s="124"/>
      <c r="AJ14" s="128"/>
    </row>
    <row r="15" spans="2:36" ht="60" customHeight="1" thickBot="1" x14ac:dyDescent="0.3">
      <c r="B15" s="66" t="s">
        <v>46</v>
      </c>
      <c r="C15" s="114"/>
      <c r="D15" s="39"/>
      <c r="E15" s="117"/>
      <c r="F15" s="117"/>
      <c r="G15" s="117"/>
      <c r="H15" s="117"/>
      <c r="I15" s="117"/>
      <c r="J15" s="116"/>
      <c r="K15" s="119"/>
      <c r="L15" s="117"/>
      <c r="M15" s="117"/>
      <c r="N15" s="116"/>
      <c r="O15" s="120"/>
      <c r="P15" s="122"/>
      <c r="Q15" s="125"/>
      <c r="R15" s="125"/>
      <c r="S15" s="125"/>
      <c r="T15" s="124"/>
      <c r="U15" s="126"/>
      <c r="V15" s="128"/>
      <c r="W15" s="125"/>
      <c r="X15" s="125"/>
      <c r="Y15" s="124"/>
      <c r="Z15" s="125"/>
      <c r="AA15" s="124"/>
      <c r="AB15" s="124"/>
      <c r="AC15" s="158"/>
      <c r="AD15" s="126"/>
      <c r="AE15" s="128"/>
      <c r="AF15" s="124"/>
      <c r="AG15" s="124"/>
      <c r="AH15" s="124"/>
      <c r="AI15" s="124"/>
      <c r="AJ15" s="127"/>
    </row>
    <row r="16" spans="2:36" ht="60" customHeight="1" thickBot="1" x14ac:dyDescent="0.3">
      <c r="B16" s="66" t="s">
        <v>47</v>
      </c>
      <c r="C16" s="114"/>
      <c r="D16" s="116"/>
      <c r="E16" s="116"/>
      <c r="F16" s="117"/>
      <c r="G16" s="117"/>
      <c r="H16" s="117"/>
      <c r="I16" s="116"/>
      <c r="J16" s="116"/>
      <c r="K16" s="119"/>
      <c r="L16" s="119"/>
      <c r="M16" s="119"/>
      <c r="N16" s="119"/>
      <c r="O16" s="119"/>
      <c r="P16" s="123"/>
      <c r="Q16" s="125"/>
      <c r="R16" s="125"/>
      <c r="S16" s="125"/>
      <c r="T16" s="126"/>
      <c r="U16" s="126"/>
      <c r="V16" s="128"/>
      <c r="W16" s="125"/>
      <c r="X16" s="125"/>
      <c r="Y16" s="125"/>
      <c r="Z16" s="125"/>
      <c r="AA16" s="124"/>
      <c r="AB16" s="126"/>
      <c r="AC16" s="126"/>
      <c r="AD16" s="124"/>
      <c r="AE16" s="127"/>
      <c r="AF16" s="125"/>
      <c r="AG16" s="126"/>
      <c r="AH16" s="126"/>
      <c r="AI16" s="124"/>
      <c r="AJ16" s="127"/>
    </row>
    <row r="17" spans="2:36" ht="60" customHeight="1" thickBot="1" x14ac:dyDescent="0.3">
      <c r="B17" s="112" t="s">
        <v>48</v>
      </c>
      <c r="C17" s="115"/>
      <c r="D17" s="116"/>
      <c r="E17" s="116"/>
      <c r="F17" s="116"/>
      <c r="G17" s="117"/>
      <c r="H17" s="116"/>
      <c r="I17" s="116"/>
      <c r="J17" s="116"/>
      <c r="K17" s="117"/>
      <c r="L17" s="117"/>
      <c r="M17" s="117"/>
      <c r="N17" s="116"/>
      <c r="O17" s="120"/>
      <c r="P17" s="123"/>
      <c r="Q17" s="125"/>
      <c r="R17" s="125"/>
      <c r="S17" s="125"/>
      <c r="T17" s="125"/>
      <c r="U17" s="124"/>
      <c r="V17" s="127"/>
      <c r="W17" s="125"/>
      <c r="X17" s="124"/>
      <c r="Y17" s="125"/>
      <c r="Z17" s="124"/>
      <c r="AA17" s="125"/>
      <c r="AB17" s="126"/>
      <c r="AC17" s="126"/>
      <c r="AD17" s="124"/>
      <c r="AE17" s="128"/>
      <c r="AF17" s="125"/>
      <c r="AG17" s="124"/>
      <c r="AH17" s="124"/>
      <c r="AI17" s="124"/>
      <c r="AJ17" s="164"/>
    </row>
    <row r="18" spans="2:36" ht="60" customHeight="1" x14ac:dyDescent="0.25">
      <c r="B18" s="45" t="s">
        <v>49</v>
      </c>
      <c r="C18" s="163"/>
      <c r="D18" s="116"/>
      <c r="E18" s="117"/>
      <c r="F18" s="117"/>
      <c r="G18" s="116"/>
      <c r="H18" s="117"/>
      <c r="I18" s="117"/>
      <c r="J18" s="116"/>
      <c r="K18" s="116"/>
      <c r="L18" s="117"/>
      <c r="M18" s="117"/>
      <c r="N18" s="117"/>
      <c r="O18" s="120"/>
      <c r="P18" s="122"/>
      <c r="Q18" s="124"/>
      <c r="R18" s="125"/>
      <c r="S18" s="125"/>
      <c r="T18" s="124"/>
      <c r="U18" s="125"/>
      <c r="V18" s="164"/>
      <c r="W18" s="125"/>
      <c r="X18" s="124"/>
      <c r="Y18" s="125"/>
      <c r="Z18" s="124"/>
      <c r="AA18" s="124"/>
      <c r="AB18" s="124"/>
      <c r="AC18" s="129"/>
      <c r="AD18" s="124"/>
      <c r="AE18" s="127"/>
      <c r="AF18" s="125"/>
      <c r="AG18" s="125"/>
      <c r="AH18" s="125"/>
      <c r="AI18" s="125"/>
      <c r="AJ18" s="164"/>
    </row>
    <row r="19" spans="2:36" x14ac:dyDescent="0.25">
      <c r="B19" s="139" t="s">
        <v>50</v>
      </c>
      <c r="C19" s="165"/>
      <c r="D19" s="165"/>
      <c r="E19" s="166"/>
      <c r="F19" s="167"/>
      <c r="G19" s="166"/>
      <c r="H19" s="165"/>
      <c r="I19" s="166"/>
      <c r="J19" s="165"/>
      <c r="K19" s="167"/>
      <c r="L19" s="167"/>
      <c r="M19" s="167"/>
      <c r="N19" s="167"/>
      <c r="O19" s="172"/>
      <c r="P19" s="168"/>
      <c r="Q19" s="169"/>
      <c r="R19" s="170"/>
      <c r="S19" s="169"/>
      <c r="T19" s="170"/>
      <c r="U19" s="170"/>
      <c r="V19" s="171"/>
      <c r="W19" s="168"/>
      <c r="X19" s="169"/>
      <c r="Y19" s="169"/>
      <c r="Z19" s="170"/>
      <c r="AA19" s="170"/>
      <c r="AB19" s="170"/>
      <c r="AC19" s="170"/>
      <c r="AD19" s="170"/>
      <c r="AE19" s="171"/>
      <c r="AF19" s="169"/>
      <c r="AG19" s="170"/>
      <c r="AH19" s="170"/>
      <c r="AI19" s="168"/>
      <c r="AJ19" s="171"/>
    </row>
  </sheetData>
  <mergeCells count="10">
    <mergeCell ref="C2:J3"/>
    <mergeCell ref="C5:E5"/>
    <mergeCell ref="W10:AE11"/>
    <mergeCell ref="P10:V11"/>
    <mergeCell ref="C10:O11"/>
    <mergeCell ref="AF10:AJ11"/>
    <mergeCell ref="B10:B11"/>
    <mergeCell ref="D6:E6"/>
    <mergeCell ref="D7:E7"/>
    <mergeCell ref="D8:E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E1FE0-FF72-4DA8-8228-925C83AAEA64}">
  <sheetPr>
    <tabColor theme="5" tint="0.59999389629810485"/>
  </sheetPr>
  <dimension ref="B2:I30"/>
  <sheetViews>
    <sheetView zoomScale="55" zoomScaleNormal="55" workbookViewId="0">
      <pane xSplit="4" ySplit="11" topLeftCell="E25" activePane="bottomRight" state="frozen"/>
      <selection pane="topRight" activeCell="E1" sqref="E1"/>
      <selection pane="bottomLeft" activeCell="A12" sqref="A12"/>
      <selection pane="bottomRight" activeCell="E26" sqref="E26"/>
    </sheetView>
  </sheetViews>
  <sheetFormatPr defaultRowHeight="15" outlineLevelRow="1" x14ac:dyDescent="0.25"/>
  <cols>
    <col min="1" max="1" width="2.85546875" customWidth="1"/>
    <col min="2" max="2" width="9.140625" hidden="1" customWidth="1"/>
    <col min="3" max="3" width="19.28515625" customWidth="1"/>
    <col min="4" max="4" width="37" customWidth="1"/>
    <col min="5" max="9" width="71.28515625" customWidth="1"/>
  </cols>
  <sheetData>
    <row r="2" spans="3:9" ht="15" customHeight="1" outlineLevel="1" x14ac:dyDescent="0.25">
      <c r="C2" s="242" t="s">
        <v>790</v>
      </c>
      <c r="D2" s="243"/>
      <c r="E2" s="244"/>
    </row>
    <row r="3" spans="3:9" ht="15" customHeight="1" outlineLevel="1" x14ac:dyDescent="0.25">
      <c r="C3" s="245"/>
      <c r="D3" s="246"/>
      <c r="E3" s="247"/>
    </row>
    <row r="4" spans="3:9" outlineLevel="1" x14ac:dyDescent="0.25"/>
    <row r="5" spans="3:9" outlineLevel="1" x14ac:dyDescent="0.25">
      <c r="C5" s="248" t="s">
        <v>1</v>
      </c>
      <c r="D5" s="249"/>
    </row>
    <row r="6" spans="3:9" outlineLevel="1" x14ac:dyDescent="0.25">
      <c r="C6" s="58" t="s">
        <v>200</v>
      </c>
      <c r="D6" s="59" t="s">
        <v>201</v>
      </c>
    </row>
    <row r="7" spans="3:9" outlineLevel="1" x14ac:dyDescent="0.25">
      <c r="C7" s="60"/>
      <c r="D7" s="61" t="s">
        <v>2</v>
      </c>
    </row>
    <row r="8" spans="3:9" outlineLevel="1" x14ac:dyDescent="0.25">
      <c r="C8" s="62"/>
      <c r="D8" s="61" t="s">
        <v>3</v>
      </c>
    </row>
    <row r="9" spans="3:9" outlineLevel="1" x14ac:dyDescent="0.25">
      <c r="C9" s="63"/>
      <c r="D9" s="64" t="s">
        <v>4</v>
      </c>
    </row>
    <row r="10" spans="3:9" outlineLevel="1" x14ac:dyDescent="0.25"/>
    <row r="11" spans="3:9" ht="37.5" customHeight="1" x14ac:dyDescent="0.25">
      <c r="C11" s="36" t="s">
        <v>9</v>
      </c>
      <c r="D11" s="65" t="s">
        <v>53</v>
      </c>
      <c r="E11" s="65" t="s">
        <v>39</v>
      </c>
      <c r="F11" s="65" t="s">
        <v>40</v>
      </c>
      <c r="G11" s="65" t="s">
        <v>41</v>
      </c>
      <c r="H11" s="65" t="s">
        <v>42</v>
      </c>
      <c r="I11" s="37" t="s">
        <v>43</v>
      </c>
    </row>
    <row r="12" spans="3:9" ht="165" x14ac:dyDescent="0.25">
      <c r="C12" s="240" t="s">
        <v>44</v>
      </c>
      <c r="D12" s="173" t="s">
        <v>791</v>
      </c>
      <c r="E12" s="54" t="s">
        <v>792</v>
      </c>
      <c r="F12" s="41" t="s">
        <v>793</v>
      </c>
      <c r="G12" s="41" t="s">
        <v>794</v>
      </c>
      <c r="H12" s="39" t="s">
        <v>795</v>
      </c>
      <c r="I12" s="42" t="s">
        <v>796</v>
      </c>
    </row>
    <row r="13" spans="3:9" ht="90" x14ac:dyDescent="0.25">
      <c r="C13" s="240"/>
      <c r="D13" s="173" t="s">
        <v>88</v>
      </c>
      <c r="E13" s="54" t="s">
        <v>797</v>
      </c>
      <c r="F13" s="39" t="s">
        <v>798</v>
      </c>
      <c r="G13" s="40" t="s">
        <v>799</v>
      </c>
      <c r="H13" s="40" t="s">
        <v>800</v>
      </c>
      <c r="I13" s="42" t="s">
        <v>801</v>
      </c>
    </row>
    <row r="14" spans="3:9" ht="270.75" thickBot="1" x14ac:dyDescent="0.3">
      <c r="C14" s="241"/>
      <c r="D14" s="173" t="s">
        <v>802</v>
      </c>
      <c r="E14" s="55" t="s">
        <v>803</v>
      </c>
      <c r="F14" s="39" t="s">
        <v>804</v>
      </c>
      <c r="G14" s="39" t="s">
        <v>805</v>
      </c>
      <c r="H14" s="40" t="s">
        <v>806</v>
      </c>
      <c r="I14" s="43" t="s">
        <v>807</v>
      </c>
    </row>
    <row r="15" spans="3:9" ht="135" x14ac:dyDescent="0.25">
      <c r="C15" s="239" t="s">
        <v>45</v>
      </c>
      <c r="D15" s="173" t="s">
        <v>808</v>
      </c>
      <c r="E15" s="54" t="s">
        <v>809</v>
      </c>
      <c r="F15" s="39" t="s">
        <v>810</v>
      </c>
      <c r="G15" s="41" t="s">
        <v>811</v>
      </c>
      <c r="H15" s="40" t="s">
        <v>812</v>
      </c>
      <c r="I15" s="43" t="s">
        <v>813</v>
      </c>
    </row>
    <row r="16" spans="3:9" ht="165" x14ac:dyDescent="0.25">
      <c r="C16" s="240"/>
      <c r="D16" s="180" t="s">
        <v>656</v>
      </c>
      <c r="E16" s="54" t="s">
        <v>264</v>
      </c>
      <c r="F16" s="40" t="s">
        <v>515</v>
      </c>
      <c r="G16" s="39" t="s">
        <v>814</v>
      </c>
      <c r="H16" s="39" t="s">
        <v>815</v>
      </c>
      <c r="I16" s="43" t="s">
        <v>816</v>
      </c>
    </row>
    <row r="17" spans="3:9" ht="135.75" thickBot="1" x14ac:dyDescent="0.3">
      <c r="C17" s="241"/>
      <c r="D17" s="173" t="s">
        <v>100</v>
      </c>
      <c r="E17" s="55" t="s">
        <v>817</v>
      </c>
      <c r="F17" s="41" t="s">
        <v>818</v>
      </c>
      <c r="G17" s="41" t="s">
        <v>819</v>
      </c>
      <c r="H17" s="39" t="s">
        <v>820</v>
      </c>
      <c r="I17" s="43" t="s">
        <v>821</v>
      </c>
    </row>
    <row r="18" spans="3:9" ht="165" x14ac:dyDescent="0.25">
      <c r="C18" s="239" t="s">
        <v>46</v>
      </c>
      <c r="D18" s="173" t="s">
        <v>103</v>
      </c>
      <c r="E18" s="55" t="s">
        <v>822</v>
      </c>
      <c r="F18" s="40" t="s">
        <v>823</v>
      </c>
      <c r="G18" s="39" t="s">
        <v>824</v>
      </c>
      <c r="H18" s="39" t="s">
        <v>825</v>
      </c>
      <c r="I18" s="42" t="s">
        <v>826</v>
      </c>
    </row>
    <row r="19" spans="3:9" ht="150" x14ac:dyDescent="0.25">
      <c r="C19" s="240"/>
      <c r="D19" s="175" t="s">
        <v>532</v>
      </c>
      <c r="E19" s="160" t="s">
        <v>827</v>
      </c>
      <c r="F19" s="41" t="s">
        <v>828</v>
      </c>
      <c r="G19" s="39" t="s">
        <v>829</v>
      </c>
      <c r="H19" s="41" t="s">
        <v>830</v>
      </c>
      <c r="I19" s="42" t="s">
        <v>831</v>
      </c>
    </row>
    <row r="20" spans="3:9" ht="150" x14ac:dyDescent="0.25">
      <c r="C20" s="240"/>
      <c r="D20" s="173" t="s">
        <v>111</v>
      </c>
      <c r="E20" s="55" t="s">
        <v>832</v>
      </c>
      <c r="F20" s="40" t="s">
        <v>833</v>
      </c>
      <c r="G20" s="41" t="s">
        <v>834</v>
      </c>
      <c r="H20" s="41" t="s">
        <v>835</v>
      </c>
      <c r="I20" s="43" t="s">
        <v>836</v>
      </c>
    </row>
    <row r="21" spans="3:9" ht="150.75" thickBot="1" x14ac:dyDescent="0.3">
      <c r="C21" s="241"/>
      <c r="D21" s="173" t="s">
        <v>115</v>
      </c>
      <c r="E21" s="54" t="s">
        <v>837</v>
      </c>
      <c r="F21" s="39" t="s">
        <v>838</v>
      </c>
      <c r="G21" s="40" t="s">
        <v>839</v>
      </c>
      <c r="H21" s="40" t="s">
        <v>840</v>
      </c>
      <c r="I21" s="71" t="s">
        <v>841</v>
      </c>
    </row>
    <row r="22" spans="3:9" ht="180" x14ac:dyDescent="0.25">
      <c r="C22" s="239" t="s">
        <v>47</v>
      </c>
      <c r="D22" s="173" t="s">
        <v>119</v>
      </c>
      <c r="E22" s="55" t="s">
        <v>842</v>
      </c>
      <c r="F22" s="41" t="s">
        <v>354</v>
      </c>
      <c r="G22" s="41" t="s">
        <v>354</v>
      </c>
      <c r="H22" s="41" t="s">
        <v>354</v>
      </c>
      <c r="I22" s="43" t="s">
        <v>354</v>
      </c>
    </row>
    <row r="23" spans="3:9" ht="105" x14ac:dyDescent="0.25">
      <c r="C23" s="240"/>
      <c r="D23" s="173" t="s">
        <v>123</v>
      </c>
      <c r="E23" s="54" t="s">
        <v>843</v>
      </c>
      <c r="F23" s="39" t="s">
        <v>844</v>
      </c>
      <c r="G23" s="41" t="s">
        <v>845</v>
      </c>
      <c r="H23" s="41" t="s">
        <v>846</v>
      </c>
      <c r="I23" s="43" t="s">
        <v>847</v>
      </c>
    </row>
    <row r="24" spans="3:9" ht="180" x14ac:dyDescent="0.25">
      <c r="C24" s="240"/>
      <c r="D24" s="173" t="s">
        <v>126</v>
      </c>
      <c r="E24" s="55" t="s">
        <v>848</v>
      </c>
      <c r="F24" s="41" t="s">
        <v>849</v>
      </c>
      <c r="G24" s="39" t="s">
        <v>850</v>
      </c>
      <c r="H24" s="39" t="s">
        <v>851</v>
      </c>
      <c r="I24" s="43" t="s">
        <v>852</v>
      </c>
    </row>
    <row r="25" spans="3:9" ht="120" x14ac:dyDescent="0.25">
      <c r="C25" s="240"/>
      <c r="D25" s="173" t="s">
        <v>130</v>
      </c>
      <c r="E25" s="55" t="s">
        <v>853</v>
      </c>
      <c r="F25" s="39" t="s">
        <v>854</v>
      </c>
      <c r="G25" s="39" t="s">
        <v>855</v>
      </c>
      <c r="H25" s="39" t="s">
        <v>856</v>
      </c>
      <c r="I25" s="42" t="s">
        <v>857</v>
      </c>
    </row>
    <row r="26" spans="3:9" ht="225" x14ac:dyDescent="0.25">
      <c r="C26" s="240"/>
      <c r="D26" s="173" t="s">
        <v>395</v>
      </c>
      <c r="E26" s="55" t="s">
        <v>858</v>
      </c>
      <c r="F26" s="41" t="s">
        <v>859</v>
      </c>
      <c r="G26" s="41" t="s">
        <v>860</v>
      </c>
      <c r="H26" s="39" t="s">
        <v>861</v>
      </c>
      <c r="I26" s="42" t="s">
        <v>862</v>
      </c>
    </row>
    <row r="27" spans="3:9" ht="225.75" thickBot="1" x14ac:dyDescent="0.3">
      <c r="C27" s="241"/>
      <c r="D27" s="173" t="s">
        <v>138</v>
      </c>
      <c r="E27" s="55" t="s">
        <v>863</v>
      </c>
      <c r="F27" s="40" t="s">
        <v>864</v>
      </c>
      <c r="G27" s="50" t="s">
        <v>865</v>
      </c>
      <c r="H27" s="39" t="s">
        <v>866</v>
      </c>
      <c r="I27" s="42" t="s">
        <v>867</v>
      </c>
    </row>
    <row r="28" spans="3:9" ht="135" x14ac:dyDescent="0.25">
      <c r="C28" s="239" t="s">
        <v>48</v>
      </c>
      <c r="D28" s="173" t="s">
        <v>142</v>
      </c>
      <c r="E28" s="55" t="s">
        <v>868</v>
      </c>
      <c r="F28" s="39" t="s">
        <v>869</v>
      </c>
      <c r="G28" s="39" t="s">
        <v>870</v>
      </c>
      <c r="H28" s="39" t="s">
        <v>871</v>
      </c>
      <c r="I28" s="42" t="s">
        <v>872</v>
      </c>
    </row>
    <row r="29" spans="3:9" ht="165.75" thickBot="1" x14ac:dyDescent="0.3">
      <c r="C29" s="241"/>
      <c r="D29" s="173" t="s">
        <v>145</v>
      </c>
      <c r="E29" s="54" t="s">
        <v>873</v>
      </c>
      <c r="F29" s="39" t="s">
        <v>874</v>
      </c>
      <c r="G29" s="39" t="s">
        <v>875</v>
      </c>
      <c r="H29" s="39" t="s">
        <v>876</v>
      </c>
      <c r="I29" s="71" t="s">
        <v>877</v>
      </c>
    </row>
    <row r="30" spans="3:9" ht="344.25" x14ac:dyDescent="0.25">
      <c r="C30" s="45" t="s">
        <v>49</v>
      </c>
      <c r="D30" s="181" t="s">
        <v>148</v>
      </c>
      <c r="E30" s="57" t="s">
        <v>878</v>
      </c>
      <c r="F30" s="31" t="s">
        <v>879</v>
      </c>
      <c r="G30" s="31" t="s">
        <v>880</v>
      </c>
      <c r="H30" s="31" t="s">
        <v>881</v>
      </c>
      <c r="I30" s="81" t="s">
        <v>882</v>
      </c>
    </row>
  </sheetData>
  <mergeCells count="7">
    <mergeCell ref="C28:C29"/>
    <mergeCell ref="C2:E3"/>
    <mergeCell ref="C5:D5"/>
    <mergeCell ref="C12:C14"/>
    <mergeCell ref="C15:C17"/>
    <mergeCell ref="C18:C21"/>
    <mergeCell ref="C22:C27"/>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23EFC-50AC-4079-B700-8B420EA642DA}">
  <sheetPr>
    <tabColor rgb="FFFFFF00"/>
  </sheetPr>
  <dimension ref="B2:AF35"/>
  <sheetViews>
    <sheetView topLeftCell="S1" zoomScale="85" zoomScaleNormal="85" workbookViewId="0">
      <selection activeCell="AG10" sqref="AF10:AG11"/>
    </sheetView>
  </sheetViews>
  <sheetFormatPr defaultRowHeight="15" x14ac:dyDescent="0.25"/>
  <cols>
    <col min="1" max="1" width="2.85546875" customWidth="1"/>
    <col min="2" max="20" width="12.85546875" customWidth="1"/>
    <col min="21" max="21" width="2.85546875" customWidth="1"/>
    <col min="22" max="22" width="10.7109375" customWidth="1"/>
    <col min="23" max="23" width="12.85546875" customWidth="1"/>
    <col min="24" max="24" width="12.5703125" bestFit="1" customWidth="1"/>
    <col min="25" max="25" width="13" customWidth="1"/>
    <col min="26" max="26" width="10.85546875" customWidth="1"/>
    <col min="28" max="28" width="12.85546875" bestFit="1" customWidth="1"/>
  </cols>
  <sheetData>
    <row r="2" spans="2:29" x14ac:dyDescent="0.25">
      <c r="B2" s="219" t="s">
        <v>883</v>
      </c>
      <c r="C2" s="220"/>
      <c r="D2" s="220"/>
      <c r="E2" s="220"/>
      <c r="F2" s="220"/>
      <c r="G2" s="221"/>
    </row>
    <row r="3" spans="2:29" x14ac:dyDescent="0.25">
      <c r="B3" s="222"/>
      <c r="C3" s="223"/>
      <c r="D3" s="223"/>
      <c r="E3" s="223"/>
      <c r="F3" s="223"/>
      <c r="G3" s="224"/>
    </row>
    <row r="5" spans="2:29" ht="25.5" customHeight="1" x14ac:dyDescent="0.25">
      <c r="B5" s="89"/>
      <c r="C5" s="182" t="s">
        <v>154</v>
      </c>
      <c r="D5" s="182"/>
      <c r="E5" s="182" t="s">
        <v>155</v>
      </c>
      <c r="F5" s="182"/>
      <c r="G5" s="182"/>
      <c r="H5" s="182"/>
      <c r="I5" s="182"/>
      <c r="J5" s="182"/>
      <c r="K5" s="182"/>
      <c r="L5" s="182"/>
      <c r="M5" s="182" t="s">
        <v>156</v>
      </c>
      <c r="N5" s="182"/>
      <c r="O5" s="206" t="s">
        <v>157</v>
      </c>
      <c r="P5" s="206"/>
      <c r="Q5" s="206"/>
      <c r="R5" s="206"/>
      <c r="S5" s="182" t="s">
        <v>158</v>
      </c>
      <c r="T5" s="183"/>
      <c r="U5" s="90"/>
      <c r="V5" s="253" t="s">
        <v>159</v>
      </c>
      <c r="W5" s="182"/>
      <c r="X5" s="182"/>
      <c r="Y5" s="182"/>
      <c r="Z5" s="182"/>
      <c r="AA5" s="182"/>
      <c r="AB5" s="183"/>
    </row>
    <row r="6" spans="2:29" ht="37.5" customHeight="1" x14ac:dyDescent="0.25">
      <c r="B6" s="106"/>
      <c r="C6" s="257" t="s">
        <v>160</v>
      </c>
      <c r="D6" s="258"/>
      <c r="E6" s="260" t="s">
        <v>161</v>
      </c>
      <c r="F6" s="261"/>
      <c r="G6" s="260" t="s">
        <v>162</v>
      </c>
      <c r="H6" s="261"/>
      <c r="I6" s="260" t="s">
        <v>70</v>
      </c>
      <c r="J6" s="261"/>
      <c r="K6" s="260" t="s">
        <v>163</v>
      </c>
      <c r="L6" s="261"/>
      <c r="M6" s="260" t="s">
        <v>164</v>
      </c>
      <c r="N6" s="261"/>
      <c r="O6" s="260" t="s">
        <v>165</v>
      </c>
      <c r="P6" s="261"/>
      <c r="Q6" s="260" t="s">
        <v>166</v>
      </c>
      <c r="R6" s="261"/>
      <c r="S6" s="260" t="s">
        <v>80</v>
      </c>
      <c r="T6" s="261"/>
      <c r="U6" s="92">
        <f>COUNTA(C6:T6)</f>
        <v>9</v>
      </c>
      <c r="V6" s="257" t="s">
        <v>167</v>
      </c>
      <c r="W6" s="258"/>
      <c r="X6" s="257" t="s">
        <v>168</v>
      </c>
      <c r="Y6" s="259"/>
      <c r="Z6" s="258"/>
      <c r="AA6" s="257" t="s">
        <v>169</v>
      </c>
      <c r="AB6" s="258"/>
    </row>
    <row r="7" spans="2:29" ht="30" x14ac:dyDescent="0.25">
      <c r="B7" s="95" t="s">
        <v>170</v>
      </c>
      <c r="C7" s="97" t="s">
        <v>172</v>
      </c>
      <c r="D7" s="94" t="s">
        <v>171</v>
      </c>
      <c r="E7" s="97" t="s">
        <v>172</v>
      </c>
      <c r="F7" s="94" t="s">
        <v>171</v>
      </c>
      <c r="G7" s="97" t="s">
        <v>172</v>
      </c>
      <c r="H7" s="94" t="s">
        <v>171</v>
      </c>
      <c r="I7" s="97" t="s">
        <v>172</v>
      </c>
      <c r="J7" s="94" t="s">
        <v>171</v>
      </c>
      <c r="K7" s="97" t="s">
        <v>172</v>
      </c>
      <c r="L7" s="94" t="s">
        <v>171</v>
      </c>
      <c r="M7" s="97" t="s">
        <v>172</v>
      </c>
      <c r="N7" s="94" t="s">
        <v>171</v>
      </c>
      <c r="O7" s="97" t="s">
        <v>172</v>
      </c>
      <c r="P7" s="94" t="s">
        <v>171</v>
      </c>
      <c r="Q7" s="97" t="s">
        <v>172</v>
      </c>
      <c r="R7" s="94" t="s">
        <v>171</v>
      </c>
      <c r="S7" s="97" t="s">
        <v>172</v>
      </c>
      <c r="T7" s="94" t="s">
        <v>171</v>
      </c>
      <c r="U7" s="90"/>
      <c r="V7" s="97" t="s">
        <v>172</v>
      </c>
      <c r="W7" s="94" t="s">
        <v>171</v>
      </c>
      <c r="X7" s="91"/>
      <c r="Y7" s="93" t="s">
        <v>171</v>
      </c>
      <c r="Z7" s="94" t="s">
        <v>172</v>
      </c>
      <c r="AA7" s="97" t="s">
        <v>169</v>
      </c>
      <c r="AB7" s="94" t="s">
        <v>884</v>
      </c>
    </row>
    <row r="8" spans="2:29" x14ac:dyDescent="0.25">
      <c r="B8" s="11" t="s">
        <v>885</v>
      </c>
      <c r="C8" s="16">
        <v>1</v>
      </c>
      <c r="D8" s="3">
        <v>7.0382393781741617E-2</v>
      </c>
      <c r="E8" s="16">
        <v>0.63838727279358898</v>
      </c>
      <c r="F8" s="3">
        <v>0.90723888140367925</v>
      </c>
      <c r="G8" s="16">
        <v>0</v>
      </c>
      <c r="H8" s="3">
        <v>1</v>
      </c>
      <c r="I8" s="16">
        <v>0.45907473309608543</v>
      </c>
      <c r="J8" s="3">
        <v>0.41344829656064719</v>
      </c>
      <c r="K8" s="17">
        <v>1</v>
      </c>
      <c r="L8" s="2">
        <v>0.16033965372985709</v>
      </c>
      <c r="M8" s="16">
        <v>0.70735030454222747</v>
      </c>
      <c r="N8" s="3">
        <v>0</v>
      </c>
      <c r="O8" s="16">
        <v>4.581267717137745E-2</v>
      </c>
      <c r="P8" s="3">
        <v>0.35580026930809949</v>
      </c>
      <c r="Q8" s="16">
        <v>0</v>
      </c>
      <c r="R8" s="3">
        <v>0.86219160448334919</v>
      </c>
      <c r="S8" s="16">
        <v>1</v>
      </c>
      <c r="T8" s="3">
        <v>1</v>
      </c>
      <c r="V8" s="17">
        <f t="shared" ref="V8:V15" si="0">C8+G8+O8+E8+S8+I8+M8+Q8+L8</f>
        <v>4.0109646413331363</v>
      </c>
      <c r="W8" s="2">
        <f t="shared" ref="W8:W15" si="1">D8+H8+P8+F8+T8+J8+N8+R8+L8</f>
        <v>4.7694010992673741</v>
      </c>
      <c r="X8" s="7" t="str">
        <f t="shared" ref="X8:X15" si="2">B8</f>
        <v>Rīga (NC)</v>
      </c>
      <c r="Y8" s="1">
        <f>W8/$U$6</f>
        <v>0.52993345547415271</v>
      </c>
      <c r="Z8" s="2">
        <f>V8/$U$6</f>
        <v>0.44566273792590405</v>
      </c>
      <c r="AA8" s="100">
        <f t="shared" ref="AA8:AA15" si="3">Z8*Y8</f>
        <v>0.23617159468514606</v>
      </c>
      <c r="AB8" s="159" t="str" cm="1">
        <f t="array" ref="AB8">_xlfn.IFS(AND(Y8&gt;=0.5,Z8&gt;=0.5),"1.",AND(Y8&gt;=0.5,Z8&lt;0.5),"2.",AND(Y8&lt;0.5,Z8&lt;0.5),"3.",AND(Y8&lt;0.5,Z8&gt;=0.5),"4.")</f>
        <v>2.</v>
      </c>
    </row>
    <row r="9" spans="2:29" x14ac:dyDescent="0.25">
      <c r="B9" s="11" t="s">
        <v>886</v>
      </c>
      <c r="C9" s="16">
        <v>7.3207354102481401E-2</v>
      </c>
      <c r="D9" s="3">
        <v>9.5601116396843488E-2</v>
      </c>
      <c r="E9" s="16">
        <v>0.2659585696763338</v>
      </c>
      <c r="F9" s="3">
        <v>1</v>
      </c>
      <c r="G9" s="16">
        <v>0.99491279069767447</v>
      </c>
      <c r="H9" s="3">
        <v>0.19874578423533096</v>
      </c>
      <c r="I9" s="16">
        <v>0.39501779359430605</v>
      </c>
      <c r="J9" s="3">
        <v>0</v>
      </c>
      <c r="K9" s="17">
        <v>0.22584286437931408</v>
      </c>
      <c r="L9" s="2">
        <v>0.21706819209855421</v>
      </c>
      <c r="M9" s="16">
        <v>1</v>
      </c>
      <c r="N9" s="3">
        <v>8.9506750691844272E-2</v>
      </c>
      <c r="O9" s="16">
        <v>0</v>
      </c>
      <c r="P9" s="3">
        <v>0.25862800435319949</v>
      </c>
      <c r="Q9" s="16">
        <v>0.55866075600647724</v>
      </c>
      <c r="R9" s="3">
        <v>1</v>
      </c>
      <c r="S9" s="16">
        <v>0.37568627450980385</v>
      </c>
      <c r="T9" s="3">
        <v>0.44804996892935217</v>
      </c>
      <c r="V9" s="17">
        <f t="shared" si="0"/>
        <v>3.8805117306856309</v>
      </c>
      <c r="W9" s="2">
        <f t="shared" si="1"/>
        <v>3.3075998167051246</v>
      </c>
      <c r="X9" s="7" t="str">
        <f t="shared" si="2"/>
        <v>Jūrmala (NC)</v>
      </c>
      <c r="Y9" s="1">
        <f t="shared" ref="Y9:Y15" si="4">W9/$U$6</f>
        <v>0.36751109074501387</v>
      </c>
      <c r="Z9" s="2">
        <f t="shared" ref="Z9:Z15" si="5">V9/$U$6</f>
        <v>0.43116797007618124</v>
      </c>
      <c r="AA9" s="100">
        <f t="shared" si="3"/>
        <v>0.15845901097701087</v>
      </c>
      <c r="AB9" s="159" t="str" cm="1">
        <f t="array" ref="AB9">_xlfn.IFS(AND(Y9&gt;=0.5,Z9&gt;=0.5),"1.",AND(Y9&gt;=0.5,Z9&lt;0.5),"2.",AND(Y9&lt;0.5,Z9&lt;0.5),"3.",AND(Y9&lt;0.5,Z9&gt;=0.5),"4.")</f>
        <v>3.</v>
      </c>
    </row>
    <row r="10" spans="2:29" x14ac:dyDescent="0.25">
      <c r="B10" s="12" t="s">
        <v>887</v>
      </c>
      <c r="C10" s="17">
        <v>1.3295983399087649E-2</v>
      </c>
      <c r="D10" s="2">
        <v>0.25939301070813053</v>
      </c>
      <c r="E10" s="17">
        <v>0.34269527352535484</v>
      </c>
      <c r="F10" s="2">
        <v>0</v>
      </c>
      <c r="G10" s="17">
        <v>0.99909156976744184</v>
      </c>
      <c r="H10" s="2">
        <v>0</v>
      </c>
      <c r="I10" s="17">
        <v>0.46619217081850534</v>
      </c>
      <c r="J10" s="2">
        <v>1</v>
      </c>
      <c r="K10" s="17">
        <v>0.56468251700397321</v>
      </c>
      <c r="L10" s="2">
        <v>0.61694618724810157</v>
      </c>
      <c r="M10" s="17">
        <v>0.84034599884106898</v>
      </c>
      <c r="N10" s="2">
        <v>0.65321814956262347</v>
      </c>
      <c r="O10" s="17">
        <v>0.352175343566134</v>
      </c>
      <c r="P10" s="2">
        <v>0.45824802169221418</v>
      </c>
      <c r="Q10" s="17">
        <v>0.59278731428080245</v>
      </c>
      <c r="R10" s="2">
        <v>0.94945641824051541</v>
      </c>
      <c r="S10" s="17">
        <v>0.25333333333333363</v>
      </c>
      <c r="T10" s="2">
        <v>0.62011039288592784</v>
      </c>
      <c r="V10" s="17">
        <f t="shared" si="0"/>
        <v>4.4768631747798304</v>
      </c>
      <c r="W10" s="2">
        <f t="shared" si="1"/>
        <v>4.5573721803375138</v>
      </c>
      <c r="X10" s="7" t="str">
        <f t="shared" si="2"/>
        <v>Sigulda (RC)</v>
      </c>
      <c r="Y10" s="1">
        <f t="shared" si="4"/>
        <v>0.50637468670416819</v>
      </c>
      <c r="Z10" s="2">
        <f t="shared" si="5"/>
        <v>0.49742924164220337</v>
      </c>
      <c r="AA10" s="100">
        <f t="shared" si="3"/>
        <v>0.25188557639406273</v>
      </c>
      <c r="AB10" s="159" t="str" cm="1">
        <f t="array" ref="AB10">_xlfn.IFS(AND(Y10&gt;=0.5,Z10&gt;=0.5),"1.",AND(Y10&gt;=0.5,Z10&lt;0.5),"2.",AND(Y10&lt;0.5,Z10&lt;0.5),"3.",AND(Y10&lt;0.5,Z10&gt;=0.5),"4.")</f>
        <v>2.</v>
      </c>
      <c r="AC10" s="1"/>
    </row>
    <row r="11" spans="2:29" x14ac:dyDescent="0.25">
      <c r="B11" s="14" t="s">
        <v>888</v>
      </c>
      <c r="C11" s="17">
        <v>2.3452284293801827E-2</v>
      </c>
      <c r="D11" s="2">
        <v>0.20804035133657753</v>
      </c>
      <c r="E11" s="17">
        <v>0.21894796664876184</v>
      </c>
      <c r="F11" s="2">
        <v>0.89328818783089403</v>
      </c>
      <c r="G11" s="17">
        <v>0.99636627906976749</v>
      </c>
      <c r="H11" s="2">
        <v>0.26457600119540364</v>
      </c>
      <c r="I11" s="17">
        <v>0.38434163701067614</v>
      </c>
      <c r="J11" s="2">
        <v>0.4171112460264727</v>
      </c>
      <c r="K11" s="17">
        <v>0.10688682309131556</v>
      </c>
      <c r="L11" s="2">
        <v>0.2079340792080025</v>
      </c>
      <c r="M11" s="17">
        <v>5.2520692045182199E-2</v>
      </c>
      <c r="N11" s="2">
        <v>0.44471941736012616</v>
      </c>
      <c r="O11" s="17">
        <v>0.23214480555932265</v>
      </c>
      <c r="P11" s="2">
        <v>0.31830003873609664</v>
      </c>
      <c r="Q11" s="17">
        <v>0.74830102924357855</v>
      </c>
      <c r="R11" s="2">
        <v>0.56028351414870903</v>
      </c>
      <c r="S11" s="17">
        <v>0.24549019607843156</v>
      </c>
      <c r="T11" s="2">
        <v>0.3970089621140504</v>
      </c>
      <c r="V11" s="17">
        <f t="shared" si="0"/>
        <v>3.1094989691575252</v>
      </c>
      <c r="W11" s="2">
        <f t="shared" si="1"/>
        <v>3.7112617979563329</v>
      </c>
      <c r="X11" s="7" t="str">
        <f t="shared" si="2"/>
        <v>Salaspils</v>
      </c>
      <c r="Y11" s="1">
        <f t="shared" si="4"/>
        <v>0.41236242199514811</v>
      </c>
      <c r="Z11" s="2">
        <f t="shared" si="5"/>
        <v>0.34549988546194726</v>
      </c>
      <c r="AA11" s="100">
        <f t="shared" si="3"/>
        <v>0.14247116956813483</v>
      </c>
      <c r="AB11" s="159" t="str" cm="1">
        <f t="array" ref="AB11">_xlfn.IFS(AND(Y11&gt;=0.5,Z11&gt;=0.5),"1.",AND(Y11&gt;=0.5,Z11&lt;0.5),"2.",AND(Y11&lt;0.5,Z11&lt;0.5),"3.",AND(Y11&lt;0.5,Z11&gt;=0.5),"4.")</f>
        <v>3.</v>
      </c>
      <c r="AC11" s="1"/>
    </row>
    <row r="12" spans="2:29" x14ac:dyDescent="0.25">
      <c r="B12" s="14" t="s">
        <v>889</v>
      </c>
      <c r="C12" s="17">
        <v>1.2058223950248107E-2</v>
      </c>
      <c r="D12" s="2">
        <v>2.3332480830284912E-3</v>
      </c>
      <c r="E12" s="17">
        <v>0.43918482960267552</v>
      </c>
      <c r="F12" s="2">
        <v>0.5512839883424322</v>
      </c>
      <c r="G12" s="17">
        <v>0.99518531976744184</v>
      </c>
      <c r="H12" s="2">
        <v>0.29747949908314092</v>
      </c>
      <c r="I12" s="17">
        <v>0.17793594306049823</v>
      </c>
      <c r="J12" s="2">
        <v>0.85902275193712896</v>
      </c>
      <c r="K12" s="17">
        <v>0.49025440436929157</v>
      </c>
      <c r="L12" s="2">
        <v>0.35631677004326384</v>
      </c>
      <c r="M12" s="17">
        <v>3.5875963939964138E-2</v>
      </c>
      <c r="N12" s="2">
        <v>0.66335593159507655</v>
      </c>
      <c r="O12" s="17">
        <v>0.29813962082827189</v>
      </c>
      <c r="P12" s="2">
        <v>0.31770977440835224</v>
      </c>
      <c r="Q12" s="17">
        <v>0.8794753554007918</v>
      </c>
      <c r="R12" s="2">
        <v>0.79490861972190197</v>
      </c>
      <c r="S12" s="17">
        <v>0</v>
      </c>
      <c r="T12" s="2">
        <v>0</v>
      </c>
      <c r="V12" s="17">
        <f t="shared" si="0"/>
        <v>3.1941720265931552</v>
      </c>
      <c r="W12" s="2">
        <f t="shared" si="1"/>
        <v>3.8424105832143254</v>
      </c>
      <c r="X12" s="7" t="str">
        <f t="shared" si="2"/>
        <v>Olaine</v>
      </c>
      <c r="Y12" s="1">
        <f t="shared" si="4"/>
        <v>0.42693450924603615</v>
      </c>
      <c r="Z12" s="2">
        <f t="shared" si="5"/>
        <v>0.35490800295479502</v>
      </c>
      <c r="AA12" s="100">
        <f t="shared" si="3"/>
        <v>0.15152247406899616</v>
      </c>
      <c r="AB12" s="159" t="str" cm="1">
        <f t="array" ref="AB12">_xlfn.IFS(AND(Y12&gt;=0.5,Z12&gt;=0.5),"1.",AND(Y12&gt;=0.5,Z12&lt;0.5),"2.",AND(Y12&lt;0.5,Z12&lt;0.5),"3.",AND(Y12&lt;0.5,Z12&gt;=0.5),"4.")</f>
        <v>3.</v>
      </c>
      <c r="AC12" s="1"/>
    </row>
    <row r="13" spans="2:29" x14ac:dyDescent="0.25">
      <c r="B13" s="14" t="s">
        <v>890</v>
      </c>
      <c r="C13" s="17">
        <v>5.3879875366044713E-3</v>
      </c>
      <c r="D13" s="2">
        <v>0.37808830694599321</v>
      </c>
      <c r="E13" s="17">
        <v>0.80773341988290304</v>
      </c>
      <c r="F13" s="2">
        <v>5.5596787969820288E-2</v>
      </c>
      <c r="G13" s="17">
        <v>0.99900072674418605</v>
      </c>
      <c r="H13" s="2">
        <v>0.19520125969794863</v>
      </c>
      <c r="I13" s="17">
        <v>1</v>
      </c>
      <c r="J13" s="2">
        <v>0.15674489165667063</v>
      </c>
      <c r="K13" s="17">
        <v>0</v>
      </c>
      <c r="L13" s="2">
        <v>0</v>
      </c>
      <c r="M13" s="17">
        <v>0.70403822976413744</v>
      </c>
      <c r="N13" s="2">
        <v>0.40672351882223112</v>
      </c>
      <c r="O13" s="17">
        <v>0.30629612423861313</v>
      </c>
      <c r="P13" s="2">
        <v>1</v>
      </c>
      <c r="Q13" s="17">
        <v>0.75087233143380427</v>
      </c>
      <c r="R13" s="2">
        <v>0</v>
      </c>
      <c r="S13" s="17">
        <v>0.75999999999999979</v>
      </c>
      <c r="T13" s="2">
        <v>0.77107807652285765</v>
      </c>
      <c r="V13" s="17">
        <f t="shared" si="0"/>
        <v>5.333328819600248</v>
      </c>
      <c r="W13" s="2">
        <f t="shared" si="1"/>
        <v>2.9634328416155213</v>
      </c>
      <c r="X13" s="7" t="str">
        <f t="shared" si="2"/>
        <v>Baloži</v>
      </c>
      <c r="Y13" s="1">
        <f t="shared" si="4"/>
        <v>0.32927031573505794</v>
      </c>
      <c r="Z13" s="2">
        <f t="shared" si="5"/>
        <v>0.59259209106669419</v>
      </c>
      <c r="AA13" s="100">
        <f t="shared" si="3"/>
        <v>0.19512298492762861</v>
      </c>
      <c r="AB13" s="159" t="str" cm="1">
        <f t="array" ref="AB13">_xlfn.IFS(AND(Y13&gt;=0.5,Z13&gt;=0.5),"1.",AND(Y13&gt;=0.5,Z13&lt;0.5),"2.",AND(Y13&lt;0.5,Z13&lt;0.5),"3.",AND(Y13&lt;0.5,Z13&gt;=0.5),"4.")</f>
        <v>4.</v>
      </c>
      <c r="AC13" s="1"/>
    </row>
    <row r="14" spans="2:29" x14ac:dyDescent="0.25">
      <c r="B14" s="14" t="s">
        <v>891</v>
      </c>
      <c r="C14" s="17">
        <v>8.5324367654279005E-4</v>
      </c>
      <c r="D14" s="2">
        <v>1</v>
      </c>
      <c r="E14" s="17">
        <v>0</v>
      </c>
      <c r="F14" s="2">
        <v>0.18510061837203237</v>
      </c>
      <c r="G14" s="17">
        <v>1</v>
      </c>
      <c r="H14" s="2">
        <v>0.59781416016034616</v>
      </c>
      <c r="I14" s="17">
        <v>0.39501779359430605</v>
      </c>
      <c r="J14" s="2">
        <v>0.5048286810378857</v>
      </c>
      <c r="K14" s="17">
        <v>0.23158888555949386</v>
      </c>
      <c r="L14" s="2">
        <v>1</v>
      </c>
      <c r="M14" s="17">
        <v>0</v>
      </c>
      <c r="N14" s="2">
        <v>0.36397314048273038</v>
      </c>
      <c r="O14" s="17">
        <v>1</v>
      </c>
      <c r="P14" s="2">
        <v>0.30549868112814271</v>
      </c>
      <c r="Q14" s="17">
        <v>1</v>
      </c>
      <c r="R14" s="2">
        <v>0.75161874532014805</v>
      </c>
      <c r="S14" s="17">
        <v>0.75999999999999979</v>
      </c>
      <c r="T14" s="2">
        <v>0.77107807652285765</v>
      </c>
      <c r="V14" s="17">
        <f t="shared" si="0"/>
        <v>5.1558710372708489</v>
      </c>
      <c r="W14" s="2">
        <f t="shared" si="1"/>
        <v>5.4799121030241427</v>
      </c>
      <c r="X14" s="7" t="str">
        <f t="shared" si="2"/>
        <v>Baldone</v>
      </c>
      <c r="Y14" s="1">
        <f t="shared" si="4"/>
        <v>0.60887912255823806</v>
      </c>
      <c r="Z14" s="2">
        <f t="shared" si="5"/>
        <v>0.57287455969676104</v>
      </c>
      <c r="AA14" s="100">
        <f t="shared" si="3"/>
        <v>0.34881135924410084</v>
      </c>
      <c r="AB14" s="159" t="str" cm="1">
        <f t="array" ref="AB14">_xlfn.IFS(AND(Y14&gt;=0.5,Z14&gt;=0.5),"1.",AND(Y14&gt;=0.5,Z14&lt;0.5),"2.",AND(Y14&lt;0.5,Z14&lt;0.5),"3.",AND(Y14&lt;0.5,Z14&gt;=0.5),"4.")</f>
        <v>1.</v>
      </c>
      <c r="AC14" s="1"/>
    </row>
    <row r="15" spans="2:29" x14ac:dyDescent="0.25">
      <c r="B15" s="96" t="s">
        <v>892</v>
      </c>
      <c r="C15" s="18">
        <v>0</v>
      </c>
      <c r="D15" s="10">
        <v>0</v>
      </c>
      <c r="E15" s="18">
        <v>0.75229276032158499</v>
      </c>
      <c r="F15" s="10">
        <v>0.74601168800101514</v>
      </c>
      <c r="G15" s="18">
        <v>0.99745639534883723</v>
      </c>
      <c r="H15" s="10">
        <v>0.25471878175881257</v>
      </c>
      <c r="I15" s="18">
        <v>0</v>
      </c>
      <c r="J15" s="10">
        <v>0.63305529122843895</v>
      </c>
      <c r="K15" s="18">
        <v>0.20612355383389847</v>
      </c>
      <c r="L15" s="10">
        <v>0.19914623253200595</v>
      </c>
      <c r="M15" s="18">
        <v>0.46120844019436286</v>
      </c>
      <c r="N15" s="10">
        <v>1</v>
      </c>
      <c r="O15" s="18">
        <v>0.23640110692707442</v>
      </c>
      <c r="P15" s="10">
        <v>0</v>
      </c>
      <c r="Q15" s="18">
        <v>0.82529684774909673</v>
      </c>
      <c r="R15" s="10">
        <v>0.29642300095545532</v>
      </c>
      <c r="S15" s="18">
        <v>0.30823529411764705</v>
      </c>
      <c r="T15" s="10">
        <v>0.71387872886463088</v>
      </c>
      <c r="V15" s="18">
        <f t="shared" si="0"/>
        <v>3.7800370771906096</v>
      </c>
      <c r="W15" s="10">
        <f t="shared" si="1"/>
        <v>3.8432337233403588</v>
      </c>
      <c r="X15" s="26" t="str">
        <f t="shared" si="2"/>
        <v>Vangaži</v>
      </c>
      <c r="Y15" s="8">
        <f t="shared" si="4"/>
        <v>0.42702596926003988</v>
      </c>
      <c r="Z15" s="10">
        <f t="shared" si="5"/>
        <v>0.42000411968784551</v>
      </c>
      <c r="AA15" s="101">
        <f t="shared" si="3"/>
        <v>0.17935266630291202</v>
      </c>
      <c r="AB15" s="159" t="str" cm="1">
        <f t="array" ref="AB15">_xlfn.IFS(AND(Y15&gt;=0.5,Z15&gt;=0.5),"1.",AND(Y15&gt;=0.5,Z15&lt;0.5),"2.",AND(Y15&lt;0.5,Z15&lt;0.5),"3.",AND(Y15&lt;0.5,Z15&gt;=0.5),"4.")</f>
        <v>3.</v>
      </c>
      <c r="AC15" s="1"/>
    </row>
    <row r="16" spans="2:29" x14ac:dyDescent="0.25">
      <c r="B16" s="13" t="s">
        <v>198</v>
      </c>
      <c r="C16" s="1">
        <f>AVERAGE(C8:C15)</f>
        <v>0.14103188461984575</v>
      </c>
      <c r="D16" s="1">
        <f t="shared" ref="D16:T16" si="6">AVERAGE(D8:D15)</f>
        <v>0.25172980340653939</v>
      </c>
      <c r="E16" s="1">
        <f t="shared" si="6"/>
        <v>0.43315001155640037</v>
      </c>
      <c r="F16" s="1">
        <f t="shared" si="6"/>
        <v>0.54231501898998424</v>
      </c>
      <c r="G16" s="1">
        <f t="shared" si="6"/>
        <v>0.87275163517441856</v>
      </c>
      <c r="H16" s="1">
        <f t="shared" si="6"/>
        <v>0.35106693576637293</v>
      </c>
      <c r="I16" s="1">
        <f t="shared" si="6"/>
        <v>0.40969750889679718</v>
      </c>
      <c r="J16" s="1">
        <f t="shared" si="6"/>
        <v>0.49802639480590555</v>
      </c>
      <c r="K16" s="1">
        <f t="shared" si="6"/>
        <v>0.35317238102966086</v>
      </c>
      <c r="L16" s="1">
        <f t="shared" si="6"/>
        <v>0.34471888935747313</v>
      </c>
      <c r="M16" s="1">
        <f t="shared" si="6"/>
        <v>0.47516745366586788</v>
      </c>
      <c r="N16" s="1">
        <f t="shared" si="6"/>
        <v>0.452687113564329</v>
      </c>
      <c r="O16" s="1">
        <f t="shared" si="6"/>
        <v>0.30887120978634924</v>
      </c>
      <c r="P16" s="1">
        <f t="shared" si="6"/>
        <v>0.37677309870326309</v>
      </c>
      <c r="Q16" s="1">
        <f t="shared" si="6"/>
        <v>0.66942420426431892</v>
      </c>
      <c r="R16" s="1">
        <f t="shared" si="6"/>
        <v>0.65186023785875991</v>
      </c>
      <c r="S16" s="1">
        <f t="shared" si="6"/>
        <v>0.46284313725490195</v>
      </c>
      <c r="T16" s="1">
        <f t="shared" si="6"/>
        <v>0.59015052572995963</v>
      </c>
      <c r="V16" s="1"/>
      <c r="W16" s="1"/>
      <c r="Y16" s="1"/>
      <c r="Z16" s="1"/>
      <c r="AA16" s="67"/>
      <c r="AB16" s="1"/>
      <c r="AC16" s="1"/>
    </row>
    <row r="17" spans="3:32" x14ac:dyDescent="0.25">
      <c r="C17" s="1"/>
      <c r="D17" s="1"/>
      <c r="E17" s="1"/>
      <c r="F17" s="1"/>
      <c r="G17" s="1"/>
      <c r="H17" s="1"/>
      <c r="I17" s="1"/>
      <c r="J17" s="1"/>
      <c r="K17" s="1"/>
      <c r="L17" s="1"/>
      <c r="M17" s="1"/>
      <c r="N17" s="1"/>
      <c r="O17" s="1"/>
      <c r="P17" s="1"/>
      <c r="Q17" s="1"/>
      <c r="R17" s="1"/>
      <c r="S17" s="1"/>
      <c r="T17" s="1"/>
      <c r="V17" s="1"/>
      <c r="W17" s="1"/>
      <c r="Y17" s="1"/>
      <c r="Z17" s="1"/>
      <c r="AA17" s="67"/>
      <c r="AB17" s="1"/>
      <c r="AC17" s="1"/>
    </row>
    <row r="18" spans="3:32" x14ac:dyDescent="0.25">
      <c r="C18" s="1"/>
      <c r="D18" s="1"/>
      <c r="E18" s="1"/>
      <c r="F18" s="1"/>
      <c r="G18" s="1"/>
      <c r="H18" s="1"/>
      <c r="I18" s="1"/>
      <c r="J18" s="1"/>
      <c r="K18" s="1"/>
      <c r="L18" s="1"/>
      <c r="M18" s="1"/>
      <c r="N18" s="1"/>
      <c r="O18" s="1"/>
      <c r="P18" s="1"/>
      <c r="Q18" s="1"/>
      <c r="R18" s="1"/>
      <c r="S18" s="1"/>
      <c r="T18" s="1"/>
      <c r="V18" s="1"/>
      <c r="W18" s="1"/>
      <c r="Y18" s="1"/>
      <c r="Z18" s="1"/>
      <c r="AA18" s="67"/>
      <c r="AB18" s="1"/>
      <c r="AC18" s="1"/>
    </row>
    <row r="19" spans="3:32" x14ac:dyDescent="0.25">
      <c r="C19" s="1"/>
      <c r="D19" s="1"/>
      <c r="E19" s="1"/>
      <c r="F19" s="1"/>
      <c r="G19" s="1"/>
      <c r="H19" s="1"/>
      <c r="I19" s="1"/>
      <c r="J19" s="1"/>
      <c r="K19" s="1"/>
      <c r="L19" s="1"/>
      <c r="M19" s="1"/>
      <c r="N19" s="1"/>
      <c r="O19" s="1"/>
      <c r="P19" s="1"/>
      <c r="Q19" s="1"/>
      <c r="R19" s="1"/>
      <c r="S19" s="1"/>
      <c r="T19" s="1"/>
      <c r="V19" s="1"/>
      <c r="W19" s="1"/>
      <c r="Y19" s="1"/>
      <c r="Z19" s="1"/>
      <c r="AA19" s="67"/>
      <c r="AB19" s="1"/>
      <c r="AC19" s="1"/>
    </row>
    <row r="20" spans="3:32" x14ac:dyDescent="0.25">
      <c r="C20" s="1"/>
      <c r="D20" s="1"/>
      <c r="E20" s="1"/>
      <c r="F20" s="1"/>
      <c r="G20" s="1"/>
      <c r="I20" s="1"/>
      <c r="J20" s="1"/>
      <c r="K20" s="1"/>
      <c r="L20" s="1"/>
      <c r="M20" s="1"/>
      <c r="N20" s="1"/>
      <c r="O20" s="1"/>
      <c r="P20" s="1"/>
      <c r="Q20" s="1"/>
      <c r="R20" s="1"/>
      <c r="S20" s="1"/>
      <c r="T20" s="1"/>
      <c r="V20" s="1"/>
      <c r="W20" s="1"/>
      <c r="Y20" s="1"/>
      <c r="Z20" s="1"/>
      <c r="AA20" s="67"/>
      <c r="AB20" s="1"/>
      <c r="AC20" s="1"/>
    </row>
    <row r="21" spans="3:32" x14ac:dyDescent="0.25">
      <c r="C21" s="1"/>
      <c r="D21" s="1"/>
      <c r="E21" s="1"/>
      <c r="F21" s="1"/>
      <c r="G21" s="1"/>
      <c r="H21" s="1"/>
      <c r="I21" s="1"/>
      <c r="J21" s="1"/>
      <c r="K21" s="1"/>
      <c r="L21" s="1"/>
      <c r="M21" s="1"/>
      <c r="N21" s="1"/>
      <c r="O21" s="1"/>
      <c r="P21" s="1"/>
      <c r="Q21" s="1"/>
      <c r="R21" s="1"/>
      <c r="S21" s="1"/>
      <c r="T21" s="1"/>
      <c r="V21" s="1"/>
      <c r="W21" s="1"/>
      <c r="Y21" s="1"/>
      <c r="Z21" s="1"/>
      <c r="AA21" s="67"/>
      <c r="AB21" s="1"/>
      <c r="AC21" s="1"/>
    </row>
    <row r="22" spans="3:32" x14ac:dyDescent="0.25">
      <c r="C22" s="1"/>
      <c r="D22" s="1"/>
      <c r="E22" s="68"/>
      <c r="F22" s="68"/>
      <c r="G22" s="1"/>
      <c r="H22" s="1"/>
      <c r="I22" s="1"/>
      <c r="J22" s="1"/>
      <c r="K22" s="1"/>
      <c r="L22" s="1"/>
      <c r="M22" s="1"/>
      <c r="N22" s="1"/>
      <c r="O22" s="1"/>
      <c r="P22" s="1"/>
      <c r="Q22" s="1"/>
      <c r="R22" s="1"/>
      <c r="S22" s="1"/>
      <c r="T22" s="1"/>
      <c r="V22" s="1"/>
      <c r="W22" s="1"/>
      <c r="Y22" s="1"/>
      <c r="Z22" s="1"/>
      <c r="AA22" s="67"/>
      <c r="AB22" s="1"/>
      <c r="AC22" s="1"/>
    </row>
    <row r="23" spans="3:32" x14ac:dyDescent="0.25">
      <c r="C23" s="1"/>
      <c r="D23" s="1"/>
      <c r="E23" s="68"/>
      <c r="F23" s="68"/>
      <c r="G23" s="1"/>
      <c r="H23" s="1"/>
      <c r="I23" s="1"/>
      <c r="J23" s="1"/>
      <c r="K23" s="1"/>
      <c r="L23" s="1"/>
      <c r="M23" s="1"/>
      <c r="N23" s="1"/>
      <c r="O23" s="1"/>
      <c r="P23" s="1"/>
      <c r="Q23" s="1"/>
      <c r="R23" s="1"/>
      <c r="S23" s="1"/>
      <c r="T23" s="1"/>
      <c r="V23" s="1"/>
      <c r="W23" s="1"/>
      <c r="Y23" s="1"/>
      <c r="Z23" s="1"/>
      <c r="AA23" s="67"/>
      <c r="AB23" s="1"/>
      <c r="AC23" s="1"/>
    </row>
    <row r="24" spans="3:32" x14ac:dyDescent="0.25">
      <c r="C24" s="1"/>
      <c r="D24" s="1"/>
      <c r="E24" s="68"/>
      <c r="F24" s="68"/>
      <c r="G24" s="1"/>
      <c r="H24" s="1"/>
      <c r="I24" s="1"/>
      <c r="J24" s="1"/>
      <c r="K24" s="1"/>
      <c r="L24" s="1"/>
      <c r="M24" s="1"/>
      <c r="N24" s="1"/>
      <c r="O24" s="1"/>
      <c r="P24" s="1"/>
      <c r="Q24" s="1"/>
      <c r="R24" s="1"/>
      <c r="S24" s="1"/>
      <c r="T24" s="1"/>
      <c r="V24" s="1"/>
      <c r="W24" s="1"/>
      <c r="Y24" s="1"/>
      <c r="Z24" s="69"/>
      <c r="AA24" s="67"/>
      <c r="AB24" s="1"/>
      <c r="AC24" s="1"/>
    </row>
    <row r="25" spans="3:32" x14ac:dyDescent="0.25">
      <c r="C25" s="1"/>
      <c r="D25" s="1"/>
      <c r="E25" s="68"/>
      <c r="F25" s="68"/>
      <c r="G25" s="1"/>
      <c r="H25" s="1"/>
      <c r="I25" s="1"/>
      <c r="J25" s="1"/>
      <c r="K25" s="1"/>
      <c r="L25" s="1"/>
      <c r="M25" s="1"/>
      <c r="N25" s="1"/>
      <c r="O25" s="1"/>
      <c r="P25" s="1"/>
      <c r="Q25" s="1"/>
      <c r="R25" s="1"/>
      <c r="S25" s="1"/>
      <c r="T25" s="1"/>
      <c r="V25" s="1"/>
      <c r="W25" s="1"/>
      <c r="Y25" s="1"/>
      <c r="Z25" s="69"/>
      <c r="AA25" s="67"/>
      <c r="AB25" s="1"/>
      <c r="AC25" s="1"/>
    </row>
    <row r="26" spans="3:32" x14ac:dyDescent="0.25">
      <c r="C26" s="1"/>
      <c r="D26" s="1"/>
      <c r="E26" s="68"/>
      <c r="F26" s="68"/>
      <c r="G26" s="1"/>
      <c r="H26" s="1"/>
      <c r="I26" s="1"/>
      <c r="J26" s="1"/>
      <c r="K26" s="1"/>
      <c r="L26" s="1"/>
      <c r="M26" s="1"/>
      <c r="N26" s="1"/>
      <c r="O26" s="1"/>
      <c r="P26" s="1"/>
      <c r="Q26" s="1"/>
      <c r="R26" s="1"/>
      <c r="S26" s="1"/>
      <c r="T26" s="1"/>
      <c r="V26" s="1"/>
      <c r="W26" s="1"/>
      <c r="Y26" s="1"/>
      <c r="Z26" s="69"/>
      <c r="AA26" s="67"/>
      <c r="AB26" s="1"/>
      <c r="AC26" s="1"/>
    </row>
    <row r="27" spans="3:32" x14ac:dyDescent="0.25">
      <c r="C27" s="1"/>
      <c r="D27" s="1"/>
      <c r="E27" s="68"/>
      <c r="F27" s="68"/>
      <c r="G27" s="1"/>
      <c r="H27" s="1"/>
      <c r="I27" s="1"/>
      <c r="J27" s="1"/>
      <c r="K27" s="1"/>
      <c r="L27" s="1"/>
      <c r="M27" s="1"/>
      <c r="N27" s="1"/>
      <c r="O27" s="1"/>
      <c r="P27" s="1"/>
      <c r="Q27" s="1"/>
      <c r="R27" s="1"/>
      <c r="S27" s="1"/>
      <c r="T27" s="1"/>
      <c r="V27" s="1"/>
      <c r="W27" s="1"/>
      <c r="Y27" s="1"/>
      <c r="Z27" s="69"/>
      <c r="AA27" s="67"/>
      <c r="AB27" s="1"/>
      <c r="AC27" s="1"/>
    </row>
    <row r="28" spans="3:32" x14ac:dyDescent="0.25">
      <c r="C28" s="1"/>
      <c r="D28" s="1"/>
      <c r="E28" s="68"/>
      <c r="F28" s="68"/>
      <c r="G28" s="1"/>
      <c r="H28" s="1"/>
      <c r="I28" s="1"/>
      <c r="J28" s="1"/>
      <c r="K28" s="1"/>
      <c r="L28" s="1"/>
      <c r="M28" s="1"/>
      <c r="N28" s="1"/>
      <c r="O28" s="1"/>
      <c r="P28" s="1"/>
      <c r="Q28" s="1"/>
      <c r="R28" s="1"/>
      <c r="S28" s="1"/>
      <c r="T28" s="1"/>
      <c r="V28" s="1"/>
      <c r="W28" s="1"/>
      <c r="Y28" s="1"/>
      <c r="Z28" s="69"/>
      <c r="AA28" s="67"/>
      <c r="AB28" s="1"/>
      <c r="AC28" s="1"/>
      <c r="AD28" s="1" t="s">
        <v>175</v>
      </c>
      <c r="AE28" t="s">
        <v>175</v>
      </c>
      <c r="AF28" t="s">
        <v>893</v>
      </c>
    </row>
    <row r="29" spans="3:32" x14ac:dyDescent="0.25">
      <c r="C29" s="1"/>
      <c r="D29" s="1"/>
      <c r="E29" s="68"/>
      <c r="F29" s="68"/>
      <c r="G29" s="1"/>
      <c r="H29" s="1"/>
      <c r="I29" s="1"/>
      <c r="J29" s="1"/>
      <c r="K29" s="1"/>
      <c r="L29" s="1"/>
      <c r="M29" s="1"/>
      <c r="N29" s="1"/>
      <c r="O29" s="1"/>
      <c r="P29" s="1"/>
      <c r="Q29" s="1"/>
      <c r="R29" s="1"/>
      <c r="S29" s="1"/>
      <c r="T29" s="1"/>
      <c r="V29" s="1"/>
      <c r="W29" s="1"/>
      <c r="Y29" s="1"/>
      <c r="Z29" s="69"/>
      <c r="AA29" s="67"/>
      <c r="AB29" s="1"/>
      <c r="AC29" s="1"/>
      <c r="AF29" t="s">
        <v>894</v>
      </c>
    </row>
    <row r="30" spans="3:32" x14ac:dyDescent="0.25">
      <c r="C30" s="1"/>
      <c r="D30" s="1"/>
      <c r="E30" s="68"/>
      <c r="F30" s="68"/>
      <c r="G30" s="1"/>
      <c r="H30" s="1"/>
      <c r="I30" s="1"/>
      <c r="J30" s="1"/>
      <c r="K30" s="1"/>
      <c r="L30" s="1"/>
      <c r="M30" s="1"/>
      <c r="N30" s="1"/>
      <c r="O30" s="1"/>
      <c r="P30" s="1"/>
      <c r="Q30" s="1"/>
      <c r="R30" s="1"/>
      <c r="S30" s="1"/>
      <c r="T30" s="1"/>
      <c r="V30" s="1"/>
      <c r="W30" s="1"/>
      <c r="Y30" s="1"/>
      <c r="Z30" s="1"/>
      <c r="AA30" s="67"/>
      <c r="AB30" s="1"/>
      <c r="AC30" s="1"/>
      <c r="AD30" t="s">
        <v>175</v>
      </c>
      <c r="AE30" t="s">
        <v>178</v>
      </c>
      <c r="AF30" t="s">
        <v>895</v>
      </c>
    </row>
    <row r="31" spans="3:32" x14ac:dyDescent="0.25">
      <c r="C31" s="1"/>
      <c r="D31" s="1"/>
      <c r="E31" s="68"/>
      <c r="F31" s="68"/>
      <c r="G31" s="1"/>
      <c r="H31" s="1"/>
      <c r="I31" s="1"/>
      <c r="J31" s="1"/>
      <c r="K31" s="1"/>
      <c r="L31" s="1"/>
      <c r="M31" s="1"/>
      <c r="N31" s="1"/>
      <c r="O31" s="1"/>
      <c r="P31" s="1"/>
      <c r="Q31" s="1"/>
      <c r="R31" s="1"/>
      <c r="S31" s="1"/>
      <c r="T31" s="1"/>
      <c r="V31" s="1"/>
      <c r="W31" s="1"/>
      <c r="Y31" s="1"/>
      <c r="Z31" s="1"/>
      <c r="AA31" s="67"/>
      <c r="AB31" s="1"/>
      <c r="AC31" s="1"/>
      <c r="AF31" t="s">
        <v>180</v>
      </c>
    </row>
    <row r="32" spans="3:32" x14ac:dyDescent="0.25">
      <c r="C32" s="1"/>
      <c r="D32" s="1"/>
      <c r="E32" s="68"/>
      <c r="F32" s="68"/>
      <c r="G32" s="1"/>
      <c r="H32" s="1"/>
      <c r="I32" s="1"/>
      <c r="J32" s="1"/>
      <c r="K32" s="1"/>
      <c r="L32" s="1"/>
      <c r="M32" s="1"/>
      <c r="N32" s="1"/>
      <c r="O32" s="1"/>
      <c r="P32" s="1"/>
      <c r="Q32" s="1"/>
      <c r="R32" s="1"/>
      <c r="S32" s="1"/>
      <c r="T32" s="1"/>
      <c r="V32" s="1"/>
      <c r="W32" s="1"/>
      <c r="Y32" s="1"/>
      <c r="Z32" s="1"/>
      <c r="AA32" s="67"/>
      <c r="AB32" s="1"/>
      <c r="AC32" s="1"/>
      <c r="AD32" t="s">
        <v>178</v>
      </c>
      <c r="AE32" t="s">
        <v>178</v>
      </c>
      <c r="AF32" t="s">
        <v>896</v>
      </c>
    </row>
    <row r="33" spans="3:32" x14ac:dyDescent="0.25">
      <c r="C33" s="1"/>
      <c r="D33" s="1"/>
      <c r="E33" s="68"/>
      <c r="F33" s="68"/>
      <c r="G33" s="1"/>
      <c r="H33" s="1"/>
      <c r="I33" s="1"/>
      <c r="J33" s="1"/>
      <c r="K33" s="1"/>
      <c r="L33" s="1"/>
      <c r="M33" s="1"/>
      <c r="N33" s="1"/>
      <c r="O33" s="1"/>
      <c r="P33" s="1"/>
      <c r="Q33" s="1"/>
      <c r="R33" s="1"/>
      <c r="S33" s="1"/>
      <c r="T33" s="1"/>
      <c r="V33" s="1"/>
      <c r="W33" s="1"/>
      <c r="Y33" s="1"/>
      <c r="Z33" s="1"/>
      <c r="AA33" s="67"/>
      <c r="AB33" s="1"/>
      <c r="AC33" s="1"/>
      <c r="AF33" t="s">
        <v>182</v>
      </c>
    </row>
    <row r="34" spans="3:32" x14ac:dyDescent="0.25">
      <c r="C34" s="1"/>
      <c r="D34" s="1"/>
      <c r="E34" s="1"/>
      <c r="F34" s="1"/>
      <c r="G34" s="1"/>
      <c r="H34" s="1"/>
      <c r="I34" s="1"/>
      <c r="J34" s="1"/>
      <c r="K34" s="1"/>
      <c r="L34" s="1"/>
      <c r="M34" s="1"/>
      <c r="N34" s="1"/>
      <c r="O34" s="1"/>
      <c r="P34" s="1"/>
      <c r="Q34" s="1"/>
      <c r="R34" s="1"/>
      <c r="S34" s="1"/>
      <c r="T34" s="1"/>
      <c r="AD34" t="s">
        <v>178</v>
      </c>
      <c r="AE34" t="s">
        <v>175</v>
      </c>
      <c r="AF34" t="s">
        <v>897</v>
      </c>
    </row>
    <row r="35" spans="3:32" x14ac:dyDescent="0.25">
      <c r="AF35" s="4" t="s">
        <v>185</v>
      </c>
    </row>
  </sheetData>
  <mergeCells count="19">
    <mergeCell ref="V6:W6"/>
    <mergeCell ref="B2:G3"/>
    <mergeCell ref="V5:AB5"/>
    <mergeCell ref="X6:Z6"/>
    <mergeCell ref="AA6:AB6"/>
    <mergeCell ref="C6:D6"/>
    <mergeCell ref="E6:F6"/>
    <mergeCell ref="G6:H6"/>
    <mergeCell ref="I6:J6"/>
    <mergeCell ref="K6:L6"/>
    <mergeCell ref="C5:D5"/>
    <mergeCell ref="E5:L5"/>
    <mergeCell ref="M5:N5"/>
    <mergeCell ref="O5:R5"/>
    <mergeCell ref="S5:T5"/>
    <mergeCell ref="M6:N6"/>
    <mergeCell ref="O6:P6"/>
    <mergeCell ref="Q6:R6"/>
    <mergeCell ref="S6:T6"/>
  </mergeCells>
  <conditionalFormatting sqref="O10:O15 O22:O33 O17:O20">
    <cfRule type="dataBar" priority="29">
      <dataBar>
        <cfvo type="min"/>
        <cfvo type="max"/>
        <color rgb="FF63C384"/>
      </dataBar>
      <extLst>
        <ext xmlns:x14="http://schemas.microsoft.com/office/spreadsheetml/2009/9/main" uri="{B025F937-C7B1-47D3-B67F-A62EFF666E3E}">
          <x14:id>{BD85D5A0-51C9-4F6D-B43A-B32D608B0978}</x14:id>
        </ext>
      </extLst>
    </cfRule>
  </conditionalFormatting>
  <conditionalFormatting sqref="AA8:AA33">
    <cfRule type="colorScale" priority="28">
      <colorScale>
        <cfvo type="min"/>
        <cfvo type="percentile" val="50"/>
        <cfvo type="max"/>
        <color rgb="FFF8696B"/>
        <color rgb="FFFFEB84"/>
        <color rgb="FF63BE7B"/>
      </colorScale>
    </cfRule>
  </conditionalFormatting>
  <conditionalFormatting sqref="I29:N29 T29">
    <cfRule type="dataBar" priority="27">
      <dataBar>
        <cfvo type="min"/>
        <cfvo type="max"/>
        <color rgb="FF63C384"/>
      </dataBar>
      <extLst>
        <ext xmlns:x14="http://schemas.microsoft.com/office/spreadsheetml/2009/9/main" uri="{B025F937-C7B1-47D3-B67F-A62EFF666E3E}">
          <x14:id>{59231FA3-3709-4AEC-922D-FF36F3617024}</x14:id>
        </ext>
      </extLst>
    </cfRule>
  </conditionalFormatting>
  <conditionalFormatting sqref="C10:C33 D21:T21 D16:T16">
    <cfRule type="dataBar" priority="26">
      <dataBar>
        <cfvo type="min"/>
        <cfvo type="max"/>
        <color rgb="FF63C384"/>
      </dataBar>
      <extLst>
        <ext xmlns:x14="http://schemas.microsoft.com/office/spreadsheetml/2009/9/main" uri="{B025F937-C7B1-47D3-B67F-A62EFF666E3E}">
          <x14:id>{E33041AE-3ED1-482D-81B9-63D2FA3DF12B}</x14:id>
        </ext>
      </extLst>
    </cfRule>
  </conditionalFormatting>
  <conditionalFormatting sqref="D10:D15 D22:D33 D17:D20">
    <cfRule type="dataBar" priority="25">
      <dataBar>
        <cfvo type="min"/>
        <cfvo type="max"/>
        <color rgb="FF63C384"/>
      </dataBar>
      <extLst>
        <ext xmlns:x14="http://schemas.microsoft.com/office/spreadsheetml/2009/9/main" uri="{B025F937-C7B1-47D3-B67F-A62EFF666E3E}">
          <x14:id>{81BFC867-F789-464D-BABA-F9DD507E4828}</x14:id>
        </ext>
      </extLst>
    </cfRule>
  </conditionalFormatting>
  <conditionalFormatting sqref="S29 T33 S30:T32 I30:N33 I17:N20 E10:F15 G22:H33 I22:N28 S22:T28 P22:R33 P10:T10 I10:J15 M10:N15 P12:T15 P11:R11 P17:T20 E17:F20">
    <cfRule type="dataBar" priority="30">
      <dataBar>
        <cfvo type="min"/>
        <cfvo type="max"/>
        <color rgb="FF63C384"/>
      </dataBar>
      <extLst>
        <ext xmlns:x14="http://schemas.microsoft.com/office/spreadsheetml/2009/9/main" uri="{B025F937-C7B1-47D3-B67F-A62EFF666E3E}">
          <x14:id>{7423B0F7-F129-4B7F-869F-8B7B9BDCC6E1}</x14:id>
        </ext>
      </extLst>
    </cfRule>
  </conditionalFormatting>
  <conditionalFormatting sqref="E22:E33">
    <cfRule type="dataBar" priority="31">
      <dataBar>
        <cfvo type="min"/>
        <cfvo type="max"/>
        <color rgb="FF63C384"/>
      </dataBar>
      <extLst>
        <ext xmlns:x14="http://schemas.microsoft.com/office/spreadsheetml/2009/9/main" uri="{B025F937-C7B1-47D3-B67F-A62EFF666E3E}">
          <x14:id>{DA3B5683-5982-4D40-9689-DB336AED4246}</x14:id>
        </ext>
      </extLst>
    </cfRule>
  </conditionalFormatting>
  <conditionalFormatting sqref="F22:F33">
    <cfRule type="dataBar" priority="32">
      <dataBar>
        <cfvo type="min"/>
        <cfvo type="max"/>
        <color rgb="FF63C384"/>
      </dataBar>
      <extLst>
        <ext xmlns:x14="http://schemas.microsoft.com/office/spreadsheetml/2009/9/main" uri="{B025F937-C7B1-47D3-B67F-A62EFF666E3E}">
          <x14:id>{0889A2A3-5E59-4220-B337-D4C27ED37CA5}</x14:id>
        </ext>
      </extLst>
    </cfRule>
  </conditionalFormatting>
  <conditionalFormatting sqref="G10:G15 G17:G20">
    <cfRule type="dataBar" priority="24">
      <dataBar>
        <cfvo type="min"/>
        <cfvo type="max"/>
        <color rgb="FF63C384"/>
      </dataBar>
      <extLst>
        <ext xmlns:x14="http://schemas.microsoft.com/office/spreadsheetml/2009/9/main" uri="{B025F937-C7B1-47D3-B67F-A62EFF666E3E}">
          <x14:id>{CF939038-E771-4BCD-A3A2-68FDA4E993AC}</x14:id>
        </ext>
      </extLst>
    </cfRule>
  </conditionalFormatting>
  <conditionalFormatting sqref="H10:H15 H17:H20">
    <cfRule type="dataBar" priority="23">
      <dataBar>
        <cfvo type="min"/>
        <cfvo type="max"/>
        <color rgb="FF63C384"/>
      </dataBar>
      <extLst>
        <ext xmlns:x14="http://schemas.microsoft.com/office/spreadsheetml/2009/9/main" uri="{B025F937-C7B1-47D3-B67F-A62EFF666E3E}">
          <x14:id>{121BCE2F-6BCF-4759-AB28-011F0DE7588D}</x14:id>
        </ext>
      </extLst>
    </cfRule>
  </conditionalFormatting>
  <conditionalFormatting sqref="K8:K15">
    <cfRule type="dataBar" priority="10">
      <dataBar>
        <cfvo type="min"/>
        <cfvo type="max"/>
        <color rgb="FF63C384"/>
      </dataBar>
      <extLst>
        <ext xmlns:x14="http://schemas.microsoft.com/office/spreadsheetml/2009/9/main" uri="{B025F937-C7B1-47D3-B67F-A62EFF666E3E}">
          <x14:id>{6AB7ED0C-1058-4559-A8C3-57A8592DFAFF}</x14:id>
        </ext>
      </extLst>
    </cfRule>
  </conditionalFormatting>
  <conditionalFormatting sqref="L8:L15">
    <cfRule type="dataBar" priority="9">
      <dataBar>
        <cfvo type="min"/>
        <cfvo type="max"/>
        <color rgb="FF63C384"/>
      </dataBar>
      <extLst>
        <ext xmlns:x14="http://schemas.microsoft.com/office/spreadsheetml/2009/9/main" uri="{B025F937-C7B1-47D3-B67F-A62EFF666E3E}">
          <x14:id>{AADA8273-D5C6-4F09-BAD4-A987B7F7E712}</x14:id>
        </ext>
      </extLst>
    </cfRule>
  </conditionalFormatting>
  <conditionalFormatting sqref="S11">
    <cfRule type="dataBar" priority="20">
      <dataBar>
        <cfvo type="min"/>
        <cfvo type="max"/>
        <color rgb="FF63C384"/>
      </dataBar>
      <extLst>
        <ext xmlns:x14="http://schemas.microsoft.com/office/spreadsheetml/2009/9/main" uri="{B025F937-C7B1-47D3-B67F-A62EFF666E3E}">
          <x14:id>{0A160B89-0A12-4B34-87E5-870E20DE79FE}</x14:id>
        </ext>
      </extLst>
    </cfRule>
  </conditionalFormatting>
  <conditionalFormatting sqref="T11">
    <cfRule type="dataBar" priority="19">
      <dataBar>
        <cfvo type="min"/>
        <cfvo type="max"/>
        <color rgb="FF63C384"/>
      </dataBar>
      <extLst>
        <ext xmlns:x14="http://schemas.microsoft.com/office/spreadsheetml/2009/9/main" uri="{B025F937-C7B1-47D3-B67F-A62EFF666E3E}">
          <x14:id>{312D23A4-AD62-4BB3-9D89-2B0125E56D81}</x14:id>
        </ext>
      </extLst>
    </cfRule>
  </conditionalFormatting>
  <conditionalFormatting sqref="C8:C15">
    <cfRule type="dataBar" priority="18">
      <dataBar>
        <cfvo type="min"/>
        <cfvo type="max"/>
        <color rgb="FF63C384"/>
      </dataBar>
      <extLst>
        <ext xmlns:x14="http://schemas.microsoft.com/office/spreadsheetml/2009/9/main" uri="{B025F937-C7B1-47D3-B67F-A62EFF666E3E}">
          <x14:id>{6668B2FB-63E8-4865-9B2C-6B772F142393}</x14:id>
        </ext>
      </extLst>
    </cfRule>
  </conditionalFormatting>
  <conditionalFormatting sqref="D8:D15">
    <cfRule type="dataBar" priority="17">
      <dataBar>
        <cfvo type="min"/>
        <cfvo type="max"/>
        <color rgb="FF63C384"/>
      </dataBar>
      <extLst>
        <ext xmlns:x14="http://schemas.microsoft.com/office/spreadsheetml/2009/9/main" uri="{B025F937-C7B1-47D3-B67F-A62EFF666E3E}">
          <x14:id>{821F9AB3-5DB8-46F9-9EC2-119887029A85}</x14:id>
        </ext>
      </extLst>
    </cfRule>
  </conditionalFormatting>
  <conditionalFormatting sqref="E8:E15">
    <cfRule type="dataBar" priority="16">
      <dataBar>
        <cfvo type="min"/>
        <cfvo type="max"/>
        <color rgb="FF63C384"/>
      </dataBar>
      <extLst>
        <ext xmlns:x14="http://schemas.microsoft.com/office/spreadsheetml/2009/9/main" uri="{B025F937-C7B1-47D3-B67F-A62EFF666E3E}">
          <x14:id>{7051C181-634A-4BD6-80AF-96E9280CE889}</x14:id>
        </ext>
      </extLst>
    </cfRule>
  </conditionalFormatting>
  <conditionalFormatting sqref="F8:F15">
    <cfRule type="dataBar" priority="15">
      <dataBar>
        <cfvo type="min"/>
        <cfvo type="max"/>
        <color rgb="FF63C384"/>
      </dataBar>
      <extLst>
        <ext xmlns:x14="http://schemas.microsoft.com/office/spreadsheetml/2009/9/main" uri="{B025F937-C7B1-47D3-B67F-A62EFF666E3E}">
          <x14:id>{263A3612-EB0F-4F66-A52E-72B05EF0FD33}</x14:id>
        </ext>
      </extLst>
    </cfRule>
  </conditionalFormatting>
  <conditionalFormatting sqref="G8:G15">
    <cfRule type="dataBar" priority="14">
      <dataBar>
        <cfvo type="min"/>
        <cfvo type="max"/>
        <color rgb="FF63C384"/>
      </dataBar>
      <extLst>
        <ext xmlns:x14="http://schemas.microsoft.com/office/spreadsheetml/2009/9/main" uri="{B025F937-C7B1-47D3-B67F-A62EFF666E3E}">
          <x14:id>{C2205266-BDD4-4DC9-8A2A-9A3D9E8FF4CC}</x14:id>
        </ext>
      </extLst>
    </cfRule>
  </conditionalFormatting>
  <conditionalFormatting sqref="H8:H15">
    <cfRule type="dataBar" priority="13">
      <dataBar>
        <cfvo type="min"/>
        <cfvo type="max"/>
        <color rgb="FF63C384"/>
      </dataBar>
      <extLst>
        <ext xmlns:x14="http://schemas.microsoft.com/office/spreadsheetml/2009/9/main" uri="{B025F937-C7B1-47D3-B67F-A62EFF666E3E}">
          <x14:id>{519BCF3A-7C83-4920-9434-16AB94191716}</x14:id>
        </ext>
      </extLst>
    </cfRule>
  </conditionalFormatting>
  <conditionalFormatting sqref="I8:I15">
    <cfRule type="dataBar" priority="12">
      <dataBar>
        <cfvo type="min"/>
        <cfvo type="max"/>
        <color rgb="FF63C384"/>
      </dataBar>
      <extLst>
        <ext xmlns:x14="http://schemas.microsoft.com/office/spreadsheetml/2009/9/main" uri="{B025F937-C7B1-47D3-B67F-A62EFF666E3E}">
          <x14:id>{286289B7-E13E-4A1C-8566-2F619C64752B}</x14:id>
        </ext>
      </extLst>
    </cfRule>
  </conditionalFormatting>
  <conditionalFormatting sqref="J8:J15">
    <cfRule type="dataBar" priority="11">
      <dataBar>
        <cfvo type="min"/>
        <cfvo type="max"/>
        <color rgb="FF63C384"/>
      </dataBar>
      <extLst>
        <ext xmlns:x14="http://schemas.microsoft.com/office/spreadsheetml/2009/9/main" uri="{B025F937-C7B1-47D3-B67F-A62EFF666E3E}">
          <x14:id>{7658544F-FD81-401F-A601-F2DFCFFEA5D5}</x14:id>
        </ext>
      </extLst>
    </cfRule>
  </conditionalFormatting>
  <conditionalFormatting sqref="M8:M15">
    <cfRule type="dataBar" priority="8">
      <dataBar>
        <cfvo type="min"/>
        <cfvo type="max"/>
        <color rgb="FF63C384"/>
      </dataBar>
      <extLst>
        <ext xmlns:x14="http://schemas.microsoft.com/office/spreadsheetml/2009/9/main" uri="{B025F937-C7B1-47D3-B67F-A62EFF666E3E}">
          <x14:id>{5D8A8E2E-3282-48E2-A1F8-3999BB140A4D}</x14:id>
        </ext>
      </extLst>
    </cfRule>
  </conditionalFormatting>
  <conditionalFormatting sqref="N8:N15">
    <cfRule type="dataBar" priority="7">
      <dataBar>
        <cfvo type="min"/>
        <cfvo type="max"/>
        <color rgb="FF63C384"/>
      </dataBar>
      <extLst>
        <ext xmlns:x14="http://schemas.microsoft.com/office/spreadsheetml/2009/9/main" uri="{B025F937-C7B1-47D3-B67F-A62EFF666E3E}">
          <x14:id>{6CB0F29B-49C1-44CE-9BFA-F8991F80A890}</x14:id>
        </ext>
      </extLst>
    </cfRule>
  </conditionalFormatting>
  <conditionalFormatting sqref="O8:O15">
    <cfRule type="dataBar" priority="6">
      <dataBar>
        <cfvo type="min"/>
        <cfvo type="max"/>
        <color rgb="FF63C384"/>
      </dataBar>
      <extLst>
        <ext xmlns:x14="http://schemas.microsoft.com/office/spreadsheetml/2009/9/main" uri="{B025F937-C7B1-47D3-B67F-A62EFF666E3E}">
          <x14:id>{4FF3F6B1-9B87-4ED3-942D-D30D75858F30}</x14:id>
        </ext>
      </extLst>
    </cfRule>
  </conditionalFormatting>
  <conditionalFormatting sqref="P8:P15">
    <cfRule type="dataBar" priority="5">
      <dataBar>
        <cfvo type="min"/>
        <cfvo type="max"/>
        <color rgb="FF63C384"/>
      </dataBar>
      <extLst>
        <ext xmlns:x14="http://schemas.microsoft.com/office/spreadsheetml/2009/9/main" uri="{B025F937-C7B1-47D3-B67F-A62EFF666E3E}">
          <x14:id>{8FB081AB-94B8-405E-81A9-94FE0D60709E}</x14:id>
        </ext>
      </extLst>
    </cfRule>
  </conditionalFormatting>
  <conditionalFormatting sqref="Q8:Q15">
    <cfRule type="dataBar" priority="4">
      <dataBar>
        <cfvo type="min"/>
        <cfvo type="max"/>
        <color rgb="FF63C384"/>
      </dataBar>
      <extLst>
        <ext xmlns:x14="http://schemas.microsoft.com/office/spreadsheetml/2009/9/main" uri="{B025F937-C7B1-47D3-B67F-A62EFF666E3E}">
          <x14:id>{06651D54-8FF4-44DF-9332-B72330D302CE}</x14:id>
        </ext>
      </extLst>
    </cfRule>
  </conditionalFormatting>
  <conditionalFormatting sqref="R8:R15">
    <cfRule type="dataBar" priority="3">
      <dataBar>
        <cfvo type="min"/>
        <cfvo type="max"/>
        <color rgb="FF63C384"/>
      </dataBar>
      <extLst>
        <ext xmlns:x14="http://schemas.microsoft.com/office/spreadsheetml/2009/9/main" uri="{B025F937-C7B1-47D3-B67F-A62EFF666E3E}">
          <x14:id>{7893BEA7-D198-4D44-886B-E9C2A831467D}</x14:id>
        </ext>
      </extLst>
    </cfRule>
  </conditionalFormatting>
  <conditionalFormatting sqref="S8:S15">
    <cfRule type="dataBar" priority="2">
      <dataBar>
        <cfvo type="min"/>
        <cfvo type="max"/>
        <color rgb="FF63C384"/>
      </dataBar>
      <extLst>
        <ext xmlns:x14="http://schemas.microsoft.com/office/spreadsheetml/2009/9/main" uri="{B025F937-C7B1-47D3-B67F-A62EFF666E3E}">
          <x14:id>{0E86F178-EC22-4704-AD39-049972E3A3C3}</x14:id>
        </ext>
      </extLst>
    </cfRule>
  </conditionalFormatting>
  <conditionalFormatting sqref="T8:T15">
    <cfRule type="dataBar" priority="1">
      <dataBar>
        <cfvo type="min"/>
        <cfvo type="max"/>
        <color rgb="FF63C384"/>
      </dataBar>
      <extLst>
        <ext xmlns:x14="http://schemas.microsoft.com/office/spreadsheetml/2009/9/main" uri="{B025F937-C7B1-47D3-B67F-A62EFF666E3E}">
          <x14:id>{B7CC25EB-BB71-47CD-8F0C-DC6DC2864ECB}</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BD85D5A0-51C9-4F6D-B43A-B32D608B0978}">
            <x14:dataBar minLength="0" maxLength="100" gradient="0">
              <x14:cfvo type="autoMin"/>
              <x14:cfvo type="autoMax"/>
              <x14:negativeFillColor rgb="FFFF0000"/>
              <x14:axisColor rgb="FF000000"/>
            </x14:dataBar>
          </x14:cfRule>
          <xm:sqref>O10:O15 O22:O33 O17:O20</xm:sqref>
        </x14:conditionalFormatting>
        <x14:conditionalFormatting xmlns:xm="http://schemas.microsoft.com/office/excel/2006/main">
          <x14:cfRule type="dataBar" id="{59231FA3-3709-4AEC-922D-FF36F3617024}">
            <x14:dataBar minLength="0" maxLength="100" gradient="0">
              <x14:cfvo type="autoMin"/>
              <x14:cfvo type="autoMax"/>
              <x14:negativeFillColor rgb="FFFF0000"/>
              <x14:axisColor rgb="FF000000"/>
            </x14:dataBar>
          </x14:cfRule>
          <xm:sqref>I29:N29 T29</xm:sqref>
        </x14:conditionalFormatting>
        <x14:conditionalFormatting xmlns:xm="http://schemas.microsoft.com/office/excel/2006/main">
          <x14:cfRule type="dataBar" id="{E33041AE-3ED1-482D-81B9-63D2FA3DF12B}">
            <x14:dataBar minLength="0" maxLength="100" border="1" negativeBarBorderColorSameAsPositive="0">
              <x14:cfvo type="autoMin"/>
              <x14:cfvo type="autoMax"/>
              <x14:borderColor rgb="FF63C384"/>
              <x14:negativeFillColor rgb="FFFF0000"/>
              <x14:negativeBorderColor rgb="FFFF0000"/>
              <x14:axisColor rgb="FF000000"/>
            </x14:dataBar>
          </x14:cfRule>
          <xm:sqref>C10:C33 D21:T21 D16:T16</xm:sqref>
        </x14:conditionalFormatting>
        <x14:conditionalFormatting xmlns:xm="http://schemas.microsoft.com/office/excel/2006/main">
          <x14:cfRule type="dataBar" id="{81BFC867-F789-464D-BABA-F9DD507E4828}">
            <x14:dataBar minLength="0" maxLength="100" border="1" negativeBarBorderColorSameAsPositive="0">
              <x14:cfvo type="autoMin"/>
              <x14:cfvo type="autoMax"/>
              <x14:borderColor rgb="FF63C384"/>
              <x14:negativeFillColor rgb="FFFF0000"/>
              <x14:negativeBorderColor rgb="FFFF0000"/>
              <x14:axisColor rgb="FF000000"/>
            </x14:dataBar>
          </x14:cfRule>
          <xm:sqref>D10:D15 D22:D33 D17:D20</xm:sqref>
        </x14:conditionalFormatting>
        <x14:conditionalFormatting xmlns:xm="http://schemas.microsoft.com/office/excel/2006/main">
          <x14:cfRule type="dataBar" id="{7423B0F7-F129-4B7F-869F-8B7B9BDCC6E1}">
            <x14:dataBar minLength="0" maxLength="100" gradient="0">
              <x14:cfvo type="autoMin"/>
              <x14:cfvo type="autoMax"/>
              <x14:negativeFillColor rgb="FFFF0000"/>
              <x14:axisColor rgb="FF000000"/>
            </x14:dataBar>
          </x14:cfRule>
          <xm:sqref>S29 T33 S30:T32 I30:N33 I17:N20 E10:F15 G22:H33 I22:N28 S22:T28 P22:R33 P10:T10 I10:J15 M10:N15 P12:T15 P11:R11 P17:T20 E17:F20</xm:sqref>
        </x14:conditionalFormatting>
        <x14:conditionalFormatting xmlns:xm="http://schemas.microsoft.com/office/excel/2006/main">
          <x14:cfRule type="dataBar" id="{DA3B5683-5982-4D40-9689-DB336AED4246}">
            <x14:dataBar minLength="0" maxLength="100" border="1" negativeBarBorderColorSameAsPositive="0">
              <x14:cfvo type="autoMin"/>
              <x14:cfvo type="autoMax"/>
              <x14:borderColor rgb="FF63C384"/>
              <x14:negativeFillColor rgb="FFFF0000"/>
              <x14:negativeBorderColor rgb="FFFF0000"/>
              <x14:axisColor rgb="FF000000"/>
            </x14:dataBar>
          </x14:cfRule>
          <xm:sqref>E22:E33</xm:sqref>
        </x14:conditionalFormatting>
        <x14:conditionalFormatting xmlns:xm="http://schemas.microsoft.com/office/excel/2006/main">
          <x14:cfRule type="dataBar" id="{0889A2A3-5E59-4220-B337-D4C27ED37CA5}">
            <x14:dataBar minLength="0" maxLength="100" border="1" negativeBarBorderColorSameAsPositive="0">
              <x14:cfvo type="autoMin"/>
              <x14:cfvo type="autoMax"/>
              <x14:borderColor rgb="FF63C384"/>
              <x14:negativeFillColor rgb="FFFF0000"/>
              <x14:negativeBorderColor rgb="FFFF0000"/>
              <x14:axisColor rgb="FF000000"/>
            </x14:dataBar>
          </x14:cfRule>
          <xm:sqref>F22:F33</xm:sqref>
        </x14:conditionalFormatting>
        <x14:conditionalFormatting xmlns:xm="http://schemas.microsoft.com/office/excel/2006/main">
          <x14:cfRule type="dataBar" id="{CF939038-E771-4BCD-A3A2-68FDA4E993AC}">
            <x14:dataBar minLength="0" maxLength="100" border="1" negativeBarBorderColorSameAsPositive="0">
              <x14:cfvo type="autoMin"/>
              <x14:cfvo type="autoMax"/>
              <x14:borderColor rgb="FF63C384"/>
              <x14:negativeFillColor rgb="FFFF0000"/>
              <x14:negativeBorderColor rgb="FFFF0000"/>
              <x14:axisColor rgb="FF000000"/>
            </x14:dataBar>
          </x14:cfRule>
          <xm:sqref>G10:G15 G17:G20</xm:sqref>
        </x14:conditionalFormatting>
        <x14:conditionalFormatting xmlns:xm="http://schemas.microsoft.com/office/excel/2006/main">
          <x14:cfRule type="dataBar" id="{121BCE2F-6BCF-4759-AB28-011F0DE7588D}">
            <x14:dataBar minLength="0" maxLength="100" border="1" negativeBarBorderColorSameAsPositive="0">
              <x14:cfvo type="autoMin"/>
              <x14:cfvo type="autoMax"/>
              <x14:borderColor rgb="FF63C384"/>
              <x14:negativeFillColor rgb="FFFF0000"/>
              <x14:negativeBorderColor rgb="FFFF0000"/>
              <x14:axisColor rgb="FF000000"/>
            </x14:dataBar>
          </x14:cfRule>
          <xm:sqref>H10:H15 H17:H20</xm:sqref>
        </x14:conditionalFormatting>
        <x14:conditionalFormatting xmlns:xm="http://schemas.microsoft.com/office/excel/2006/main">
          <x14:cfRule type="dataBar" id="{6AB7ED0C-1058-4559-A8C3-57A8592DFAFF}">
            <x14:dataBar minLength="0" maxLength="100" gradient="0">
              <x14:cfvo type="autoMin"/>
              <x14:cfvo type="autoMax"/>
              <x14:negativeFillColor rgb="FFFF0000"/>
              <x14:axisColor rgb="FF000000"/>
            </x14:dataBar>
          </x14:cfRule>
          <xm:sqref>K8:K15</xm:sqref>
        </x14:conditionalFormatting>
        <x14:conditionalFormatting xmlns:xm="http://schemas.microsoft.com/office/excel/2006/main">
          <x14:cfRule type="dataBar" id="{AADA8273-D5C6-4F09-BAD4-A987B7F7E712}">
            <x14:dataBar minLength="0" maxLength="100" gradient="0">
              <x14:cfvo type="autoMin"/>
              <x14:cfvo type="autoMax"/>
              <x14:negativeFillColor rgb="FFFF0000"/>
              <x14:axisColor rgb="FF000000"/>
            </x14:dataBar>
          </x14:cfRule>
          <xm:sqref>L8:L15</xm:sqref>
        </x14:conditionalFormatting>
        <x14:conditionalFormatting xmlns:xm="http://schemas.microsoft.com/office/excel/2006/main">
          <x14:cfRule type="dataBar" id="{0A160B89-0A12-4B34-87E5-870E20DE79FE}">
            <x14:dataBar minLength="0" maxLength="100" gradient="0">
              <x14:cfvo type="autoMin"/>
              <x14:cfvo type="autoMax"/>
              <x14:negativeFillColor rgb="FFFF0000"/>
              <x14:axisColor rgb="FF000000"/>
            </x14:dataBar>
          </x14:cfRule>
          <xm:sqref>S11</xm:sqref>
        </x14:conditionalFormatting>
        <x14:conditionalFormatting xmlns:xm="http://schemas.microsoft.com/office/excel/2006/main">
          <x14:cfRule type="dataBar" id="{312D23A4-AD62-4BB3-9D89-2B0125E56D81}">
            <x14:dataBar minLength="0" maxLength="100" gradient="0">
              <x14:cfvo type="autoMin"/>
              <x14:cfvo type="autoMax"/>
              <x14:negativeFillColor rgb="FFFF0000"/>
              <x14:axisColor rgb="FF000000"/>
            </x14:dataBar>
          </x14:cfRule>
          <xm:sqref>T11</xm:sqref>
        </x14:conditionalFormatting>
        <x14:conditionalFormatting xmlns:xm="http://schemas.microsoft.com/office/excel/2006/main">
          <x14:cfRule type="dataBar" id="{6668B2FB-63E8-4865-9B2C-6B772F142393}">
            <x14:dataBar minLength="0" maxLength="100" gradient="0">
              <x14:cfvo type="autoMin"/>
              <x14:cfvo type="autoMax"/>
              <x14:negativeFillColor rgb="FFFF0000"/>
              <x14:axisColor rgb="FF000000"/>
            </x14:dataBar>
          </x14:cfRule>
          <xm:sqref>C8:C15</xm:sqref>
        </x14:conditionalFormatting>
        <x14:conditionalFormatting xmlns:xm="http://schemas.microsoft.com/office/excel/2006/main">
          <x14:cfRule type="dataBar" id="{821F9AB3-5DB8-46F9-9EC2-119887029A85}">
            <x14:dataBar minLength="0" maxLength="100" gradient="0">
              <x14:cfvo type="autoMin"/>
              <x14:cfvo type="autoMax"/>
              <x14:negativeFillColor rgb="FFFF0000"/>
              <x14:axisColor rgb="FF000000"/>
            </x14:dataBar>
          </x14:cfRule>
          <xm:sqref>D8:D15</xm:sqref>
        </x14:conditionalFormatting>
        <x14:conditionalFormatting xmlns:xm="http://schemas.microsoft.com/office/excel/2006/main">
          <x14:cfRule type="dataBar" id="{7051C181-634A-4BD6-80AF-96E9280CE889}">
            <x14:dataBar minLength="0" maxLength="100" gradient="0">
              <x14:cfvo type="autoMin"/>
              <x14:cfvo type="autoMax"/>
              <x14:negativeFillColor rgb="FFFF0000"/>
              <x14:axisColor rgb="FF000000"/>
            </x14:dataBar>
          </x14:cfRule>
          <xm:sqref>E8:E15</xm:sqref>
        </x14:conditionalFormatting>
        <x14:conditionalFormatting xmlns:xm="http://schemas.microsoft.com/office/excel/2006/main">
          <x14:cfRule type="dataBar" id="{263A3612-EB0F-4F66-A52E-72B05EF0FD33}">
            <x14:dataBar minLength="0" maxLength="100" gradient="0">
              <x14:cfvo type="autoMin"/>
              <x14:cfvo type="autoMax"/>
              <x14:negativeFillColor rgb="FFFF0000"/>
              <x14:axisColor rgb="FF000000"/>
            </x14:dataBar>
          </x14:cfRule>
          <xm:sqref>F8:F15</xm:sqref>
        </x14:conditionalFormatting>
        <x14:conditionalFormatting xmlns:xm="http://schemas.microsoft.com/office/excel/2006/main">
          <x14:cfRule type="dataBar" id="{C2205266-BDD4-4DC9-8A2A-9A3D9E8FF4CC}">
            <x14:dataBar minLength="0" maxLength="100" gradient="0">
              <x14:cfvo type="autoMin"/>
              <x14:cfvo type="autoMax"/>
              <x14:negativeFillColor rgb="FFFF0000"/>
              <x14:axisColor rgb="FF000000"/>
            </x14:dataBar>
          </x14:cfRule>
          <xm:sqref>G8:G15</xm:sqref>
        </x14:conditionalFormatting>
        <x14:conditionalFormatting xmlns:xm="http://schemas.microsoft.com/office/excel/2006/main">
          <x14:cfRule type="dataBar" id="{519BCF3A-7C83-4920-9434-16AB94191716}">
            <x14:dataBar minLength="0" maxLength="100" gradient="0">
              <x14:cfvo type="autoMin"/>
              <x14:cfvo type="autoMax"/>
              <x14:negativeFillColor rgb="FFFF0000"/>
              <x14:axisColor rgb="FF000000"/>
            </x14:dataBar>
          </x14:cfRule>
          <xm:sqref>H8:H15</xm:sqref>
        </x14:conditionalFormatting>
        <x14:conditionalFormatting xmlns:xm="http://schemas.microsoft.com/office/excel/2006/main">
          <x14:cfRule type="dataBar" id="{286289B7-E13E-4A1C-8566-2F619C64752B}">
            <x14:dataBar minLength="0" maxLength="100" gradient="0">
              <x14:cfvo type="autoMin"/>
              <x14:cfvo type="autoMax"/>
              <x14:negativeFillColor rgb="FFFF0000"/>
              <x14:axisColor rgb="FF000000"/>
            </x14:dataBar>
          </x14:cfRule>
          <xm:sqref>I8:I15</xm:sqref>
        </x14:conditionalFormatting>
        <x14:conditionalFormatting xmlns:xm="http://schemas.microsoft.com/office/excel/2006/main">
          <x14:cfRule type="dataBar" id="{7658544F-FD81-401F-A601-F2DFCFFEA5D5}">
            <x14:dataBar minLength="0" maxLength="100" gradient="0">
              <x14:cfvo type="autoMin"/>
              <x14:cfvo type="autoMax"/>
              <x14:negativeFillColor rgb="FFFF0000"/>
              <x14:axisColor rgb="FF000000"/>
            </x14:dataBar>
          </x14:cfRule>
          <xm:sqref>J8:J15</xm:sqref>
        </x14:conditionalFormatting>
        <x14:conditionalFormatting xmlns:xm="http://schemas.microsoft.com/office/excel/2006/main">
          <x14:cfRule type="dataBar" id="{5D8A8E2E-3282-48E2-A1F8-3999BB140A4D}">
            <x14:dataBar minLength="0" maxLength="100" gradient="0">
              <x14:cfvo type="autoMin"/>
              <x14:cfvo type="autoMax"/>
              <x14:negativeFillColor rgb="FFFF0000"/>
              <x14:axisColor rgb="FF000000"/>
            </x14:dataBar>
          </x14:cfRule>
          <xm:sqref>M8:M15</xm:sqref>
        </x14:conditionalFormatting>
        <x14:conditionalFormatting xmlns:xm="http://schemas.microsoft.com/office/excel/2006/main">
          <x14:cfRule type="dataBar" id="{6CB0F29B-49C1-44CE-9BFA-F8991F80A890}">
            <x14:dataBar minLength="0" maxLength="100" gradient="0">
              <x14:cfvo type="autoMin"/>
              <x14:cfvo type="autoMax"/>
              <x14:negativeFillColor rgb="FFFF0000"/>
              <x14:axisColor rgb="FF000000"/>
            </x14:dataBar>
          </x14:cfRule>
          <xm:sqref>N8:N15</xm:sqref>
        </x14:conditionalFormatting>
        <x14:conditionalFormatting xmlns:xm="http://schemas.microsoft.com/office/excel/2006/main">
          <x14:cfRule type="dataBar" id="{4FF3F6B1-9B87-4ED3-942D-D30D75858F30}">
            <x14:dataBar minLength="0" maxLength="100" gradient="0">
              <x14:cfvo type="autoMin"/>
              <x14:cfvo type="autoMax"/>
              <x14:negativeFillColor rgb="FFFF0000"/>
              <x14:axisColor rgb="FF000000"/>
            </x14:dataBar>
          </x14:cfRule>
          <xm:sqref>O8:O15</xm:sqref>
        </x14:conditionalFormatting>
        <x14:conditionalFormatting xmlns:xm="http://schemas.microsoft.com/office/excel/2006/main">
          <x14:cfRule type="dataBar" id="{8FB081AB-94B8-405E-81A9-94FE0D60709E}">
            <x14:dataBar minLength="0" maxLength="100" gradient="0">
              <x14:cfvo type="autoMin"/>
              <x14:cfvo type="autoMax"/>
              <x14:negativeFillColor rgb="FFFF0000"/>
              <x14:axisColor rgb="FF000000"/>
            </x14:dataBar>
          </x14:cfRule>
          <xm:sqref>P8:P15</xm:sqref>
        </x14:conditionalFormatting>
        <x14:conditionalFormatting xmlns:xm="http://schemas.microsoft.com/office/excel/2006/main">
          <x14:cfRule type="dataBar" id="{06651D54-8FF4-44DF-9332-B72330D302CE}">
            <x14:dataBar minLength="0" maxLength="100" gradient="0">
              <x14:cfvo type="autoMin"/>
              <x14:cfvo type="autoMax"/>
              <x14:negativeFillColor rgb="FFFF0000"/>
              <x14:axisColor rgb="FF000000"/>
            </x14:dataBar>
          </x14:cfRule>
          <xm:sqref>Q8:Q15</xm:sqref>
        </x14:conditionalFormatting>
        <x14:conditionalFormatting xmlns:xm="http://schemas.microsoft.com/office/excel/2006/main">
          <x14:cfRule type="dataBar" id="{7893BEA7-D198-4D44-886B-E9C2A831467D}">
            <x14:dataBar minLength="0" maxLength="100" gradient="0">
              <x14:cfvo type="autoMin"/>
              <x14:cfvo type="autoMax"/>
              <x14:negativeFillColor rgb="FFFF0000"/>
              <x14:axisColor rgb="FF000000"/>
            </x14:dataBar>
          </x14:cfRule>
          <xm:sqref>R8:R15</xm:sqref>
        </x14:conditionalFormatting>
        <x14:conditionalFormatting xmlns:xm="http://schemas.microsoft.com/office/excel/2006/main">
          <x14:cfRule type="dataBar" id="{0E86F178-EC22-4704-AD39-049972E3A3C3}">
            <x14:dataBar minLength="0" maxLength="100" gradient="0">
              <x14:cfvo type="autoMin"/>
              <x14:cfvo type="autoMax"/>
              <x14:negativeFillColor rgb="FFFF0000"/>
              <x14:axisColor rgb="FF000000"/>
            </x14:dataBar>
          </x14:cfRule>
          <xm:sqref>S8:S15</xm:sqref>
        </x14:conditionalFormatting>
        <x14:conditionalFormatting xmlns:xm="http://schemas.microsoft.com/office/excel/2006/main">
          <x14:cfRule type="dataBar" id="{B7CC25EB-BB71-47CD-8F0C-DC6DC2864ECB}">
            <x14:dataBar minLength="0" maxLength="100" gradient="0">
              <x14:cfvo type="autoMin"/>
              <x14:cfvo type="autoMax"/>
              <x14:negativeFillColor rgb="FFFF0000"/>
              <x14:axisColor rgb="FF000000"/>
            </x14:dataBar>
          </x14:cfRule>
          <xm:sqref>T8:T15</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74F85-4720-4520-9519-79EB9D636754}">
  <sheetPr>
    <tabColor rgb="FFFFFF00"/>
  </sheetPr>
  <dimension ref="B2:F30"/>
  <sheetViews>
    <sheetView zoomScale="55" zoomScaleNormal="55" workbookViewId="0">
      <pane xSplit="3" ySplit="11" topLeftCell="D17" activePane="bottomRight" state="frozen"/>
      <selection pane="topRight" activeCell="D1" sqref="D1"/>
      <selection pane="bottomLeft" activeCell="A12" sqref="A12"/>
      <selection pane="bottomRight" activeCell="K23" sqref="J23:K23"/>
    </sheetView>
  </sheetViews>
  <sheetFormatPr defaultRowHeight="15" outlineLevelRow="1" x14ac:dyDescent="0.25"/>
  <cols>
    <col min="1" max="1" width="2.85546875" customWidth="1"/>
    <col min="2" max="2" width="9.140625" hidden="1" customWidth="1"/>
    <col min="3" max="3" width="19.28515625" customWidth="1"/>
    <col min="4" max="4" width="37" customWidth="1"/>
    <col min="5" max="6" width="71.28515625" customWidth="1"/>
  </cols>
  <sheetData>
    <row r="2" spans="3:6" ht="15" customHeight="1" outlineLevel="1" x14ac:dyDescent="0.25">
      <c r="C2" s="242" t="s">
        <v>898</v>
      </c>
      <c r="D2" s="243"/>
      <c r="E2" s="244"/>
    </row>
    <row r="3" spans="3:6" ht="15" customHeight="1" outlineLevel="1" x14ac:dyDescent="0.25">
      <c r="C3" s="245"/>
      <c r="D3" s="246"/>
      <c r="E3" s="247"/>
    </row>
    <row r="4" spans="3:6" outlineLevel="1" x14ac:dyDescent="0.25"/>
    <row r="5" spans="3:6" outlineLevel="1" x14ac:dyDescent="0.25">
      <c r="C5" s="248" t="s">
        <v>1</v>
      </c>
      <c r="D5" s="249"/>
    </row>
    <row r="6" spans="3:6" outlineLevel="1" x14ac:dyDescent="0.25">
      <c r="C6" s="58" t="s">
        <v>200</v>
      </c>
      <c r="D6" s="59" t="s">
        <v>201</v>
      </c>
    </row>
    <row r="7" spans="3:6" outlineLevel="1" x14ac:dyDescent="0.25">
      <c r="C7" s="60"/>
      <c r="D7" s="61" t="s">
        <v>2</v>
      </c>
    </row>
    <row r="8" spans="3:6" outlineLevel="1" x14ac:dyDescent="0.25">
      <c r="C8" s="62"/>
      <c r="D8" s="61" t="s">
        <v>3</v>
      </c>
    </row>
    <row r="9" spans="3:6" outlineLevel="1" x14ac:dyDescent="0.25">
      <c r="C9" s="63"/>
      <c r="D9" s="64" t="s">
        <v>4</v>
      </c>
    </row>
    <row r="10" spans="3:6" outlineLevel="1" x14ac:dyDescent="0.25"/>
    <row r="11" spans="3:6" ht="37.5" customHeight="1" x14ac:dyDescent="0.25">
      <c r="C11" s="36" t="s">
        <v>9</v>
      </c>
      <c r="D11" s="65" t="s">
        <v>53</v>
      </c>
      <c r="E11" s="65" t="s">
        <v>886</v>
      </c>
      <c r="F11" s="37" t="s">
        <v>891</v>
      </c>
    </row>
    <row r="12" spans="3:6" ht="102" x14ac:dyDescent="0.25">
      <c r="C12" s="240" t="s">
        <v>44</v>
      </c>
      <c r="D12" s="33" t="s">
        <v>899</v>
      </c>
      <c r="E12" s="55" t="s">
        <v>900</v>
      </c>
      <c r="F12" s="42" t="s">
        <v>901</v>
      </c>
    </row>
    <row r="13" spans="3:6" ht="51" x14ac:dyDescent="0.25">
      <c r="C13" s="240"/>
      <c r="D13" s="33" t="s">
        <v>902</v>
      </c>
      <c r="E13" s="55" t="s">
        <v>903</v>
      </c>
      <c r="F13" s="42" t="s">
        <v>904</v>
      </c>
    </row>
    <row r="14" spans="3:6" ht="204.75" thickBot="1" x14ac:dyDescent="0.3">
      <c r="C14" s="241"/>
      <c r="D14" s="29" t="s">
        <v>905</v>
      </c>
      <c r="E14" s="84" t="s">
        <v>906</v>
      </c>
      <c r="F14" s="53" t="s">
        <v>907</v>
      </c>
    </row>
    <row r="15" spans="3:6" ht="89.25" x14ac:dyDescent="0.25">
      <c r="C15" s="239" t="s">
        <v>45</v>
      </c>
      <c r="D15" s="32" t="s">
        <v>908</v>
      </c>
      <c r="E15" s="85" t="s">
        <v>909</v>
      </c>
      <c r="F15" s="82" t="s">
        <v>910</v>
      </c>
    </row>
    <row r="16" spans="3:6" ht="229.5" x14ac:dyDescent="0.25">
      <c r="C16" s="240"/>
      <c r="D16" s="33" t="s">
        <v>911</v>
      </c>
      <c r="E16" s="54" t="s">
        <v>912</v>
      </c>
      <c r="F16" s="43" t="s">
        <v>912</v>
      </c>
    </row>
    <row r="17" spans="3:6" ht="90" thickBot="1" x14ac:dyDescent="0.3">
      <c r="C17" s="241"/>
      <c r="D17" s="29" t="s">
        <v>913</v>
      </c>
      <c r="E17" s="86" t="s">
        <v>914</v>
      </c>
      <c r="F17" s="52" t="s">
        <v>915</v>
      </c>
    </row>
    <row r="18" spans="3:6" ht="140.25" x14ac:dyDescent="0.25">
      <c r="C18" s="239" t="s">
        <v>46</v>
      </c>
      <c r="D18" s="32" t="s">
        <v>916</v>
      </c>
      <c r="E18" s="87" t="s">
        <v>917</v>
      </c>
      <c r="F18" s="79" t="s">
        <v>918</v>
      </c>
    </row>
    <row r="19" spans="3:6" ht="114.75" x14ac:dyDescent="0.25">
      <c r="C19" s="240"/>
      <c r="D19" s="33" t="s">
        <v>919</v>
      </c>
      <c r="E19" s="54" t="s">
        <v>920</v>
      </c>
      <c r="F19" s="43" t="s">
        <v>921</v>
      </c>
    </row>
    <row r="20" spans="3:6" ht="114.75" x14ac:dyDescent="0.25">
      <c r="C20" s="240"/>
      <c r="D20" s="44" t="s">
        <v>922</v>
      </c>
      <c r="E20" s="55" t="s">
        <v>923</v>
      </c>
      <c r="F20" s="42" t="s">
        <v>924</v>
      </c>
    </row>
    <row r="21" spans="3:6" ht="115.5" thickBot="1" x14ac:dyDescent="0.3">
      <c r="C21" s="241"/>
      <c r="D21" s="29" t="s">
        <v>925</v>
      </c>
      <c r="E21" s="56" t="s">
        <v>926</v>
      </c>
      <c r="F21" s="53" t="s">
        <v>927</v>
      </c>
    </row>
    <row r="22" spans="3:6" ht="127.5" x14ac:dyDescent="0.25">
      <c r="C22" s="239" t="s">
        <v>47</v>
      </c>
      <c r="D22" s="32" t="s">
        <v>928</v>
      </c>
      <c r="E22" s="87" t="s">
        <v>929</v>
      </c>
      <c r="F22" s="82" t="s">
        <v>354</v>
      </c>
    </row>
    <row r="23" spans="3:6" ht="63.75" x14ac:dyDescent="0.25">
      <c r="C23" s="240"/>
      <c r="D23" s="33" t="s">
        <v>930</v>
      </c>
      <c r="E23" s="55" t="s">
        <v>931</v>
      </c>
      <c r="F23" s="42" t="s">
        <v>932</v>
      </c>
    </row>
    <row r="24" spans="3:6" ht="127.5" x14ac:dyDescent="0.25">
      <c r="C24" s="240"/>
      <c r="D24" s="33" t="s">
        <v>933</v>
      </c>
      <c r="E24" s="55" t="s">
        <v>934</v>
      </c>
      <c r="F24" s="43" t="s">
        <v>935</v>
      </c>
    </row>
    <row r="25" spans="3:6" ht="76.5" x14ac:dyDescent="0.25">
      <c r="C25" s="240"/>
      <c r="D25" s="34" t="s">
        <v>936</v>
      </c>
      <c r="E25" s="55" t="s">
        <v>937</v>
      </c>
      <c r="F25" s="43" t="s">
        <v>575</v>
      </c>
    </row>
    <row r="26" spans="3:6" ht="153" x14ac:dyDescent="0.25">
      <c r="C26" s="240"/>
      <c r="D26" s="34" t="s">
        <v>938</v>
      </c>
      <c r="E26" s="55" t="s">
        <v>939</v>
      </c>
      <c r="F26" s="42" t="s">
        <v>940</v>
      </c>
    </row>
    <row r="27" spans="3:6" ht="166.5" thickBot="1" x14ac:dyDescent="0.3">
      <c r="C27" s="241"/>
      <c r="D27" s="35" t="s">
        <v>941</v>
      </c>
      <c r="E27" s="56" t="s">
        <v>942</v>
      </c>
      <c r="F27" s="51" t="s">
        <v>943</v>
      </c>
    </row>
    <row r="28" spans="3:6" ht="102" x14ac:dyDescent="0.25">
      <c r="C28" s="239" t="s">
        <v>48</v>
      </c>
      <c r="D28" s="34" t="s">
        <v>944</v>
      </c>
      <c r="E28" s="85" t="s">
        <v>945</v>
      </c>
      <c r="F28" s="79" t="s">
        <v>946</v>
      </c>
    </row>
    <row r="29" spans="3:6" ht="128.25" thickBot="1" x14ac:dyDescent="0.3">
      <c r="C29" s="241"/>
      <c r="D29" s="35" t="s">
        <v>947</v>
      </c>
      <c r="E29" s="56" t="s">
        <v>948</v>
      </c>
      <c r="F29" s="53" t="s">
        <v>949</v>
      </c>
    </row>
    <row r="30" spans="3:6" ht="280.5" x14ac:dyDescent="0.25">
      <c r="C30" s="45" t="s">
        <v>49</v>
      </c>
      <c r="D30" s="30" t="s">
        <v>950</v>
      </c>
      <c r="E30" s="57" t="s">
        <v>951</v>
      </c>
      <c r="F30" s="48" t="s">
        <v>952</v>
      </c>
    </row>
  </sheetData>
  <mergeCells count="7">
    <mergeCell ref="C28:C29"/>
    <mergeCell ref="C2:E3"/>
    <mergeCell ref="C5:D5"/>
    <mergeCell ref="C12:C14"/>
    <mergeCell ref="C15:C17"/>
    <mergeCell ref="C18:C21"/>
    <mergeCell ref="C22:C27"/>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DE3B9-68CE-4095-A98B-D5E9A1A396D6}">
  <sheetPr>
    <tabColor theme="0" tint="-4.9989318521683403E-2"/>
  </sheetPr>
  <dimension ref="B2:F35"/>
  <sheetViews>
    <sheetView zoomScale="70" zoomScaleNormal="70" workbookViewId="0">
      <selection activeCell="C12" sqref="B2:F13"/>
    </sheetView>
  </sheetViews>
  <sheetFormatPr defaultRowHeight="15" x14ac:dyDescent="0.25"/>
  <cols>
    <col min="2" max="2" width="18.85546875" customWidth="1"/>
    <col min="3" max="3" width="56" style="109" customWidth="1"/>
    <col min="4" max="4" width="59.85546875" style="109" customWidth="1"/>
    <col min="5" max="5" width="60.7109375" style="109" customWidth="1"/>
    <col min="6" max="6" width="59.85546875" style="109" customWidth="1"/>
  </cols>
  <sheetData>
    <row r="2" spans="2:6" x14ac:dyDescent="0.25">
      <c r="B2" s="36" t="s">
        <v>9</v>
      </c>
      <c r="C2" s="212" t="s">
        <v>51</v>
      </c>
      <c r="D2" s="213"/>
      <c r="E2" s="212" t="s">
        <v>52</v>
      </c>
      <c r="F2" s="213"/>
    </row>
    <row r="3" spans="2:6" x14ac:dyDescent="0.25">
      <c r="C3" s="146" t="s">
        <v>53</v>
      </c>
      <c r="D3" s="138" t="s">
        <v>54</v>
      </c>
      <c r="E3" s="146" t="s">
        <v>55</v>
      </c>
      <c r="F3" s="138" t="s">
        <v>56</v>
      </c>
    </row>
    <row r="4" spans="2:6" ht="51" x14ac:dyDescent="0.25">
      <c r="B4" s="150" t="s">
        <v>44</v>
      </c>
      <c r="C4" s="109" t="s">
        <v>57</v>
      </c>
      <c r="D4" s="140" t="s">
        <v>58</v>
      </c>
      <c r="E4" s="147" t="s">
        <v>59</v>
      </c>
      <c r="F4" s="157" t="s">
        <v>60</v>
      </c>
    </row>
    <row r="5" spans="2:6" x14ac:dyDescent="0.25">
      <c r="B5" s="217" t="s">
        <v>45</v>
      </c>
      <c r="C5" s="109" t="s">
        <v>61</v>
      </c>
      <c r="D5" s="140" t="s">
        <v>58</v>
      </c>
      <c r="E5" s="216" t="s">
        <v>62</v>
      </c>
      <c r="F5" s="218" t="s">
        <v>63</v>
      </c>
    </row>
    <row r="6" spans="2:6" ht="51.75" customHeight="1" x14ac:dyDescent="0.25">
      <c r="B6" s="217"/>
      <c r="C6" s="109" t="s">
        <v>64</v>
      </c>
      <c r="D6" s="140" t="s">
        <v>58</v>
      </c>
      <c r="E6" s="216"/>
      <c r="F6" s="218"/>
    </row>
    <row r="7" spans="2:6" ht="60" x14ac:dyDescent="0.25">
      <c r="B7" s="217"/>
      <c r="C7" s="109" t="s">
        <v>65</v>
      </c>
      <c r="D7" s="141" t="s">
        <v>58</v>
      </c>
      <c r="E7" s="147" t="s">
        <v>66</v>
      </c>
      <c r="F7" s="157" t="s">
        <v>60</v>
      </c>
    </row>
    <row r="8" spans="2:6" ht="30" x14ac:dyDescent="0.25">
      <c r="B8" s="217"/>
      <c r="C8" s="109" t="s">
        <v>67</v>
      </c>
      <c r="D8" s="140" t="s">
        <v>68</v>
      </c>
      <c r="E8" s="147" t="s">
        <v>69</v>
      </c>
      <c r="F8" s="157" t="s">
        <v>60</v>
      </c>
    </row>
    <row r="9" spans="2:6" ht="60" x14ac:dyDescent="0.25">
      <c r="B9" s="217"/>
      <c r="C9" s="109" t="s">
        <v>70</v>
      </c>
      <c r="D9" s="141" t="s">
        <v>58</v>
      </c>
      <c r="E9" s="147" t="s">
        <v>71</v>
      </c>
      <c r="F9" s="157" t="s">
        <v>60</v>
      </c>
    </row>
    <row r="10" spans="2:6" ht="75" x14ac:dyDescent="0.25">
      <c r="B10" s="151" t="s">
        <v>46</v>
      </c>
      <c r="C10" s="109" t="s">
        <v>72</v>
      </c>
      <c r="D10" s="140" t="s">
        <v>73</v>
      </c>
      <c r="E10" s="147" t="s">
        <v>74</v>
      </c>
      <c r="F10" s="157" t="s">
        <v>60</v>
      </c>
    </row>
    <row r="11" spans="2:6" ht="90" x14ac:dyDescent="0.25">
      <c r="B11" s="217" t="s">
        <v>47</v>
      </c>
      <c r="C11" s="109" t="s">
        <v>75</v>
      </c>
      <c r="D11" s="140" t="s">
        <v>76</v>
      </c>
      <c r="E11" s="147" t="s">
        <v>77</v>
      </c>
      <c r="F11" s="157" t="s">
        <v>60</v>
      </c>
    </row>
    <row r="12" spans="2:6" ht="60" x14ac:dyDescent="0.25">
      <c r="B12" s="217"/>
      <c r="C12" s="109" t="s">
        <v>78</v>
      </c>
      <c r="D12" s="140" t="s">
        <v>73</v>
      </c>
      <c r="E12" s="147" t="s">
        <v>79</v>
      </c>
      <c r="F12" s="157" t="s">
        <v>60</v>
      </c>
    </row>
    <row r="13" spans="2:6" ht="60" x14ac:dyDescent="0.25">
      <c r="B13" s="151" t="s">
        <v>48</v>
      </c>
      <c r="C13" s="109" t="s">
        <v>80</v>
      </c>
      <c r="D13" s="140" t="s">
        <v>81</v>
      </c>
      <c r="E13" s="147" t="s">
        <v>82</v>
      </c>
      <c r="F13" s="157" t="s">
        <v>60</v>
      </c>
    </row>
    <row r="14" spans="2:6" x14ac:dyDescent="0.25">
      <c r="D14" s="140"/>
      <c r="E14" s="147"/>
      <c r="F14" s="157"/>
    </row>
    <row r="15" spans="2:6" x14ac:dyDescent="0.25">
      <c r="C15" s="214" t="s">
        <v>83</v>
      </c>
      <c r="D15" s="215"/>
      <c r="E15" s="212" t="s">
        <v>84</v>
      </c>
      <c r="F15" s="213"/>
    </row>
    <row r="16" spans="2:6" x14ac:dyDescent="0.25">
      <c r="B16" s="152" t="s">
        <v>9</v>
      </c>
      <c r="C16" s="148" t="s">
        <v>53</v>
      </c>
      <c r="D16" s="142" t="s">
        <v>54</v>
      </c>
      <c r="E16" s="146" t="s">
        <v>55</v>
      </c>
      <c r="F16" s="138" t="s">
        <v>56</v>
      </c>
    </row>
    <row r="17" spans="2:6" ht="90" x14ac:dyDescent="0.25">
      <c r="B17" s="211" t="s">
        <v>44</v>
      </c>
      <c r="C17" s="174" t="s">
        <v>85</v>
      </c>
      <c r="D17" s="154" t="s">
        <v>86</v>
      </c>
      <c r="E17" s="147" t="s">
        <v>87</v>
      </c>
      <c r="F17" s="157" t="s">
        <v>60</v>
      </c>
    </row>
    <row r="18" spans="2:6" ht="90" x14ac:dyDescent="0.25">
      <c r="B18" s="211"/>
      <c r="C18" s="174" t="s">
        <v>88</v>
      </c>
      <c r="D18" s="154" t="s">
        <v>89</v>
      </c>
      <c r="E18" s="147" t="s">
        <v>90</v>
      </c>
      <c r="F18" s="157" t="s">
        <v>91</v>
      </c>
    </row>
    <row r="19" spans="2:6" ht="165" x14ac:dyDescent="0.25">
      <c r="B19" s="211"/>
      <c r="C19" s="174" t="s">
        <v>92</v>
      </c>
      <c r="D19" s="154" t="s">
        <v>93</v>
      </c>
      <c r="E19" s="147" t="s">
        <v>94</v>
      </c>
      <c r="F19" s="157" t="s">
        <v>60</v>
      </c>
    </row>
    <row r="20" spans="2:6" ht="165" x14ac:dyDescent="0.25">
      <c r="B20" s="211" t="s">
        <v>45</v>
      </c>
      <c r="C20" s="174" t="s">
        <v>95</v>
      </c>
      <c r="D20" s="155" t="s">
        <v>96</v>
      </c>
      <c r="E20" s="147" t="s">
        <v>97</v>
      </c>
      <c r="F20" s="157" t="s">
        <v>60</v>
      </c>
    </row>
    <row r="21" spans="2:6" ht="255" customHeight="1" x14ac:dyDescent="0.25">
      <c r="B21" s="211"/>
      <c r="C21" s="176" t="s">
        <v>98</v>
      </c>
      <c r="D21" s="154" t="s">
        <v>93</v>
      </c>
      <c r="E21" s="147" t="s">
        <v>99</v>
      </c>
      <c r="F21" s="157" t="s">
        <v>63</v>
      </c>
    </row>
    <row r="22" spans="2:6" ht="90" x14ac:dyDescent="0.25">
      <c r="B22" s="211"/>
      <c r="C22" s="174" t="s">
        <v>100</v>
      </c>
      <c r="D22" s="155" t="s">
        <v>101</v>
      </c>
      <c r="E22" s="147" t="s">
        <v>102</v>
      </c>
      <c r="F22" s="157" t="s">
        <v>60</v>
      </c>
    </row>
    <row r="23" spans="2:6" ht="135" x14ac:dyDescent="0.25">
      <c r="B23" s="211" t="s">
        <v>46</v>
      </c>
      <c r="C23" s="174" t="s">
        <v>103</v>
      </c>
      <c r="D23" s="155" t="s">
        <v>104</v>
      </c>
      <c r="E23" s="147" t="s">
        <v>105</v>
      </c>
      <c r="F23" s="157" t="s">
        <v>106</v>
      </c>
    </row>
    <row r="24" spans="2:6" ht="120" customHeight="1" x14ac:dyDescent="0.25">
      <c r="B24" s="211"/>
      <c r="C24" s="174" t="s">
        <v>107</v>
      </c>
      <c r="D24" s="155" t="s">
        <v>108</v>
      </c>
      <c r="E24" s="147" t="s">
        <v>109</v>
      </c>
      <c r="F24" s="157" t="s">
        <v>110</v>
      </c>
    </row>
    <row r="25" spans="2:6" ht="409.5" x14ac:dyDescent="0.25">
      <c r="B25" s="211"/>
      <c r="C25" s="174" t="s">
        <v>111</v>
      </c>
      <c r="D25" s="156" t="s">
        <v>112</v>
      </c>
      <c r="E25" s="147" t="s">
        <v>113</v>
      </c>
      <c r="F25" s="157" t="s">
        <v>114</v>
      </c>
    </row>
    <row r="26" spans="2:6" ht="105" x14ac:dyDescent="0.25">
      <c r="B26" s="211"/>
      <c r="C26" s="174" t="s">
        <v>115</v>
      </c>
      <c r="D26" s="155" t="s">
        <v>116</v>
      </c>
      <c r="E26" s="147" t="s">
        <v>117</v>
      </c>
      <c r="F26" s="157" t="s">
        <v>118</v>
      </c>
    </row>
    <row r="27" spans="2:6" ht="120" x14ac:dyDescent="0.25">
      <c r="B27" s="211" t="s">
        <v>47</v>
      </c>
      <c r="C27" s="174" t="s">
        <v>119</v>
      </c>
      <c r="D27" s="155" t="s">
        <v>120</v>
      </c>
      <c r="E27" s="147" t="s">
        <v>121</v>
      </c>
      <c r="F27" s="157" t="s">
        <v>122</v>
      </c>
    </row>
    <row r="28" spans="2:6" ht="60" customHeight="1" x14ac:dyDescent="0.25">
      <c r="B28" s="211"/>
      <c r="C28" s="174" t="s">
        <v>123</v>
      </c>
      <c r="D28" s="154" t="s">
        <v>124</v>
      </c>
      <c r="E28" s="147" t="s">
        <v>125</v>
      </c>
      <c r="F28" s="157" t="s">
        <v>60</v>
      </c>
    </row>
    <row r="29" spans="2:6" ht="150" x14ac:dyDescent="0.25">
      <c r="B29" s="211"/>
      <c r="C29" s="174" t="s">
        <v>126</v>
      </c>
      <c r="D29" s="155" t="s">
        <v>127</v>
      </c>
      <c r="E29" s="147" t="s">
        <v>128</v>
      </c>
      <c r="F29" s="157" t="s">
        <v>129</v>
      </c>
    </row>
    <row r="30" spans="2:6" ht="90" x14ac:dyDescent="0.25">
      <c r="B30" s="211"/>
      <c r="C30" s="174" t="s">
        <v>130</v>
      </c>
      <c r="D30" s="154" t="s">
        <v>131</v>
      </c>
      <c r="E30" s="147" t="s">
        <v>132</v>
      </c>
      <c r="F30" s="157" t="s">
        <v>133</v>
      </c>
    </row>
    <row r="31" spans="2:6" ht="163.5" customHeight="1" x14ac:dyDescent="0.25">
      <c r="B31" s="211"/>
      <c r="C31" s="174" t="s">
        <v>134</v>
      </c>
      <c r="D31" s="155" t="s">
        <v>135</v>
      </c>
      <c r="E31" s="147" t="s">
        <v>136</v>
      </c>
      <c r="F31" s="157" t="s">
        <v>137</v>
      </c>
    </row>
    <row r="32" spans="2:6" ht="165" x14ac:dyDescent="0.25">
      <c r="B32" s="211"/>
      <c r="C32" s="174" t="s">
        <v>138</v>
      </c>
      <c r="D32" s="155" t="s">
        <v>139</v>
      </c>
      <c r="E32" s="147" t="s">
        <v>140</v>
      </c>
      <c r="F32" s="157" t="s">
        <v>141</v>
      </c>
    </row>
    <row r="33" spans="2:6" ht="120" x14ac:dyDescent="0.25">
      <c r="B33" s="211" t="s">
        <v>48</v>
      </c>
      <c r="C33" s="174" t="s">
        <v>142</v>
      </c>
      <c r="D33" s="154" t="s">
        <v>131</v>
      </c>
      <c r="E33" s="147" t="s">
        <v>143</v>
      </c>
      <c r="F33" s="157" t="s">
        <v>144</v>
      </c>
    </row>
    <row r="34" spans="2:6" ht="105" customHeight="1" x14ac:dyDescent="0.25">
      <c r="B34" s="211"/>
      <c r="C34" s="174" t="s">
        <v>145</v>
      </c>
      <c r="D34" s="154" t="s">
        <v>131</v>
      </c>
      <c r="E34" s="147" t="s">
        <v>146</v>
      </c>
      <c r="F34" s="157" t="s">
        <v>147</v>
      </c>
    </row>
    <row r="35" spans="2:6" ht="158.25" customHeight="1" x14ac:dyDescent="0.25">
      <c r="B35" s="153" t="s">
        <v>49</v>
      </c>
      <c r="C35" s="177" t="s">
        <v>148</v>
      </c>
      <c r="D35" s="156" t="s">
        <v>149</v>
      </c>
      <c r="E35" s="149" t="s">
        <v>150</v>
      </c>
      <c r="F35" s="143" t="s">
        <v>151</v>
      </c>
    </row>
  </sheetData>
  <mergeCells count="13">
    <mergeCell ref="B27:B32"/>
    <mergeCell ref="B33:B34"/>
    <mergeCell ref="C2:D2"/>
    <mergeCell ref="C15:D15"/>
    <mergeCell ref="E2:F2"/>
    <mergeCell ref="E15:F15"/>
    <mergeCell ref="E5:E6"/>
    <mergeCell ref="B5:B9"/>
    <mergeCell ref="B11:B12"/>
    <mergeCell ref="B17:B19"/>
    <mergeCell ref="B20:B22"/>
    <mergeCell ref="B23:B26"/>
    <mergeCell ref="F5:F6"/>
  </mergeCells>
  <hyperlinks>
    <hyperlink ref="D4" r:id="rId1" xr:uid="{E48BE893-7281-4192-8B22-B76C91DF1989}"/>
    <hyperlink ref="D5" r:id="rId2" xr:uid="{3F5B2177-4716-4042-BCAD-103A83D02284}"/>
    <hyperlink ref="D6" r:id="rId3" xr:uid="{6B6042AE-9F64-42E2-8990-4711FB406274}"/>
    <hyperlink ref="D8" r:id="rId4" xr:uid="{22554FBD-3DBF-4B50-8199-75E14EA94ACD}"/>
    <hyperlink ref="D7" r:id="rId5" xr:uid="{0AFAA1BB-F2DD-434A-871E-770C81419EB6}"/>
    <hyperlink ref="D9" r:id="rId6" xr:uid="{B6918FA0-9092-45D6-A640-39C763493AB7}"/>
    <hyperlink ref="D10" r:id="rId7" display="CSDD" xr:uid="{2B9A94CD-AA69-4E3D-A0A9-A74931D4A76B}"/>
    <hyperlink ref="D11" r:id="rId8" xr:uid="{EBC8AEC5-3900-465C-8A20-8C23C573AB6B}"/>
    <hyperlink ref="D12" r:id="rId9" xr:uid="{E6445FB9-9B7B-4C70-941D-4BA9C32174B8}"/>
    <hyperlink ref="D13" r:id="rId10" xr:uid="{4A4E6371-D35B-45AF-BEB3-9B2CA7347697}"/>
    <hyperlink ref="D20" r:id="rId11" xr:uid="{69FE3865-EDE6-4D80-826E-86EE47DA7349}"/>
    <hyperlink ref="D22" r:id="rId12" xr:uid="{BBF63489-47C2-41E6-AB5E-7E027BB579B3}"/>
    <hyperlink ref="D23" r:id="rId13" xr:uid="{F3D0A8B4-39CB-40CF-B8AA-0D593B66A8FB}"/>
    <hyperlink ref="D24" r:id="rId14" xr:uid="{45718A72-B9ED-4051-BEB5-0AD2E45AEAF9}"/>
    <hyperlink ref="D26" r:id="rId15" xr:uid="{2496D27A-5E7F-4075-A3AB-797B3F2A48FD}"/>
    <hyperlink ref="D27" r:id="rId16" display="Nacionālā izglītības iespēju datubāze" xr:uid="{C42DE02A-27DC-4864-A270-6A0CCFCC50D7}"/>
    <hyperlink ref="D29" r:id="rId17" display="Nacionālas veselības dienests + KPMG izpēte" xr:uid="{20EAC6CA-3158-4817-9206-63EA8FE9102F}"/>
    <hyperlink ref="D31" r:id="rId18" display="Latvijas kultūras datu portāls + KPMG izpēte" xr:uid="{68011ADA-FD46-4E16-9ACC-444FBC2B3279}"/>
    <hyperlink ref="D32" r:id="rId19" display="Sporta Bāzu Reģistrs + KPMG izpēte" xr:uid="{84376833-EDC2-4B4C-BA49-78CF675170B3}"/>
  </hyperlinks>
  <pageMargins left="0.7" right="0.7" top="0.75" bottom="0.75" header="0.3" footer="0.3"/>
  <pageSetup paperSize="9" orientation="portrait"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B41CB-4507-4DB1-8488-2F838BC27E37}">
  <sheetPr>
    <tabColor rgb="FF7030A0"/>
  </sheetPr>
  <dimension ref="B2:AF34"/>
  <sheetViews>
    <sheetView zoomScale="70" zoomScaleNormal="70" workbookViewId="0">
      <pane xSplit="2" ySplit="7" topLeftCell="U24" activePane="bottomRight" state="frozen"/>
      <selection pane="topRight" activeCell="C1" sqref="C1"/>
      <selection pane="bottomLeft" activeCell="A8" sqref="A8"/>
      <selection pane="bottomRight" activeCell="AC51" sqref="AC51"/>
    </sheetView>
  </sheetViews>
  <sheetFormatPr defaultRowHeight="15" x14ac:dyDescent="0.25"/>
  <cols>
    <col min="1" max="1" width="2.85546875" customWidth="1"/>
    <col min="2" max="2" width="14.85546875" bestFit="1" customWidth="1"/>
    <col min="3" max="20" width="13" customWidth="1"/>
    <col min="21" max="21" width="2.85546875" customWidth="1"/>
    <col min="22" max="22" width="14.85546875" customWidth="1"/>
    <col min="23" max="23" width="11.28515625" customWidth="1"/>
    <col min="24" max="24" width="16.85546875" customWidth="1"/>
    <col min="25" max="25" width="13.140625" customWidth="1"/>
    <col min="26" max="26" width="11.28515625" customWidth="1"/>
    <col min="28" max="28" width="12.85546875" bestFit="1" customWidth="1"/>
  </cols>
  <sheetData>
    <row r="2" spans="2:32" ht="23.25" customHeight="1" x14ac:dyDescent="0.25">
      <c r="B2" s="219" t="s">
        <v>152</v>
      </c>
      <c r="C2" s="220"/>
      <c r="D2" s="220"/>
      <c r="E2" s="220"/>
      <c r="F2" s="220"/>
      <c r="G2" s="221"/>
    </row>
    <row r="3" spans="2:32" ht="38.1" customHeight="1" x14ac:dyDescent="0.25">
      <c r="B3" s="222"/>
      <c r="C3" s="223"/>
      <c r="D3" s="223"/>
      <c r="E3" s="223"/>
      <c r="F3" s="223"/>
      <c r="G3" s="224"/>
      <c r="X3" s="109" t="s">
        <v>153</v>
      </c>
      <c r="Y3" s="137">
        <f>COUNTA(C6:T6)</f>
        <v>9</v>
      </c>
    </row>
    <row r="5" spans="2:32" ht="27" customHeight="1" x14ac:dyDescent="0.25">
      <c r="B5" s="103"/>
      <c r="C5" s="229" t="s">
        <v>154</v>
      </c>
      <c r="D5" s="229"/>
      <c r="E5" s="229" t="s">
        <v>155</v>
      </c>
      <c r="F5" s="229"/>
      <c r="G5" s="229"/>
      <c r="H5" s="229"/>
      <c r="I5" s="229"/>
      <c r="J5" s="229"/>
      <c r="K5" s="229"/>
      <c r="L5" s="229"/>
      <c r="M5" s="229" t="s">
        <v>156</v>
      </c>
      <c r="N5" s="229"/>
      <c r="O5" s="230" t="s">
        <v>157</v>
      </c>
      <c r="P5" s="230"/>
      <c r="Q5" s="230"/>
      <c r="R5" s="230"/>
      <c r="S5" s="229" t="s">
        <v>158</v>
      </c>
      <c r="T5" s="231"/>
      <c r="V5" s="232" t="s">
        <v>159</v>
      </c>
      <c r="W5" s="233"/>
      <c r="X5" s="233"/>
      <c r="Y5" s="233"/>
      <c r="Z5" s="233"/>
      <c r="AA5" s="233"/>
      <c r="AB5" s="234"/>
    </row>
    <row r="6" spans="2:32" ht="45.75" customHeight="1" x14ac:dyDescent="0.25">
      <c r="B6" s="25"/>
      <c r="C6" s="225" t="s">
        <v>160</v>
      </c>
      <c r="D6" s="226"/>
      <c r="E6" s="227" t="s">
        <v>161</v>
      </c>
      <c r="F6" s="228"/>
      <c r="G6" s="227" t="s">
        <v>162</v>
      </c>
      <c r="H6" s="228"/>
      <c r="I6" s="227" t="s">
        <v>70</v>
      </c>
      <c r="J6" s="228"/>
      <c r="K6" s="227" t="s">
        <v>163</v>
      </c>
      <c r="L6" s="228"/>
      <c r="M6" s="227" t="s">
        <v>164</v>
      </c>
      <c r="N6" s="228"/>
      <c r="O6" s="227" t="s">
        <v>165</v>
      </c>
      <c r="P6" s="228"/>
      <c r="Q6" s="227" t="s">
        <v>166</v>
      </c>
      <c r="R6" s="228"/>
      <c r="S6" s="227" t="s">
        <v>80</v>
      </c>
      <c r="T6" s="238"/>
      <c r="V6" s="235" t="s">
        <v>167</v>
      </c>
      <c r="W6" s="237"/>
      <c r="X6" s="235" t="s">
        <v>168</v>
      </c>
      <c r="Y6" s="236"/>
      <c r="Z6" s="237"/>
      <c r="AA6" s="236" t="s">
        <v>169</v>
      </c>
      <c r="AB6" s="237"/>
    </row>
    <row r="7" spans="2:32" ht="30" x14ac:dyDescent="0.25">
      <c r="B7" s="21" t="s">
        <v>170</v>
      </c>
      <c r="C7" s="22" t="s">
        <v>171</v>
      </c>
      <c r="D7" s="23" t="s">
        <v>172</v>
      </c>
      <c r="E7" s="22" t="s">
        <v>171</v>
      </c>
      <c r="F7" s="24" t="s">
        <v>172</v>
      </c>
      <c r="G7" s="22" t="s">
        <v>171</v>
      </c>
      <c r="H7" s="24" t="s">
        <v>172</v>
      </c>
      <c r="I7" s="22" t="s">
        <v>171</v>
      </c>
      <c r="J7" s="24" t="s">
        <v>172</v>
      </c>
      <c r="K7" s="22" t="s">
        <v>171</v>
      </c>
      <c r="L7" s="24" t="s">
        <v>172</v>
      </c>
      <c r="M7" s="22" t="s">
        <v>171</v>
      </c>
      <c r="N7" s="24" t="s">
        <v>172</v>
      </c>
      <c r="O7" s="22" t="s">
        <v>171</v>
      </c>
      <c r="P7" s="24" t="s">
        <v>172</v>
      </c>
      <c r="Q7" s="22" t="s">
        <v>171</v>
      </c>
      <c r="R7" s="24" t="s">
        <v>172</v>
      </c>
      <c r="S7" s="22" t="s">
        <v>171</v>
      </c>
      <c r="T7" s="23" t="s">
        <v>172</v>
      </c>
      <c r="V7" s="161" t="s">
        <v>171</v>
      </c>
      <c r="W7" s="161" t="s">
        <v>172</v>
      </c>
      <c r="X7" s="161" t="s">
        <v>173</v>
      </c>
      <c r="Y7" s="161" t="s">
        <v>171</v>
      </c>
      <c r="Z7" s="161" t="s">
        <v>172</v>
      </c>
      <c r="AA7" s="161" t="s">
        <v>169</v>
      </c>
      <c r="AB7" s="161" t="s">
        <v>174</v>
      </c>
    </row>
    <row r="8" spans="2:32" x14ac:dyDescent="0.25">
      <c r="B8" s="11" t="s">
        <v>10</v>
      </c>
      <c r="C8" s="178">
        <v>0.20292788782679813</v>
      </c>
      <c r="D8" s="179">
        <v>0.99525898356152243</v>
      </c>
      <c r="E8" s="16">
        <v>0.35496242375215636</v>
      </c>
      <c r="F8" s="5">
        <v>0.52068049605266153</v>
      </c>
      <c r="G8" s="16">
        <v>1</v>
      </c>
      <c r="H8" s="5">
        <v>0</v>
      </c>
      <c r="I8" s="16">
        <v>0.38220347259747395</v>
      </c>
      <c r="J8" s="5">
        <v>0.3910386965376782</v>
      </c>
      <c r="K8" s="16">
        <v>0.78673063687746614</v>
      </c>
      <c r="L8" s="5">
        <v>0.93438280346753089</v>
      </c>
      <c r="M8" s="17">
        <v>5.0183907802823571E-2</v>
      </c>
      <c r="N8" s="5">
        <v>0.69010681723287259</v>
      </c>
      <c r="O8" s="16">
        <v>0.20067324428739752</v>
      </c>
      <c r="P8" s="5">
        <v>0.54095857874832831</v>
      </c>
      <c r="Q8" s="16">
        <v>0.81277153803302282</v>
      </c>
      <c r="R8" s="5">
        <v>0.49003815384435212</v>
      </c>
      <c r="S8" s="16">
        <v>0.50410201878748095</v>
      </c>
      <c r="T8" s="3">
        <v>0.58983761131482448</v>
      </c>
      <c r="V8" s="17">
        <f t="shared" ref="V8:V33" si="0">C8+E8+O8+G8+S8+I8+M8+Q8+L8</f>
        <v>4.4422072965546846</v>
      </c>
      <c r="W8" s="2">
        <f t="shared" ref="W8:W33" si="1">D8+F8+P8+H8+T8+J8+N8+R8+L8</f>
        <v>5.1523021407597698</v>
      </c>
      <c r="X8" s="7" t="s">
        <v>10</v>
      </c>
      <c r="Y8" s="1">
        <f t="shared" ref="Y8:Y33" si="2">ROUND((V8/$Y$3),2)</f>
        <v>0.49</v>
      </c>
      <c r="Z8" s="2">
        <f t="shared" ref="Z8:Z33" si="3">ROUND((W8/$Y$3),2)</f>
        <v>0.56999999999999995</v>
      </c>
      <c r="AA8" s="27">
        <f t="shared" ref="AA8:AA33" si="4">Y8*Z8</f>
        <v>0.27929999999999999</v>
      </c>
      <c r="AB8" s="159" t="str" cm="1">
        <f t="array" ref="AB8">_xlfn.IFS(AND(Y8&gt;=0.5,Z8&gt;=0.5),"1.",AND(Y8&gt;=0.5,Z8&lt;0.5),"2.",AND(Y8&lt;0.5,Z8&lt;0.5),"3.",AND(Y8&lt;0.5,Z8&gt;=0.5),"4.")</f>
        <v>4.</v>
      </c>
      <c r="AD8" s="1" t="s">
        <v>175</v>
      </c>
      <c r="AE8" t="s">
        <v>175</v>
      </c>
      <c r="AF8" t="s">
        <v>176</v>
      </c>
    </row>
    <row r="9" spans="2:32" x14ac:dyDescent="0.25">
      <c r="B9" s="11" t="s">
        <v>15</v>
      </c>
      <c r="C9" s="16">
        <v>0.23172638862331746</v>
      </c>
      <c r="D9" s="3">
        <v>1</v>
      </c>
      <c r="E9" s="16">
        <v>0.31087339122804269</v>
      </c>
      <c r="F9" s="5">
        <v>0.68993264920512598</v>
      </c>
      <c r="G9" s="16">
        <v>0.80984970015883517</v>
      </c>
      <c r="H9" s="5">
        <v>0.72297297297297303</v>
      </c>
      <c r="I9" s="16">
        <v>0.2899045964575232</v>
      </c>
      <c r="J9" s="5">
        <v>0.48268839103869654</v>
      </c>
      <c r="K9" s="16">
        <v>0.6656625601870142</v>
      </c>
      <c r="L9" s="5">
        <v>0.46208156792000821</v>
      </c>
      <c r="M9" s="17">
        <v>0.1067630147780298</v>
      </c>
      <c r="N9" s="5">
        <v>0.493017634644701</v>
      </c>
      <c r="O9" s="16">
        <v>0.2545295944471363</v>
      </c>
      <c r="P9" s="5">
        <v>0.57926281631051713</v>
      </c>
      <c r="Q9" s="16">
        <v>0.86817963411718935</v>
      </c>
      <c r="R9" s="5">
        <v>0.58740190692347993</v>
      </c>
      <c r="S9" s="16">
        <v>0.60645794878181081</v>
      </c>
      <c r="T9" s="3">
        <v>0.58721843897328418</v>
      </c>
      <c r="V9" s="17">
        <f t="shared" si="0"/>
        <v>3.9403658365118934</v>
      </c>
      <c r="W9" s="2">
        <f t="shared" si="1"/>
        <v>5.6045763779887858</v>
      </c>
      <c r="X9" s="7" t="s">
        <v>15</v>
      </c>
      <c r="Y9" s="1">
        <f t="shared" si="2"/>
        <v>0.44</v>
      </c>
      <c r="Z9" s="2">
        <f t="shared" si="3"/>
        <v>0.62</v>
      </c>
      <c r="AA9" s="27">
        <f t="shared" si="4"/>
        <v>0.27279999999999999</v>
      </c>
      <c r="AB9" s="159" t="str" cm="1">
        <f t="array" ref="AB9">_xlfn.IFS(AND(Y9&gt;=0.5,Z9&gt;=0.5),"1.",AND(Y9&gt;=0.5,Z9&lt;0.5),"2.",AND(Y9&lt;0.5,Z9&lt;0.5),"3.",AND(Y9&lt;0.5,Z9&gt;=0.5),"4.")</f>
        <v>4.</v>
      </c>
      <c r="AF9" t="s">
        <v>177</v>
      </c>
    </row>
    <row r="10" spans="2:32" x14ac:dyDescent="0.25">
      <c r="B10" s="12" t="s">
        <v>17</v>
      </c>
      <c r="C10" s="17">
        <v>0.17448652004060658</v>
      </c>
      <c r="D10" s="2">
        <v>0.63675838539589702</v>
      </c>
      <c r="E10" s="19">
        <v>0.4349591714481329</v>
      </c>
      <c r="F10" s="6">
        <v>0.67140032535965155</v>
      </c>
      <c r="G10" s="17">
        <v>0.99825275046296036</v>
      </c>
      <c r="H10" s="1">
        <v>6.0810810810810814E-2</v>
      </c>
      <c r="I10" s="17">
        <v>0.50944455413111256</v>
      </c>
      <c r="J10" s="1">
        <v>0.31568228105906315</v>
      </c>
      <c r="K10" s="17">
        <v>0.72055173213661661</v>
      </c>
      <c r="L10" s="1">
        <v>0.73626518667663621</v>
      </c>
      <c r="M10" s="17">
        <v>7.1974402745848362E-2</v>
      </c>
      <c r="N10" s="1">
        <v>0.80788243387600067</v>
      </c>
      <c r="O10" s="17">
        <v>0.28274761543539412</v>
      </c>
      <c r="P10" s="1">
        <v>0.42660220078531652</v>
      </c>
      <c r="Q10" s="17">
        <v>0.81818208522946145</v>
      </c>
      <c r="R10" s="1">
        <v>0.35410956954546674</v>
      </c>
      <c r="S10" s="17">
        <v>0.46</v>
      </c>
      <c r="T10" s="2">
        <v>0.43844944997380825</v>
      </c>
      <c r="V10" s="17">
        <f t="shared" si="0"/>
        <v>4.4863122861701523</v>
      </c>
      <c r="W10" s="2">
        <f t="shared" si="1"/>
        <v>4.4479606434826504</v>
      </c>
      <c r="X10" s="7" t="s">
        <v>17</v>
      </c>
      <c r="Y10" s="1">
        <f t="shared" si="2"/>
        <v>0.5</v>
      </c>
      <c r="Z10" s="2">
        <f t="shared" si="3"/>
        <v>0.49</v>
      </c>
      <c r="AA10" s="27">
        <f t="shared" si="4"/>
        <v>0.245</v>
      </c>
      <c r="AB10" s="159" t="str" cm="1">
        <f t="array" ref="AB10">_xlfn.IFS(AND(Y10&gt;=0.5,Z10&gt;=0.5),"1.",AND(Y10&gt;=0.5,Z10&lt;0.5),"2.",AND(Y10&lt;0.5,Z10&lt;0.5),"3.",AND(Y10&lt;0.5,Z10&gt;=0.5),"4.")</f>
        <v>2.</v>
      </c>
      <c r="AC10" s="1"/>
      <c r="AD10" t="s">
        <v>175</v>
      </c>
      <c r="AE10" t="s">
        <v>178</v>
      </c>
      <c r="AF10" t="s">
        <v>179</v>
      </c>
    </row>
    <row r="11" spans="2:32" x14ac:dyDescent="0.25">
      <c r="B11" s="12" t="s">
        <v>12</v>
      </c>
      <c r="C11" s="17">
        <v>0.16157486679667635</v>
      </c>
      <c r="D11" s="2">
        <v>0.29425317913952764</v>
      </c>
      <c r="E11" s="19">
        <v>0.39221442118644967</v>
      </c>
      <c r="F11" s="6">
        <v>0.39480627738954355</v>
      </c>
      <c r="G11" s="17">
        <v>0.85733118129070129</v>
      </c>
      <c r="H11" s="1">
        <v>0.89864864864864868</v>
      </c>
      <c r="I11" s="17">
        <v>0.35532464055799001</v>
      </c>
      <c r="J11" s="1">
        <v>0.18940936863543789</v>
      </c>
      <c r="K11" s="17">
        <v>0.9378546916730468</v>
      </c>
      <c r="L11" s="1">
        <v>0.64880908882628374</v>
      </c>
      <c r="M11" s="17">
        <v>0.10009358598135604</v>
      </c>
      <c r="N11" s="1">
        <v>0.66552041346962909</v>
      </c>
      <c r="O11" s="17">
        <v>0.26551802258341461</v>
      </c>
      <c r="P11" s="1">
        <v>0.32047247458550665</v>
      </c>
      <c r="Q11" s="17">
        <v>0.87250951651209097</v>
      </c>
      <c r="R11" s="1">
        <v>0.71711740190947837</v>
      </c>
      <c r="S11" s="17">
        <v>0.54737394391581951</v>
      </c>
      <c r="T11" s="2">
        <v>0.43844944997380825</v>
      </c>
      <c r="V11" s="17">
        <f t="shared" si="0"/>
        <v>4.2007492676507825</v>
      </c>
      <c r="W11" s="2">
        <f t="shared" si="1"/>
        <v>4.5674863025778638</v>
      </c>
      <c r="X11" s="7" t="s">
        <v>12</v>
      </c>
      <c r="Y11" s="1">
        <f t="shared" si="2"/>
        <v>0.47</v>
      </c>
      <c r="Z11" s="2">
        <f t="shared" si="3"/>
        <v>0.51</v>
      </c>
      <c r="AA11" s="27">
        <f t="shared" si="4"/>
        <v>0.2397</v>
      </c>
      <c r="AB11" s="159" t="str" cm="1">
        <f t="array" ref="AB11">_xlfn.IFS(AND(Y11&gt;=0.5,Z11&gt;=0.5),"1.",AND(Y11&gt;=0.5,Z11&lt;0.5),"2.",AND(Y11&lt;0.5,Z11&lt;0.5),"3.",AND(Y11&lt;0.5,Z11&gt;=0.5),"4.")</f>
        <v>4.</v>
      </c>
      <c r="AF11" t="s">
        <v>180</v>
      </c>
    </row>
    <row r="12" spans="2:32" x14ac:dyDescent="0.25">
      <c r="B12" s="12" t="s">
        <v>16</v>
      </c>
      <c r="C12" s="17">
        <v>0.15229843531941245</v>
      </c>
      <c r="D12" s="2">
        <v>0.2814480038991537</v>
      </c>
      <c r="E12" s="19">
        <v>0.49762939790860355</v>
      </c>
      <c r="F12" s="6">
        <v>0.58844413323577371</v>
      </c>
      <c r="G12" s="17">
        <v>0.65929083493953633</v>
      </c>
      <c r="H12" s="1">
        <v>1</v>
      </c>
      <c r="I12" s="17">
        <v>0.52423042447936519</v>
      </c>
      <c r="J12" s="1">
        <v>0.25254582484725052</v>
      </c>
      <c r="K12" s="17">
        <v>0.78207781698845869</v>
      </c>
      <c r="L12" s="1">
        <v>0.73873751002582511</v>
      </c>
      <c r="M12" s="17">
        <v>6.9397466525126503E-2</v>
      </c>
      <c r="N12" s="1">
        <v>0.66836016706983947</v>
      </c>
      <c r="O12" s="17">
        <v>0.15704068824657016</v>
      </c>
      <c r="P12" s="1">
        <v>0.33827518573925569</v>
      </c>
      <c r="Q12" s="17">
        <v>0.82282962168814611</v>
      </c>
      <c r="R12" s="1">
        <v>0.51797059873074958</v>
      </c>
      <c r="S12" s="17">
        <v>0.78753979349555137</v>
      </c>
      <c r="T12" s="2">
        <v>0.49816657936092196</v>
      </c>
      <c r="V12" s="17">
        <f t="shared" si="0"/>
        <v>4.4089941726281374</v>
      </c>
      <c r="W12" s="2">
        <f t="shared" si="1"/>
        <v>4.8839480029087703</v>
      </c>
      <c r="X12" s="7" t="s">
        <v>16</v>
      </c>
      <c r="Y12" s="1">
        <f t="shared" si="2"/>
        <v>0.49</v>
      </c>
      <c r="Z12" s="2">
        <f t="shared" si="3"/>
        <v>0.54</v>
      </c>
      <c r="AA12" s="27">
        <f t="shared" si="4"/>
        <v>0.2646</v>
      </c>
      <c r="AB12" s="159" t="str" cm="1">
        <f t="array" ref="AB12">_xlfn.IFS(AND(Y12&gt;=0.5,Z12&gt;=0.5),"1.",AND(Y12&gt;=0.5,Z12&lt;0.5),"2.",AND(Y12&lt;0.5,Z12&lt;0.5),"3.",AND(Y12&lt;0.5,Z12&gt;=0.5),"4.")</f>
        <v>4.</v>
      </c>
      <c r="AC12" s="1"/>
      <c r="AD12" t="s">
        <v>178</v>
      </c>
      <c r="AE12" t="s">
        <v>178</v>
      </c>
      <c r="AF12" t="s">
        <v>181</v>
      </c>
    </row>
    <row r="13" spans="2:32" x14ac:dyDescent="0.25">
      <c r="B13" s="12" t="s">
        <v>13</v>
      </c>
      <c r="C13" s="17">
        <v>0.11059404850316219</v>
      </c>
      <c r="D13" s="2">
        <v>0.26713633745402987</v>
      </c>
      <c r="E13" s="19">
        <v>0.29888101560982466</v>
      </c>
      <c r="F13" s="6">
        <v>0.39688990428893489</v>
      </c>
      <c r="G13" s="17">
        <v>0.81667613117123561</v>
      </c>
      <c r="H13" s="1">
        <v>0.82432432432432434</v>
      </c>
      <c r="I13" s="17">
        <v>0.48077129812199565</v>
      </c>
      <c r="J13" s="1">
        <v>0.21588594704684319</v>
      </c>
      <c r="K13" s="17">
        <v>0.84986062409804086</v>
      </c>
      <c r="L13" s="1">
        <v>0.61810267650644657</v>
      </c>
      <c r="M13" s="17">
        <v>0.1254930672653122</v>
      </c>
      <c r="N13" s="1">
        <v>0.71234050244298774</v>
      </c>
      <c r="O13" s="17">
        <v>0.26271570343949607</v>
      </c>
      <c r="P13" s="1">
        <v>0.27601304433718116</v>
      </c>
      <c r="Q13" s="17">
        <v>0.81163740711783827</v>
      </c>
      <c r="R13" s="1">
        <v>0.54595045290843613</v>
      </c>
      <c r="S13" s="17">
        <v>0.56809790442000652</v>
      </c>
      <c r="T13" s="2">
        <v>0.48140387637506543</v>
      </c>
      <c r="V13" s="17">
        <f t="shared" si="0"/>
        <v>4.092969252155318</v>
      </c>
      <c r="W13" s="2">
        <f t="shared" si="1"/>
        <v>4.3380470656842496</v>
      </c>
      <c r="X13" s="7" t="s">
        <v>13</v>
      </c>
      <c r="Y13" s="1">
        <f t="shared" si="2"/>
        <v>0.45</v>
      </c>
      <c r="Z13" s="2">
        <f t="shared" si="3"/>
        <v>0.48</v>
      </c>
      <c r="AA13" s="27">
        <f t="shared" si="4"/>
        <v>0.216</v>
      </c>
      <c r="AB13" s="159" t="str" cm="1">
        <f t="array" ref="AB13">_xlfn.IFS(AND(Y13&gt;=0.5,Z13&gt;=0.5),"1.",AND(Y13&gt;=0.5,Z13&lt;0.5),"2.",AND(Y13&lt;0.5,Z13&lt;0.5),"3.",AND(Y13&lt;0.5,Z13&gt;=0.5),"4.")</f>
        <v>3.</v>
      </c>
      <c r="AC13" s="1"/>
      <c r="AF13" t="s">
        <v>182</v>
      </c>
    </row>
    <row r="14" spans="2:32" x14ac:dyDescent="0.25">
      <c r="B14" s="12" t="s">
        <v>183</v>
      </c>
      <c r="C14" s="17">
        <v>0.23699632285368338</v>
      </c>
      <c r="D14" s="2">
        <v>0.20195843856617485</v>
      </c>
      <c r="E14" s="19">
        <v>0.3383393299771984</v>
      </c>
      <c r="F14" s="6">
        <v>0.71403022625835744</v>
      </c>
      <c r="G14" s="17">
        <v>0.58793717739908968</v>
      </c>
      <c r="H14" s="1">
        <v>0.93918918918918914</v>
      </c>
      <c r="I14" s="17">
        <v>0.37593311481975744</v>
      </c>
      <c r="J14" s="1">
        <v>0.32382892057026474</v>
      </c>
      <c r="K14" s="17">
        <v>0.95643451354058384</v>
      </c>
      <c r="L14" s="1">
        <v>0.85058933392254132</v>
      </c>
      <c r="M14" s="17">
        <v>0.46796863030750419</v>
      </c>
      <c r="N14" s="1">
        <v>0.7084020588899802</v>
      </c>
      <c r="O14" s="17">
        <v>0.23920168132608396</v>
      </c>
      <c r="P14" s="1">
        <v>0.47232818029790469</v>
      </c>
      <c r="Q14" s="17">
        <v>0.77531971619178119</v>
      </c>
      <c r="R14" s="1">
        <v>0.47466289946057583</v>
      </c>
      <c r="S14" s="17">
        <v>0.61950141743526033</v>
      </c>
      <c r="T14" s="2">
        <v>0.58512310110005217</v>
      </c>
      <c r="V14" s="17">
        <f t="shared" si="0"/>
        <v>4.4917867242328997</v>
      </c>
      <c r="W14" s="2">
        <f t="shared" si="1"/>
        <v>5.27011234825504</v>
      </c>
      <c r="X14" s="7" t="s">
        <v>183</v>
      </c>
      <c r="Y14" s="1">
        <f t="shared" si="2"/>
        <v>0.5</v>
      </c>
      <c r="Z14" s="2">
        <f t="shared" si="3"/>
        <v>0.59</v>
      </c>
      <c r="AA14" s="27">
        <f t="shared" si="4"/>
        <v>0.29499999999999998</v>
      </c>
      <c r="AB14" s="159" t="str" cm="1">
        <f t="array" ref="AB14">_xlfn.IFS(AND(Y14&gt;=0.5,Z14&gt;=0.5),"1.",AND(Y14&gt;=0.5,Z14&lt;0.5),"2.",AND(Y14&lt;0.5,Z14&lt;0.5),"3.",AND(Y14&lt;0.5,Z14&gt;=0.5),"4.")</f>
        <v>1.</v>
      </c>
      <c r="AC14" s="1"/>
      <c r="AD14" t="s">
        <v>178</v>
      </c>
      <c r="AE14" t="s">
        <v>175</v>
      </c>
      <c r="AF14" t="s">
        <v>184</v>
      </c>
    </row>
    <row r="15" spans="2:32" x14ac:dyDescent="0.25">
      <c r="B15" s="12" t="s">
        <v>14</v>
      </c>
      <c r="C15" s="17">
        <v>0.11479084485927309</v>
      </c>
      <c r="D15" s="2">
        <v>0.17324648854623598</v>
      </c>
      <c r="E15" s="19">
        <v>0.78068835611079124</v>
      </c>
      <c r="F15" s="6">
        <v>0.57662095418627757</v>
      </c>
      <c r="G15" s="17">
        <v>0.63185870209621309</v>
      </c>
      <c r="H15" s="1">
        <v>0.89189189189189189</v>
      </c>
      <c r="I15" s="17">
        <v>0.41930990597846196</v>
      </c>
      <c r="J15" s="1">
        <v>0.22403258655804481</v>
      </c>
      <c r="K15" s="17">
        <v>0.95462996386232857</v>
      </c>
      <c r="L15" s="1">
        <v>0.60013967370670185</v>
      </c>
      <c r="M15" s="17">
        <v>6.1289208872048834E-2</v>
      </c>
      <c r="N15" s="1">
        <v>0.50226454372189455</v>
      </c>
      <c r="O15" s="17">
        <v>0.31697860837189495</v>
      </c>
      <c r="P15" s="1">
        <v>0.2784159368665769</v>
      </c>
      <c r="Q15" s="17">
        <v>0.78122233698340382</v>
      </c>
      <c r="R15" s="1">
        <v>0.57675827601070107</v>
      </c>
      <c r="S15" s="17">
        <v>0.52704306248935973</v>
      </c>
      <c r="T15" s="2">
        <v>0.4195914091147197</v>
      </c>
      <c r="V15" s="17">
        <f t="shared" si="0"/>
        <v>4.2333206994681492</v>
      </c>
      <c r="W15" s="2">
        <f t="shared" si="1"/>
        <v>4.2429617606030439</v>
      </c>
      <c r="X15" s="7" t="s">
        <v>14</v>
      </c>
      <c r="Y15" s="1">
        <f t="shared" si="2"/>
        <v>0.47</v>
      </c>
      <c r="Z15" s="2">
        <f t="shared" si="3"/>
        <v>0.47</v>
      </c>
      <c r="AA15" s="27">
        <f t="shared" si="4"/>
        <v>0.22089999999999999</v>
      </c>
      <c r="AB15" s="159" t="str" cm="1">
        <f t="array" ref="AB15">_xlfn.IFS(AND(Y15&gt;=0.5,Z15&gt;=0.5),"1.",AND(Y15&gt;=0.5,Z15&lt;0.5),"2.",AND(Y15&lt;0.5,Z15&lt;0.5),"3.",AND(Y15&lt;0.5,Z15&gt;=0.5),"4.")</f>
        <v>3.</v>
      </c>
      <c r="AC15" s="1"/>
      <c r="AF15" s="4" t="s">
        <v>185</v>
      </c>
    </row>
    <row r="16" spans="2:32" x14ac:dyDescent="0.25">
      <c r="B16" s="12" t="s">
        <v>11</v>
      </c>
      <c r="C16" s="17">
        <v>0.17394317615634636</v>
      </c>
      <c r="D16" s="2">
        <v>0.2806504497319332</v>
      </c>
      <c r="E16" s="19">
        <v>0.40530140876308046</v>
      </c>
      <c r="F16" s="6">
        <v>0.56333079648710427</v>
      </c>
      <c r="G16" s="17">
        <v>0.62655641577844023</v>
      </c>
      <c r="H16" s="1">
        <v>0.91891891891891897</v>
      </c>
      <c r="I16" s="17">
        <v>0.42192960773679306</v>
      </c>
      <c r="J16" s="1">
        <v>0.22403258655804481</v>
      </c>
      <c r="K16" s="17">
        <v>0.82912602577047434</v>
      </c>
      <c r="L16" s="1">
        <v>0.706394281752182</v>
      </c>
      <c r="M16" s="17">
        <v>0</v>
      </c>
      <c r="N16" s="1">
        <v>0.68718981114211231</v>
      </c>
      <c r="O16" s="17">
        <v>0.28690095470147203</v>
      </c>
      <c r="P16" s="1">
        <v>0.3622342775930037</v>
      </c>
      <c r="Q16" s="17">
        <v>0.7877214362241548</v>
      </c>
      <c r="R16" s="1">
        <v>0.55779438821644156</v>
      </c>
      <c r="S16" s="17">
        <v>0.59507955167142346</v>
      </c>
      <c r="T16" s="2">
        <v>0.43687794656888412</v>
      </c>
      <c r="V16" s="17">
        <f t="shared" si="0"/>
        <v>4.0038268327838917</v>
      </c>
      <c r="W16" s="2">
        <f t="shared" si="1"/>
        <v>4.7374234569686244</v>
      </c>
      <c r="X16" s="7" t="s">
        <v>11</v>
      </c>
      <c r="Y16" s="1">
        <f t="shared" si="2"/>
        <v>0.44</v>
      </c>
      <c r="Z16" s="2">
        <f t="shared" si="3"/>
        <v>0.53</v>
      </c>
      <c r="AA16" s="27">
        <f t="shared" si="4"/>
        <v>0.23320000000000002</v>
      </c>
      <c r="AB16" s="159" t="str" cm="1">
        <f t="array" ref="AB16">_xlfn.IFS(AND(Y16&gt;=0.5,Z16&gt;=0.5),"1.",AND(Y16&gt;=0.5,Z16&lt;0.5),"2.",AND(Y16&lt;0.5,Z16&lt;0.5),"3.",AND(Y16&lt;0.5,Z16&gt;=0.5),"4.")</f>
        <v>4.</v>
      </c>
      <c r="AC16" s="1"/>
    </row>
    <row r="17" spans="2:29" x14ac:dyDescent="0.25">
      <c r="B17" s="13" t="s">
        <v>19</v>
      </c>
      <c r="C17" s="17">
        <v>0.16107746141020879</v>
      </c>
      <c r="D17" s="2">
        <v>9.3358146129646866E-2</v>
      </c>
      <c r="E17" s="19">
        <v>0.38029284460371104</v>
      </c>
      <c r="F17" s="6">
        <v>0.43962259535072273</v>
      </c>
      <c r="G17" s="17">
        <v>0.51922424041932891</v>
      </c>
      <c r="H17" s="1">
        <v>0.95270270270270274</v>
      </c>
      <c r="I17" s="17">
        <v>0.72607895937127986</v>
      </c>
      <c r="J17" s="1">
        <v>0.23217922606924643</v>
      </c>
      <c r="K17" s="17">
        <v>0.80974461542417409</v>
      </c>
      <c r="L17" s="1">
        <v>0.38587497661495179</v>
      </c>
      <c r="M17" s="17">
        <v>1</v>
      </c>
      <c r="N17" s="1">
        <v>0.57195232810847585</v>
      </c>
      <c r="O17" s="17">
        <v>0.46351531089346737</v>
      </c>
      <c r="P17" s="1">
        <v>0.33762415574360666</v>
      </c>
      <c r="Q17" s="17">
        <v>0.70693083950264723</v>
      </c>
      <c r="R17" s="1">
        <v>0.88628514377694267</v>
      </c>
      <c r="S17" s="17">
        <v>0.64597055805012771</v>
      </c>
      <c r="T17" s="2">
        <v>0.61760083813514932</v>
      </c>
      <c r="V17" s="17">
        <f t="shared" si="0"/>
        <v>4.9889651908657227</v>
      </c>
      <c r="W17" s="2">
        <f t="shared" si="1"/>
        <v>4.5172001126314445</v>
      </c>
      <c r="X17" s="7" t="s">
        <v>19</v>
      </c>
      <c r="Y17" s="1">
        <f t="shared" si="2"/>
        <v>0.55000000000000004</v>
      </c>
      <c r="Z17" s="2">
        <f t="shared" si="3"/>
        <v>0.5</v>
      </c>
      <c r="AA17" s="27">
        <f t="shared" si="4"/>
        <v>0.27500000000000002</v>
      </c>
      <c r="AB17" s="159" t="str" cm="1">
        <f t="array" ref="AB17">_xlfn.IFS(AND(Y17&gt;=0.5,Z17&gt;=0.5),"1.",AND(Y17&gt;=0.5,Z17&lt;0.5),"2.",AND(Y17&lt;0.5,Z17&lt;0.5),"3.",AND(Y17&lt;0.5,Z17&gt;=0.5),"4.")</f>
        <v>1.</v>
      </c>
      <c r="AC17" s="1"/>
    </row>
    <row r="18" spans="2:29" x14ac:dyDescent="0.25">
      <c r="B18" s="13" t="s">
        <v>186</v>
      </c>
      <c r="C18" s="17">
        <v>0.20338610714675526</v>
      </c>
      <c r="D18" s="2">
        <v>3.9478931277415925E-2</v>
      </c>
      <c r="E18" s="19">
        <v>0.43304260838999509</v>
      </c>
      <c r="F18" s="6">
        <v>0.43479588964332927</v>
      </c>
      <c r="G18" s="17">
        <v>0.78378478415741815</v>
      </c>
      <c r="H18" s="1">
        <v>0.89864864864864868</v>
      </c>
      <c r="I18" s="17">
        <v>0.36719982401500484</v>
      </c>
      <c r="J18" s="1">
        <v>0.18533604887983707</v>
      </c>
      <c r="K18" s="17">
        <v>0.70988145134663216</v>
      </c>
      <c r="L18" s="1">
        <v>0.3978224910262772</v>
      </c>
      <c r="M18" s="17">
        <v>0.41540912966474852</v>
      </c>
      <c r="N18" s="1">
        <v>0.47989757496086999</v>
      </c>
      <c r="O18" s="17">
        <v>0.11905952978844495</v>
      </c>
      <c r="P18" s="1">
        <v>0.30244486216053335</v>
      </c>
      <c r="Q18" s="17">
        <v>0.61699450336288142</v>
      </c>
      <c r="R18" s="1">
        <v>0.94848802678966337</v>
      </c>
      <c r="S18" s="17">
        <v>0.61279228126629215</v>
      </c>
      <c r="T18" s="2">
        <v>0.56102671555788353</v>
      </c>
      <c r="V18" s="17">
        <f t="shared" si="0"/>
        <v>3.9494912588178179</v>
      </c>
      <c r="W18" s="2">
        <f t="shared" si="1"/>
        <v>4.247939188944458</v>
      </c>
      <c r="X18" s="7" t="s">
        <v>186</v>
      </c>
      <c r="Y18" s="1">
        <f t="shared" si="2"/>
        <v>0.44</v>
      </c>
      <c r="Z18" s="2">
        <f t="shared" si="3"/>
        <v>0.47</v>
      </c>
      <c r="AA18" s="27">
        <f t="shared" si="4"/>
        <v>0.20679999999999998</v>
      </c>
      <c r="AB18" s="159" t="str" cm="1">
        <f t="array" ref="AB18">_xlfn.IFS(AND(Y18&gt;=0.5,Z18&gt;=0.5),"1.",AND(Y18&gt;=0.5,Z18&lt;0.5),"2.",AND(Y18&lt;0.5,Z18&lt;0.5),"3.",AND(Y18&lt;0.5,Z18&gt;=0.5),"4.")</f>
        <v>3.</v>
      </c>
      <c r="AC18" s="1"/>
    </row>
    <row r="19" spans="2:29" x14ac:dyDescent="0.25">
      <c r="B19" s="13" t="s">
        <v>187</v>
      </c>
      <c r="C19" s="17">
        <v>0.12847520416126179</v>
      </c>
      <c r="D19" s="2">
        <v>2.8800567149630023E-2</v>
      </c>
      <c r="E19" s="19">
        <v>0.38019032247415957</v>
      </c>
      <c r="F19" s="6">
        <v>0.22265655213785129</v>
      </c>
      <c r="G19" s="17">
        <v>0.6107226770023888</v>
      </c>
      <c r="H19" s="1">
        <v>0.94594594594594594</v>
      </c>
      <c r="I19" s="17">
        <v>0.37644510956602339</v>
      </c>
      <c r="J19" s="1">
        <v>8.3503054989816694E-2</v>
      </c>
      <c r="K19" s="17">
        <v>0.82651462648190832</v>
      </c>
      <c r="L19" s="1">
        <v>0.56475419514819136</v>
      </c>
      <c r="M19" s="17">
        <v>0.76847005171402316</v>
      </c>
      <c r="N19" s="1">
        <v>0.51511128098895542</v>
      </c>
      <c r="O19" s="17">
        <v>0.11810026102319178</v>
      </c>
      <c r="P19" s="1">
        <v>0.28634666590448365</v>
      </c>
      <c r="Q19" s="17">
        <v>0.37821429975840481</v>
      </c>
      <c r="R19" s="1">
        <v>0.88169068478455215</v>
      </c>
      <c r="S19" s="17">
        <v>1</v>
      </c>
      <c r="T19" s="2">
        <v>0.51650078575170255</v>
      </c>
      <c r="V19" s="17">
        <f t="shared" si="0"/>
        <v>4.3253721208476446</v>
      </c>
      <c r="W19" s="2">
        <f t="shared" si="1"/>
        <v>4.0453097328011287</v>
      </c>
      <c r="X19" s="7" t="s">
        <v>187</v>
      </c>
      <c r="Y19" s="1">
        <f t="shared" si="2"/>
        <v>0.48</v>
      </c>
      <c r="Z19" s="2">
        <f t="shared" si="3"/>
        <v>0.45</v>
      </c>
      <c r="AA19" s="27">
        <f t="shared" si="4"/>
        <v>0.216</v>
      </c>
      <c r="AB19" s="159" t="str" cm="1">
        <f t="array" ref="AB19">_xlfn.IFS(AND(Y19&gt;=0.5,Z19&gt;=0.5),"1.",AND(Y19&gt;=0.5,Z19&lt;0.5),"2.",AND(Y19&lt;0.5,Z19&lt;0.5),"3.",AND(Y19&lt;0.5,Z19&gt;=0.5),"4.")</f>
        <v>3.</v>
      </c>
      <c r="AC19" s="1"/>
    </row>
    <row r="20" spans="2:29" x14ac:dyDescent="0.25">
      <c r="B20" s="13" t="s">
        <v>22</v>
      </c>
      <c r="C20" s="17">
        <v>0.12281788617482881</v>
      </c>
      <c r="D20" s="2">
        <v>1.9318534272674909E-2</v>
      </c>
      <c r="E20" s="19">
        <v>0.33472049338807108</v>
      </c>
      <c r="F20" s="6">
        <v>0.20529374088354219</v>
      </c>
      <c r="G20" s="17">
        <v>0.8932094063578182</v>
      </c>
      <c r="H20" s="1">
        <v>0.94594594594594594</v>
      </c>
      <c r="I20" s="17">
        <v>0.3339693987754398</v>
      </c>
      <c r="J20" s="1">
        <v>8.9613034623217916E-2</v>
      </c>
      <c r="K20" s="17">
        <v>0.86833751797588343</v>
      </c>
      <c r="L20" s="1">
        <v>0.51099053385638749</v>
      </c>
      <c r="M20" s="17">
        <v>0.65055028685277361</v>
      </c>
      <c r="N20" s="1">
        <v>0.44017104021169623</v>
      </c>
      <c r="O20" s="17">
        <v>0.61688617718447503</v>
      </c>
      <c r="P20" s="1">
        <v>0.15851988548604209</v>
      </c>
      <c r="Q20" s="17">
        <v>0.88365695686500167</v>
      </c>
      <c r="R20" s="1">
        <v>0.89488307238164466</v>
      </c>
      <c r="S20" s="17">
        <v>0.55951618308734574</v>
      </c>
      <c r="T20" s="2">
        <v>0.65426925091671018</v>
      </c>
      <c r="V20" s="17">
        <f t="shared" si="0"/>
        <v>4.906317322542141</v>
      </c>
      <c r="W20" s="2">
        <f t="shared" si="1"/>
        <v>3.9190050385778616</v>
      </c>
      <c r="X20" s="7" t="s">
        <v>22</v>
      </c>
      <c r="Y20" s="1">
        <f t="shared" si="2"/>
        <v>0.55000000000000004</v>
      </c>
      <c r="Z20" s="2">
        <f t="shared" si="3"/>
        <v>0.44</v>
      </c>
      <c r="AA20" s="27">
        <f t="shared" si="4"/>
        <v>0.24200000000000002</v>
      </c>
      <c r="AB20" s="159" t="str" cm="1">
        <f t="array" ref="AB20">_xlfn.IFS(AND(Y20&gt;=0.5,Z20&gt;=0.5),"1.",AND(Y20&gt;=0.5,Z20&lt;0.5),"2.",AND(Y20&lt;0.5,Z20&lt;0.5),"3.",AND(Y20&lt;0.5,Z20&gt;=0.5),"4.")</f>
        <v>2.</v>
      </c>
      <c r="AC20" s="1"/>
    </row>
    <row r="21" spans="2:29" x14ac:dyDescent="0.25">
      <c r="B21" s="13" t="s">
        <v>188</v>
      </c>
      <c r="C21" s="17">
        <v>7.4491208789401561E-2</v>
      </c>
      <c r="D21" s="2">
        <v>1.9141300013292568E-2</v>
      </c>
      <c r="E21" s="19">
        <v>1</v>
      </c>
      <c r="F21" s="6">
        <v>0.4012234198821672</v>
      </c>
      <c r="G21" s="17">
        <v>0.6107226770023888</v>
      </c>
      <c r="H21" s="1">
        <v>0.93243243243243246</v>
      </c>
      <c r="I21" s="17">
        <v>0.44967644414481905</v>
      </c>
      <c r="J21" s="1">
        <v>0</v>
      </c>
      <c r="K21" s="17">
        <v>0</v>
      </c>
      <c r="L21" s="1">
        <v>0</v>
      </c>
      <c r="M21" s="17">
        <v>0.88191209007744376</v>
      </c>
      <c r="N21" s="1">
        <v>0</v>
      </c>
      <c r="O21" s="17">
        <v>0</v>
      </c>
      <c r="P21" s="1">
        <v>0</v>
      </c>
      <c r="Q21" s="17">
        <v>0.61413849229891671</v>
      </c>
      <c r="R21" s="1">
        <v>0.83693153087321881</v>
      </c>
      <c r="S21" s="17">
        <v>0</v>
      </c>
      <c r="T21" s="2">
        <v>0.13200628601361952</v>
      </c>
      <c r="V21" s="17">
        <f t="shared" si="0"/>
        <v>3.6309409123129699</v>
      </c>
      <c r="W21" s="2">
        <f t="shared" si="1"/>
        <v>2.3217349692147309</v>
      </c>
      <c r="X21" s="7" t="s">
        <v>188</v>
      </c>
      <c r="Y21" s="1">
        <f t="shared" si="2"/>
        <v>0.4</v>
      </c>
      <c r="Z21" s="2">
        <f t="shared" si="3"/>
        <v>0.26</v>
      </c>
      <c r="AA21" s="27">
        <f t="shared" si="4"/>
        <v>0.10400000000000001</v>
      </c>
      <c r="AB21" s="159" t="str" cm="1">
        <f t="array" ref="AB21">_xlfn.IFS(AND(Y21&gt;=0.5,Z21&gt;=0.5),"1.",AND(Y21&gt;=0.5,Z21&lt;0.5),"2.",AND(Y21&lt;0.5,Z21&lt;0.5),"3.",AND(Y21&lt;0.5,Z21&gt;=0.5),"4.")</f>
        <v>3.</v>
      </c>
      <c r="AC21" s="1"/>
    </row>
    <row r="22" spans="2:29" x14ac:dyDescent="0.25">
      <c r="B22" s="13" t="s">
        <v>189</v>
      </c>
      <c r="C22" s="17">
        <v>0.14827471297242595</v>
      </c>
      <c r="D22" s="2">
        <v>1.5286454871726704E-2</v>
      </c>
      <c r="E22" s="19">
        <v>5.9255637167742188E-2</v>
      </c>
      <c r="F22" s="6">
        <v>0.17303570136972257</v>
      </c>
      <c r="G22" s="17">
        <v>0.57871149583230219</v>
      </c>
      <c r="H22" s="1">
        <v>0.91891891891891897</v>
      </c>
      <c r="I22" s="17">
        <v>0.73076563242918902</v>
      </c>
      <c r="J22" s="1">
        <v>0.3014256619144603</v>
      </c>
      <c r="K22" s="17">
        <v>0.79056912773000609</v>
      </c>
      <c r="L22" s="1">
        <v>0.25791016598713618</v>
      </c>
      <c r="M22" s="17">
        <v>0.40250801878713094</v>
      </c>
      <c r="N22" s="1">
        <v>0.39018919365705301</v>
      </c>
      <c r="O22" s="17">
        <v>0.36471901631803477</v>
      </c>
      <c r="P22" s="1">
        <v>0.40030058896109416</v>
      </c>
      <c r="Q22" s="17">
        <v>0.86686325079544613</v>
      </c>
      <c r="R22" s="1">
        <v>0.87340116736349716</v>
      </c>
      <c r="S22" s="17">
        <v>0.66234355263103772</v>
      </c>
      <c r="T22" s="2">
        <v>0.83551597695128332</v>
      </c>
      <c r="V22" s="17">
        <f t="shared" si="0"/>
        <v>4.0713514829204449</v>
      </c>
      <c r="W22" s="2">
        <f t="shared" si="1"/>
        <v>4.1659838299948921</v>
      </c>
      <c r="X22" s="7" t="s">
        <v>189</v>
      </c>
      <c r="Y22" s="1">
        <f t="shared" si="2"/>
        <v>0.45</v>
      </c>
      <c r="Z22" s="2">
        <f t="shared" si="3"/>
        <v>0.46</v>
      </c>
      <c r="AA22" s="27">
        <f t="shared" si="4"/>
        <v>0.20700000000000002</v>
      </c>
      <c r="AB22" s="159" t="str" cm="1">
        <f t="array" ref="AB22">_xlfn.IFS(AND(Y22&gt;=0.5,Z22&gt;=0.5),"1.",AND(Y22&gt;=0.5,Z22&lt;0.5),"2.",AND(Y22&lt;0.5,Z22&lt;0.5),"3.",AND(Y22&lt;0.5,Z22&gt;=0.5),"4.")</f>
        <v>3.</v>
      </c>
      <c r="AC22" s="1"/>
    </row>
    <row r="23" spans="2:29" x14ac:dyDescent="0.25">
      <c r="B23" s="13" t="s">
        <v>20</v>
      </c>
      <c r="C23" s="17">
        <v>0</v>
      </c>
      <c r="D23" s="2">
        <v>1.572954052018255E-2</v>
      </c>
      <c r="E23" s="19">
        <v>0.30774180189177275</v>
      </c>
      <c r="F23" s="6">
        <v>0</v>
      </c>
      <c r="G23" s="17">
        <v>0.68334505816437663</v>
      </c>
      <c r="H23" s="1">
        <v>0.91891891891891897</v>
      </c>
      <c r="I23" s="17">
        <v>1</v>
      </c>
      <c r="J23" s="1">
        <v>0.3543788187372709</v>
      </c>
      <c r="K23" s="17">
        <v>0.90009272298972509</v>
      </c>
      <c r="L23" s="1">
        <v>1</v>
      </c>
      <c r="M23" s="17">
        <v>0.95316208172673778</v>
      </c>
      <c r="N23" s="1">
        <v>0.31891006406276567</v>
      </c>
      <c r="O23" s="17">
        <v>0.42816265308768536</v>
      </c>
      <c r="P23" s="1">
        <v>0.45472669659735626</v>
      </c>
      <c r="Q23" s="17">
        <v>1</v>
      </c>
      <c r="R23" s="1">
        <v>0.63838218214114917</v>
      </c>
      <c r="S23" s="17">
        <v>0</v>
      </c>
      <c r="T23" s="2">
        <v>0.13200628601361952</v>
      </c>
      <c r="V23" s="17">
        <f t="shared" si="0"/>
        <v>5.372411594870572</v>
      </c>
      <c r="W23" s="2">
        <f t="shared" si="1"/>
        <v>3.8330525069912631</v>
      </c>
      <c r="X23" s="7" t="s">
        <v>20</v>
      </c>
      <c r="Y23" s="1">
        <f t="shared" si="2"/>
        <v>0.6</v>
      </c>
      <c r="Z23" s="2">
        <f t="shared" si="3"/>
        <v>0.43</v>
      </c>
      <c r="AA23" s="27">
        <f t="shared" si="4"/>
        <v>0.25800000000000001</v>
      </c>
      <c r="AB23" s="159" t="str" cm="1">
        <f t="array" ref="AB23">_xlfn.IFS(AND(Y23&gt;=0.5,Z23&gt;=0.5),"1.",AND(Y23&gt;=0.5,Z23&lt;0.5),"2.",AND(Y23&lt;0.5,Z23&lt;0.5),"3.",AND(Y23&lt;0.5,Z23&gt;=0.5),"4.")</f>
        <v>2.</v>
      </c>
      <c r="AC23" s="1"/>
    </row>
    <row r="24" spans="2:29" x14ac:dyDescent="0.25">
      <c r="B24" s="14" t="s">
        <v>190</v>
      </c>
      <c r="C24" s="17">
        <v>0.28547966760408949</v>
      </c>
      <c r="D24" s="2">
        <v>0.10408081882227835</v>
      </c>
      <c r="E24" s="19">
        <v>0.24568220278932199</v>
      </c>
      <c r="F24" s="6">
        <v>0.55178118652404329</v>
      </c>
      <c r="G24" s="17">
        <v>0.58281561274359117</v>
      </c>
      <c r="H24" s="1">
        <v>0.81081081081081086</v>
      </c>
      <c r="I24" s="17">
        <v>0.55664981875261854</v>
      </c>
      <c r="J24" s="1">
        <v>0.65376782077393081</v>
      </c>
      <c r="K24" s="17">
        <v>0.56550104623910813</v>
      </c>
      <c r="L24" s="1">
        <v>0.44262332067210108</v>
      </c>
      <c r="M24" s="17">
        <v>0.22646783628904293</v>
      </c>
      <c r="N24" s="1">
        <v>0.64832365086937427</v>
      </c>
      <c r="O24" s="17">
        <v>0.46630261945662804</v>
      </c>
      <c r="P24" s="1">
        <v>0.71710148970434562</v>
      </c>
      <c r="Q24" s="17">
        <v>0.88011840972968514</v>
      </c>
      <c r="R24" s="1">
        <v>0.36022524473707007</v>
      </c>
      <c r="S24" s="17">
        <v>0.55545502879842479</v>
      </c>
      <c r="T24" s="2">
        <v>0.84389732844421173</v>
      </c>
      <c r="V24" s="17">
        <f t="shared" si="0"/>
        <v>4.2415945168355034</v>
      </c>
      <c r="W24" s="2">
        <f t="shared" si="1"/>
        <v>5.1326116713581662</v>
      </c>
      <c r="X24" s="7" t="s">
        <v>190</v>
      </c>
      <c r="Y24" s="1">
        <f t="shared" si="2"/>
        <v>0.47</v>
      </c>
      <c r="Z24" s="2">
        <f t="shared" si="3"/>
        <v>0.56999999999999995</v>
      </c>
      <c r="AA24" s="27">
        <f t="shared" si="4"/>
        <v>0.26789999999999997</v>
      </c>
      <c r="AB24" s="159" t="str" cm="1">
        <f t="array" ref="AB24">_xlfn.IFS(AND(Y24&gt;=0.5,Z24&gt;=0.5),"1.",AND(Y24&gt;=0.5,Z24&lt;0.5),"2.",AND(Y24&lt;0.5,Z24&lt;0.5),"3.",AND(Y24&lt;0.5,Z24&gt;=0.5),"4.")</f>
        <v>4.</v>
      </c>
      <c r="AC24" s="1"/>
    </row>
    <row r="25" spans="2:29" x14ac:dyDescent="0.25">
      <c r="B25" s="14" t="s">
        <v>18</v>
      </c>
      <c r="C25" s="17">
        <v>1</v>
      </c>
      <c r="D25" s="2">
        <v>0.28769551154238115</v>
      </c>
      <c r="E25" s="19">
        <v>0.49008343727219711</v>
      </c>
      <c r="F25" s="6">
        <v>0.72382321719995113</v>
      </c>
      <c r="G25" s="17">
        <v>0.59445894584424464</v>
      </c>
      <c r="H25" s="1">
        <v>0.93918918918918914</v>
      </c>
      <c r="I25" s="17">
        <v>0</v>
      </c>
      <c r="J25" s="1">
        <v>1</v>
      </c>
      <c r="K25" s="17">
        <v>0.72440602817016131</v>
      </c>
      <c r="L25" s="1">
        <v>0.29119033921462784</v>
      </c>
      <c r="M25" s="17">
        <v>0.91701676792746933</v>
      </c>
      <c r="N25" s="1">
        <v>0.59553178483724156</v>
      </c>
      <c r="O25" s="17">
        <v>1</v>
      </c>
      <c r="P25" s="1">
        <v>1</v>
      </c>
      <c r="Q25" s="17">
        <v>0.79093768219328098</v>
      </c>
      <c r="R25" s="1">
        <v>0.61164591452560024</v>
      </c>
      <c r="S25" s="17">
        <v>0.49982346750224332</v>
      </c>
      <c r="T25" s="2">
        <v>1</v>
      </c>
      <c r="V25" s="17">
        <f t="shared" si="0"/>
        <v>5.5835106399540635</v>
      </c>
      <c r="W25" s="2">
        <f t="shared" si="1"/>
        <v>6.4490759565089917</v>
      </c>
      <c r="X25" s="7" t="s">
        <v>18</v>
      </c>
      <c r="Y25" s="1">
        <f t="shared" si="2"/>
        <v>0.62</v>
      </c>
      <c r="Z25" s="2">
        <f t="shared" si="3"/>
        <v>0.72</v>
      </c>
      <c r="AA25" s="27">
        <f t="shared" si="4"/>
        <v>0.44639999999999996</v>
      </c>
      <c r="AB25" s="159" t="str" cm="1">
        <f t="array" ref="AB25">_xlfn.IFS(AND(Y25&gt;=0.5,Z25&gt;=0.5),"1.",AND(Y25&gt;=0.5,Z25&lt;0.5),"2.",AND(Y25&lt;0.5,Z25&lt;0.5),"3.",AND(Y25&lt;0.5,Z25&gt;=0.5),"4.")</f>
        <v>1.</v>
      </c>
      <c r="AC25" s="1"/>
    </row>
    <row r="26" spans="2:29" x14ac:dyDescent="0.25">
      <c r="B26" s="14" t="s">
        <v>191</v>
      </c>
      <c r="C26" s="17">
        <v>0.2859604326188267</v>
      </c>
      <c r="D26" s="2">
        <v>0.23355044530107669</v>
      </c>
      <c r="E26" s="19">
        <v>0.18247760516869144</v>
      </c>
      <c r="F26" s="6">
        <v>0.78178571455683343</v>
      </c>
      <c r="G26" s="17">
        <v>0.80222571277819088</v>
      </c>
      <c r="H26" s="1">
        <v>0.95270270270270274</v>
      </c>
      <c r="I26" s="17">
        <v>0.40937574731840165</v>
      </c>
      <c r="J26" s="1">
        <v>0.43788187372708759</v>
      </c>
      <c r="K26" s="17">
        <v>0.7500497798819179</v>
      </c>
      <c r="L26" s="1">
        <v>0.35197691870955117</v>
      </c>
      <c r="M26" s="17">
        <v>0.55406467593785569</v>
      </c>
      <c r="N26" s="1">
        <v>0.59064506400227612</v>
      </c>
      <c r="O26" s="17">
        <v>0.34198059719913088</v>
      </c>
      <c r="P26" s="1">
        <v>0.55220787727587772</v>
      </c>
      <c r="Q26" s="17">
        <v>0.83557459474808649</v>
      </c>
      <c r="R26" s="1">
        <v>0.77589286241869937</v>
      </c>
      <c r="S26" s="17">
        <v>0.45156563815061179</v>
      </c>
      <c r="T26" s="2">
        <v>0.50130958617077015</v>
      </c>
      <c r="V26" s="17">
        <f t="shared" si="0"/>
        <v>4.2152019226293476</v>
      </c>
      <c r="W26" s="2">
        <f t="shared" si="1"/>
        <v>5.177953044864875</v>
      </c>
      <c r="X26" s="7" t="s">
        <v>191</v>
      </c>
      <c r="Y26" s="1">
        <f t="shared" si="2"/>
        <v>0.47</v>
      </c>
      <c r="Z26" s="2">
        <f t="shared" si="3"/>
        <v>0.57999999999999996</v>
      </c>
      <c r="AA26" s="27">
        <f t="shared" si="4"/>
        <v>0.27259999999999995</v>
      </c>
      <c r="AB26" s="159" t="str" cm="1">
        <f t="array" ref="AB26">_xlfn.IFS(AND(Y26&gt;=0.5,Z26&gt;=0.5),"1.",AND(Y26&gt;=0.5,Z26&lt;0.5),"2.",AND(Y26&lt;0.5,Z26&lt;0.5),"3.",AND(Y26&lt;0.5,Z26&gt;=0.5),"4.")</f>
        <v>4.</v>
      </c>
      <c r="AC26" s="1"/>
    </row>
    <row r="27" spans="2:29" x14ac:dyDescent="0.25">
      <c r="B27" s="14" t="s">
        <v>192</v>
      </c>
      <c r="C27" s="17">
        <v>0.15168803477624584</v>
      </c>
      <c r="D27" s="2">
        <v>8.6091541494970975E-2</v>
      </c>
      <c r="E27" s="19">
        <v>0.2971446690350073</v>
      </c>
      <c r="F27" s="6">
        <v>1</v>
      </c>
      <c r="G27" s="17">
        <v>0.66923377297613529</v>
      </c>
      <c r="H27" s="1">
        <v>0.8783783783783784</v>
      </c>
      <c r="I27" s="17">
        <v>0.30227564874005292</v>
      </c>
      <c r="J27" s="1">
        <v>0.28716904276985744</v>
      </c>
      <c r="K27" s="17">
        <v>0.87861412043935683</v>
      </c>
      <c r="L27" s="1">
        <v>0.62094095280820583</v>
      </c>
      <c r="M27" s="17">
        <v>0.53064629245765094</v>
      </c>
      <c r="N27" s="1">
        <v>0.5668110633679182</v>
      </c>
      <c r="O27" s="17">
        <v>0.33285124873891647</v>
      </c>
      <c r="P27" s="1">
        <v>0.46465721089778972</v>
      </c>
      <c r="Q27" s="17">
        <v>0.65929640325098315</v>
      </c>
      <c r="R27" s="1">
        <v>0.517083426994836</v>
      </c>
      <c r="S27" s="17">
        <v>0.67879317912589798</v>
      </c>
      <c r="T27" s="2">
        <v>0.5955997904662127</v>
      </c>
      <c r="V27" s="17">
        <f t="shared" si="0"/>
        <v>4.2428702019090956</v>
      </c>
      <c r="W27" s="2">
        <f t="shared" si="1"/>
        <v>5.0167314071781695</v>
      </c>
      <c r="X27" s="7" t="s">
        <v>192</v>
      </c>
      <c r="Y27" s="1">
        <f t="shared" si="2"/>
        <v>0.47</v>
      </c>
      <c r="Z27" s="2">
        <f t="shared" si="3"/>
        <v>0.56000000000000005</v>
      </c>
      <c r="AA27" s="27">
        <f t="shared" si="4"/>
        <v>0.26319999999999999</v>
      </c>
      <c r="AB27" s="159" t="str" cm="1">
        <f t="array" ref="AB27">_xlfn.IFS(AND(Y27&gt;=0.5,Z27&gt;=0.5),"1.",AND(Y27&gt;=0.5,Z27&lt;0.5),"2.",AND(Y27&lt;0.5,Z27&lt;0.5),"3.",AND(Y27&lt;0.5,Z27&gt;=0.5),"4.")</f>
        <v>4.</v>
      </c>
      <c r="AC27" s="1"/>
    </row>
    <row r="28" spans="2:29" x14ac:dyDescent="0.25">
      <c r="B28" s="14" t="s">
        <v>193</v>
      </c>
      <c r="C28" s="17">
        <v>0.21464777635526214</v>
      </c>
      <c r="D28" s="2">
        <v>6.3848641942487488E-2</v>
      </c>
      <c r="E28" s="19">
        <v>0.38034558076571245</v>
      </c>
      <c r="F28" s="6">
        <v>0.29062379619318063</v>
      </c>
      <c r="G28" s="17">
        <v>0.32100669902095014</v>
      </c>
      <c r="H28" s="1">
        <v>0.93243243243243246</v>
      </c>
      <c r="I28" s="17">
        <v>0.33565696394715866</v>
      </c>
      <c r="J28" s="1">
        <v>0.4969450101832994</v>
      </c>
      <c r="K28" s="17">
        <v>0.83978055627164672</v>
      </c>
      <c r="L28" s="1">
        <v>0.40202599392237143</v>
      </c>
      <c r="M28" s="17">
        <v>0.42646283390960066</v>
      </c>
      <c r="N28" s="1">
        <v>0.70439033953267594</v>
      </c>
      <c r="O28" s="17">
        <v>0.21480163918603057</v>
      </c>
      <c r="P28" s="1">
        <v>0.64193269451083601</v>
      </c>
      <c r="Q28" s="17">
        <v>0.75992132547633806</v>
      </c>
      <c r="R28" s="1">
        <v>0.17461741157787802</v>
      </c>
      <c r="S28" s="17">
        <v>0.64105735555510579</v>
      </c>
      <c r="T28" s="2">
        <v>0.75746464117338907</v>
      </c>
      <c r="V28" s="17">
        <f t="shared" si="0"/>
        <v>3.6959261681385303</v>
      </c>
      <c r="W28" s="2">
        <f t="shared" si="1"/>
        <v>4.4642809614685506</v>
      </c>
      <c r="X28" s="7" t="s">
        <v>193</v>
      </c>
      <c r="Y28" s="1">
        <f t="shared" si="2"/>
        <v>0.41</v>
      </c>
      <c r="Z28" s="2">
        <f t="shared" si="3"/>
        <v>0.5</v>
      </c>
      <c r="AA28" s="27">
        <f t="shared" si="4"/>
        <v>0.20499999999999999</v>
      </c>
      <c r="AB28" s="159" t="str" cm="1">
        <f t="array" ref="AB28">_xlfn.IFS(AND(Y28&gt;=0.5,Z28&gt;=0.5),"1.",AND(Y28&gt;=0.5,Z28&lt;0.5),"2.",AND(Y28&lt;0.5,Z28&lt;0.5),"3.",AND(Y28&lt;0.5,Z28&gt;=0.5),"4.")</f>
        <v>4.</v>
      </c>
      <c r="AC28" s="1"/>
    </row>
    <row r="29" spans="2:29" x14ac:dyDescent="0.25">
      <c r="B29" s="14" t="s">
        <v>194</v>
      </c>
      <c r="C29" s="17">
        <v>0.18216349933529258</v>
      </c>
      <c r="D29" s="2">
        <v>1.9805928485976339E-2</v>
      </c>
      <c r="E29" s="19">
        <v>0</v>
      </c>
      <c r="F29" s="6">
        <v>9.2631906155734231E-2</v>
      </c>
      <c r="G29" s="17">
        <v>0.52376693113737727</v>
      </c>
      <c r="H29" s="1">
        <v>0.93243243243243246</v>
      </c>
      <c r="I29" s="17">
        <v>0.55840291716032786</v>
      </c>
      <c r="J29" s="1">
        <v>0.20366598778004075</v>
      </c>
      <c r="K29" s="17">
        <v>1</v>
      </c>
      <c r="L29" s="1">
        <v>0.59479391443823826</v>
      </c>
      <c r="M29" s="17">
        <v>0.44299991319919352</v>
      </c>
      <c r="N29" s="1">
        <v>0.49234266832093715</v>
      </c>
      <c r="O29" s="17">
        <v>0.19005109885211696</v>
      </c>
      <c r="P29" s="1">
        <v>0.28846547261759603</v>
      </c>
      <c r="Q29" s="17">
        <v>0.91478917395572834</v>
      </c>
      <c r="R29" s="1">
        <v>0.76812124849939978</v>
      </c>
      <c r="S29" s="17">
        <v>0.45961469937016525</v>
      </c>
      <c r="T29" s="2">
        <v>0.62074384494499724</v>
      </c>
      <c r="V29" s="17">
        <f t="shared" si="0"/>
        <v>3.8665821474484399</v>
      </c>
      <c r="W29" s="2">
        <f t="shared" si="1"/>
        <v>4.0130034036753521</v>
      </c>
      <c r="X29" s="7" t="s">
        <v>194</v>
      </c>
      <c r="Y29" s="1">
        <f t="shared" si="2"/>
        <v>0.43</v>
      </c>
      <c r="Z29" s="2">
        <f t="shared" si="3"/>
        <v>0.45</v>
      </c>
      <c r="AA29" s="27">
        <f t="shared" si="4"/>
        <v>0.19350000000000001</v>
      </c>
      <c r="AB29" s="159" t="str" cm="1">
        <f t="array" ref="AB29">_xlfn.IFS(AND(Y29&gt;=0.5,Z29&gt;=0.5),"1.",AND(Y29&gt;=0.5,Z29&lt;0.5),"2.",AND(Y29&lt;0.5,Z29&lt;0.5),"3.",AND(Y29&lt;0.5,Z29&gt;=0.5),"4.")</f>
        <v>3.</v>
      </c>
      <c r="AC29" s="1"/>
    </row>
    <row r="30" spans="2:29" x14ac:dyDescent="0.25">
      <c r="B30" s="14" t="s">
        <v>195</v>
      </c>
      <c r="C30" s="17">
        <v>2.3690441819335883E-2</v>
      </c>
      <c r="D30" s="2">
        <v>0</v>
      </c>
      <c r="E30" s="19">
        <v>0.89847384340323166</v>
      </c>
      <c r="F30" s="6">
        <v>0.26471098386616526</v>
      </c>
      <c r="G30" s="17">
        <v>0</v>
      </c>
      <c r="H30" s="1">
        <v>0.89189189189189189</v>
      </c>
      <c r="I30" s="17">
        <v>7.4942573201048537E-2</v>
      </c>
      <c r="J30" s="1">
        <v>0.23217922606924643</v>
      </c>
      <c r="K30" s="17">
        <v>0.97625187718507389</v>
      </c>
      <c r="L30" s="1">
        <v>0.66539235925274609</v>
      </c>
      <c r="M30" s="17">
        <v>0.8944019575395793</v>
      </c>
      <c r="N30" s="1">
        <v>0.5951601628605564</v>
      </c>
      <c r="O30" s="17">
        <v>0.53758257543850352</v>
      </c>
      <c r="P30" s="1">
        <v>0.41765349757239484</v>
      </c>
      <c r="Q30" s="17">
        <v>0.12450549085199482</v>
      </c>
      <c r="R30" s="1">
        <v>0</v>
      </c>
      <c r="S30" s="17">
        <v>0.59507955167142346</v>
      </c>
      <c r="T30" s="2">
        <v>0.43687794656888412</v>
      </c>
      <c r="V30" s="17">
        <f t="shared" si="0"/>
        <v>3.8140687931778632</v>
      </c>
      <c r="W30" s="2">
        <f t="shared" si="1"/>
        <v>3.5038660680818849</v>
      </c>
      <c r="X30" s="7" t="s">
        <v>195</v>
      </c>
      <c r="Y30" s="1">
        <f t="shared" si="2"/>
        <v>0.42</v>
      </c>
      <c r="Z30" s="2">
        <f t="shared" si="3"/>
        <v>0.39</v>
      </c>
      <c r="AA30" s="27">
        <f t="shared" si="4"/>
        <v>0.1638</v>
      </c>
      <c r="AB30" s="159" t="str" cm="1">
        <f t="array" ref="AB30">_xlfn.IFS(AND(Y30&gt;=0.5,Z30&gt;=0.5),"1.",AND(Y30&gt;=0.5,Z30&lt;0.5),"2.",AND(Y30&lt;0.5,Z30&lt;0.5),"3.",AND(Y30&lt;0.5,Z30&gt;=0.5),"4.")</f>
        <v>3.</v>
      </c>
      <c r="AC30" s="1"/>
    </row>
    <row r="31" spans="2:29" x14ac:dyDescent="0.25">
      <c r="B31" s="13" t="s">
        <v>196</v>
      </c>
      <c r="C31" s="17">
        <v>0.10874206199124369</v>
      </c>
      <c r="D31" s="2">
        <v>8.4629358855066693E-3</v>
      </c>
      <c r="E31" s="19">
        <v>0.31377150755490546</v>
      </c>
      <c r="F31" s="6">
        <v>0.43975178269172904</v>
      </c>
      <c r="G31" s="17">
        <v>0.78869528873160233</v>
      </c>
      <c r="H31" s="1">
        <v>0.93243243243243246</v>
      </c>
      <c r="I31" s="17">
        <v>0.44838408200012192</v>
      </c>
      <c r="J31" s="1">
        <v>8.3503054989816694E-2</v>
      </c>
      <c r="K31" s="17">
        <v>0.78233672104730234</v>
      </c>
      <c r="L31" s="1">
        <v>0.22981465374673837</v>
      </c>
      <c r="M31" s="17">
        <v>0.83669324401058986</v>
      </c>
      <c r="N31" s="1">
        <v>0.44711869518189568</v>
      </c>
      <c r="O31" s="17">
        <v>0.4017862360078131</v>
      </c>
      <c r="P31" s="1">
        <v>0.13450279710109744</v>
      </c>
      <c r="Q31" s="17">
        <v>0.51847990654109521</v>
      </c>
      <c r="R31" s="1">
        <v>0.76916087903459496</v>
      </c>
      <c r="S31" s="17">
        <v>0.59507955167142346</v>
      </c>
      <c r="T31" s="2">
        <v>0.43687794656888412</v>
      </c>
      <c r="V31" s="17">
        <f t="shared" si="0"/>
        <v>4.2414465322555346</v>
      </c>
      <c r="W31" s="2">
        <f t="shared" si="1"/>
        <v>3.481625177632695</v>
      </c>
      <c r="X31" s="7" t="s">
        <v>196</v>
      </c>
      <c r="Y31" s="1">
        <f t="shared" si="2"/>
        <v>0.47</v>
      </c>
      <c r="Z31" s="2">
        <f t="shared" si="3"/>
        <v>0.39</v>
      </c>
      <c r="AA31" s="27">
        <f t="shared" si="4"/>
        <v>0.18329999999999999</v>
      </c>
      <c r="AB31" s="159" t="str" cm="1">
        <f t="array" ref="AB31">_xlfn.IFS(AND(Y31&gt;=0.5,Z31&gt;=0.5),"1.",AND(Y31&gt;=0.5,Z31&lt;0.5),"2.",AND(Y31&lt;0.5,Z31&lt;0.5),"3.",AND(Y31&lt;0.5,Z31&gt;=0.5),"4.")</f>
        <v>3.</v>
      </c>
      <c r="AC31" s="1"/>
    </row>
    <row r="32" spans="2:29" x14ac:dyDescent="0.25">
      <c r="B32" s="13" t="s">
        <v>21</v>
      </c>
      <c r="C32" s="17">
        <v>0.18740860455291644</v>
      </c>
      <c r="D32" s="2">
        <v>4.8783729894988699E-2</v>
      </c>
      <c r="E32" s="19">
        <v>0.81660108625828509</v>
      </c>
      <c r="F32" s="6">
        <v>0.40747403193371851</v>
      </c>
      <c r="G32" s="17">
        <v>0.53973839466360374</v>
      </c>
      <c r="H32" s="1">
        <v>0.93243243243243246</v>
      </c>
      <c r="I32" s="17">
        <v>0.24786946326934919</v>
      </c>
      <c r="J32" s="1">
        <v>8.5539714867617106E-2</v>
      </c>
      <c r="K32" s="17">
        <v>0.87059904994069126</v>
      </c>
      <c r="L32" s="1">
        <v>0.54812308375818031</v>
      </c>
      <c r="M32" s="17">
        <v>0.77896971291895922</v>
      </c>
      <c r="N32" s="1">
        <v>0.29791277721544457</v>
      </c>
      <c r="O32" s="17">
        <v>0.6844329961319896</v>
      </c>
      <c r="P32" s="1">
        <v>0.1619644260084763</v>
      </c>
      <c r="Q32" s="17">
        <v>0.67268482343976055</v>
      </c>
      <c r="R32" s="1">
        <v>0.51475118703714628</v>
      </c>
      <c r="S32" s="17">
        <v>0.46649394793747062</v>
      </c>
      <c r="T32" s="2">
        <v>0.73127291775798831</v>
      </c>
      <c r="V32" s="17">
        <f t="shared" si="0"/>
        <v>4.9423221129305146</v>
      </c>
      <c r="W32" s="2">
        <f t="shared" si="1"/>
        <v>3.7282543009059923</v>
      </c>
      <c r="X32" s="7" t="s">
        <v>21</v>
      </c>
      <c r="Y32" s="1">
        <f t="shared" si="2"/>
        <v>0.55000000000000004</v>
      </c>
      <c r="Z32" s="2">
        <f t="shared" si="3"/>
        <v>0.41</v>
      </c>
      <c r="AA32" s="27">
        <f t="shared" si="4"/>
        <v>0.22550000000000001</v>
      </c>
      <c r="AB32" s="159" t="str" cm="1">
        <f t="array" ref="AB32">_xlfn.IFS(AND(Y32&gt;=0.5,Z32&gt;=0.5),"1.",AND(Y32&gt;=0.5,Z32&lt;0.5),"2.",AND(Y32&lt;0.5,Z32&lt;0.5),"3.",AND(Y32&lt;0.5,Z32&gt;=0.5),"4.")</f>
        <v>2.</v>
      </c>
      <c r="AC32" s="1"/>
    </row>
    <row r="33" spans="2:29" x14ac:dyDescent="0.25">
      <c r="B33" s="15" t="s">
        <v>197</v>
      </c>
      <c r="C33" s="18">
        <v>0.1245781101314324</v>
      </c>
      <c r="D33" s="10">
        <v>7.9312331073596518E-3</v>
      </c>
      <c r="E33" s="20">
        <v>0.46431091920837375</v>
      </c>
      <c r="F33" s="9">
        <v>6.8251959747460747E-2</v>
      </c>
      <c r="G33" s="18">
        <v>0.54</v>
      </c>
      <c r="H33" s="8">
        <v>0.92567567567567566</v>
      </c>
      <c r="I33" s="18">
        <v>0.44807611603046071</v>
      </c>
      <c r="J33" s="8">
        <v>7.5356415478615074E-2</v>
      </c>
      <c r="K33" s="18">
        <v>0.87288364555057163</v>
      </c>
      <c r="L33" s="8">
        <v>0.33578436017460406</v>
      </c>
      <c r="M33" s="18">
        <v>0.78515779827246668</v>
      </c>
      <c r="N33" s="8">
        <v>1</v>
      </c>
      <c r="O33" s="18">
        <v>0.15669717108235454</v>
      </c>
      <c r="P33" s="8">
        <v>7.9887298920646554E-2</v>
      </c>
      <c r="Q33" s="18">
        <v>0</v>
      </c>
      <c r="R33" s="8">
        <v>1</v>
      </c>
      <c r="S33" s="18">
        <v>0.5269872845650182</v>
      </c>
      <c r="T33" s="10">
        <v>0.53378732320586697</v>
      </c>
      <c r="V33" s="18">
        <f t="shared" si="0"/>
        <v>3.3815917594647105</v>
      </c>
      <c r="W33" s="10">
        <f t="shared" si="1"/>
        <v>4.0266742663102288</v>
      </c>
      <c r="X33" s="26" t="s">
        <v>197</v>
      </c>
      <c r="Y33" s="8">
        <f t="shared" si="2"/>
        <v>0.38</v>
      </c>
      <c r="Z33" s="10">
        <f t="shared" si="3"/>
        <v>0.45</v>
      </c>
      <c r="AA33" s="28">
        <f t="shared" si="4"/>
        <v>0.17100000000000001</v>
      </c>
      <c r="AB33" s="162" t="str" cm="1">
        <f t="array" ref="AB33">_xlfn.IFS(AND(Y33&gt;=0.5,Z33&gt;=0.5),"1.",AND(Y33&gt;=0.5,Z33&lt;0.5),"2.",AND(Y33&lt;0.5,Z33&lt;0.5),"3.",AND(Y33&lt;0.5,Z33&gt;=0.5),"4.")</f>
        <v>3.</v>
      </c>
      <c r="AC33" s="1"/>
    </row>
    <row r="34" spans="2:29" x14ac:dyDescent="0.25">
      <c r="B34" s="13" t="s">
        <v>198</v>
      </c>
      <c r="C34" s="1">
        <f>AVERAGE(C8:C33)</f>
        <v>0.19085460387764627</v>
      </c>
      <c r="D34" s="1">
        <f t="shared" ref="D34:T34" si="5">AVERAGE(D8:D33)</f>
        <v>0.20084902026946427</v>
      </c>
      <c r="E34" s="1">
        <f t="shared" si="5"/>
        <v>0.41530705674444063</v>
      </c>
      <c r="F34" s="1">
        <f t="shared" si="5"/>
        <v>0.44667685540767627</v>
      </c>
      <c r="G34" s="1">
        <f t="shared" si="5"/>
        <v>0.65497748423572044</v>
      </c>
      <c r="H34" s="1">
        <f t="shared" si="5"/>
        <v>0.84225571725571713</v>
      </c>
      <c r="I34" s="1">
        <f t="shared" si="5"/>
        <v>0.42787770436929878</v>
      </c>
      <c r="J34" s="1">
        <f t="shared" si="5"/>
        <v>0.28544571518094941</v>
      </c>
      <c r="K34" s="1">
        <f t="shared" si="5"/>
        <v>0.79417274814646877</v>
      </c>
      <c r="L34" s="1">
        <f t="shared" si="5"/>
        <v>0.53444309162055625</v>
      </c>
      <c r="M34" s="1">
        <f t="shared" si="5"/>
        <v>0.48146369136781975</v>
      </c>
      <c r="N34" s="1">
        <f t="shared" si="5"/>
        <v>0.56113661810262139</v>
      </c>
      <c r="O34" s="1">
        <f t="shared" si="5"/>
        <v>0.33473981704721706</v>
      </c>
      <c r="P34" s="1">
        <f t="shared" si="5"/>
        <v>0.38434224287406793</v>
      </c>
      <c r="Q34" s="1">
        <f t="shared" si="5"/>
        <v>0.71436459403335917</v>
      </c>
      <c r="R34" s="1">
        <f t="shared" si="5"/>
        <v>0.62589860117252194</v>
      </c>
      <c r="S34" s="1">
        <f t="shared" si="5"/>
        <v>0.54483722770689624</v>
      </c>
      <c r="T34" s="1">
        <f t="shared" si="5"/>
        <v>0.55314905105371315</v>
      </c>
    </row>
  </sheetData>
  <mergeCells count="19">
    <mergeCell ref="S5:T5"/>
    <mergeCell ref="V5:AB5"/>
    <mergeCell ref="X6:Z6"/>
    <mergeCell ref="AA6:AB6"/>
    <mergeCell ref="M6:N6"/>
    <mergeCell ref="O6:P6"/>
    <mergeCell ref="Q6:R6"/>
    <mergeCell ref="S6:T6"/>
    <mergeCell ref="V6:W6"/>
    <mergeCell ref="K6:L6"/>
    <mergeCell ref="C5:D5"/>
    <mergeCell ref="E5:L5"/>
    <mergeCell ref="M5:N5"/>
    <mergeCell ref="O5:R5"/>
    <mergeCell ref="B2:G3"/>
    <mergeCell ref="C6:D6"/>
    <mergeCell ref="E6:F6"/>
    <mergeCell ref="G6:H6"/>
    <mergeCell ref="I6:J6"/>
  </mergeCells>
  <conditionalFormatting sqref="O10:O33">
    <cfRule type="dataBar" priority="40">
      <dataBar>
        <cfvo type="min"/>
        <cfvo type="max"/>
        <color rgb="FF63C384"/>
      </dataBar>
      <extLst>
        <ext xmlns:x14="http://schemas.microsoft.com/office/spreadsheetml/2009/9/main" uri="{B025F937-C7B1-47D3-B67F-A62EFF666E3E}">
          <x14:id>{7585C3ED-DDF4-4F70-B684-71B8A544A412}</x14:id>
        </ext>
      </extLst>
    </cfRule>
  </conditionalFormatting>
  <conditionalFormatting sqref="P10:R33 I30:L33 S10:T10 I10:L28 G10:H33 N10:N28 N30:N33 S12:T14 S11">
    <cfRule type="dataBar" priority="39">
      <dataBar>
        <cfvo type="min"/>
        <cfvo type="max"/>
        <color rgb="FF63C384"/>
      </dataBar>
      <extLst>
        <ext xmlns:x14="http://schemas.microsoft.com/office/spreadsheetml/2009/9/main" uri="{B025F937-C7B1-47D3-B67F-A62EFF666E3E}">
          <x14:id>{9F6C053D-521C-4247-B44B-5283D926E966}</x14:id>
        </ext>
      </extLst>
    </cfRule>
  </conditionalFormatting>
  <conditionalFormatting sqref="AA8:AA33">
    <cfRule type="colorScale" priority="38">
      <colorScale>
        <cfvo type="min"/>
        <cfvo type="percentile" val="50"/>
        <cfvo type="max"/>
        <color rgb="FFF8696B"/>
        <color rgb="FFFFEB84"/>
        <color rgb="FF63BE7B"/>
      </colorScale>
    </cfRule>
  </conditionalFormatting>
  <conditionalFormatting sqref="I29:L29 N29">
    <cfRule type="dataBar" priority="37">
      <dataBar>
        <cfvo type="min"/>
        <cfvo type="max"/>
        <color rgb="FF63C384"/>
      </dataBar>
      <extLst>
        <ext xmlns:x14="http://schemas.microsoft.com/office/spreadsheetml/2009/9/main" uri="{B025F937-C7B1-47D3-B67F-A62EFF666E3E}">
          <x14:id>{86315493-A31C-4F24-B207-A63646295DD8}</x14:id>
        </ext>
      </extLst>
    </cfRule>
  </conditionalFormatting>
  <conditionalFormatting sqref="C10:C33">
    <cfRule type="dataBar" priority="36">
      <dataBar>
        <cfvo type="min"/>
        <cfvo type="max"/>
        <color rgb="FF63C384"/>
      </dataBar>
      <extLst>
        <ext xmlns:x14="http://schemas.microsoft.com/office/spreadsheetml/2009/9/main" uri="{B025F937-C7B1-47D3-B67F-A62EFF666E3E}">
          <x14:id>{925C36A2-7616-4DA1-9E07-C183E37AC506}</x14:id>
        </ext>
      </extLst>
    </cfRule>
  </conditionalFormatting>
  <conditionalFormatting sqref="E10:E33">
    <cfRule type="dataBar" priority="35">
      <dataBar>
        <cfvo type="min"/>
        <cfvo type="max"/>
        <color rgb="FF63C384"/>
      </dataBar>
      <extLst>
        <ext xmlns:x14="http://schemas.microsoft.com/office/spreadsheetml/2009/9/main" uri="{B025F937-C7B1-47D3-B67F-A62EFF666E3E}">
          <x14:id>{3DCF89D2-574E-42C5-91C1-EF7595CA4E6B}</x14:id>
        </ext>
      </extLst>
    </cfRule>
  </conditionalFormatting>
  <conditionalFormatting sqref="F10:F33">
    <cfRule type="dataBar" priority="34">
      <dataBar>
        <cfvo type="min"/>
        <cfvo type="max"/>
        <color rgb="FF63C384"/>
      </dataBar>
      <extLst>
        <ext xmlns:x14="http://schemas.microsoft.com/office/spreadsheetml/2009/9/main" uri="{B025F937-C7B1-47D3-B67F-A62EFF666E3E}">
          <x14:id>{4A93FCBE-3831-4A56-A412-2375EF9699F7}</x14:id>
        </ext>
      </extLst>
    </cfRule>
  </conditionalFormatting>
  <conditionalFormatting sqref="D10:D33">
    <cfRule type="dataBar" priority="41">
      <dataBar>
        <cfvo type="min"/>
        <cfvo type="max"/>
        <color rgb="FF63C384"/>
      </dataBar>
      <extLst>
        <ext xmlns:x14="http://schemas.microsoft.com/office/spreadsheetml/2009/9/main" uri="{B025F937-C7B1-47D3-B67F-A62EFF666E3E}">
          <x14:id>{2063A84A-CDEC-4AC8-9708-2F8D44E78AC0}</x14:id>
        </ext>
      </extLst>
    </cfRule>
  </conditionalFormatting>
  <conditionalFormatting sqref="C9:C33">
    <cfRule type="dataBar" priority="33">
      <dataBar>
        <cfvo type="min"/>
        <cfvo type="max"/>
        <color rgb="FF63C384"/>
      </dataBar>
      <extLst>
        <ext xmlns:x14="http://schemas.microsoft.com/office/spreadsheetml/2009/9/main" uri="{B025F937-C7B1-47D3-B67F-A62EFF666E3E}">
          <x14:id>{D19E62BD-CDCE-4F3B-82DC-D98CA0F4A7CB}</x14:id>
        </ext>
      </extLst>
    </cfRule>
  </conditionalFormatting>
  <conditionalFormatting sqref="D9:D33">
    <cfRule type="dataBar" priority="32">
      <dataBar>
        <cfvo type="min"/>
        <cfvo type="max"/>
        <color rgb="FF63C384"/>
      </dataBar>
      <extLst>
        <ext xmlns:x14="http://schemas.microsoft.com/office/spreadsheetml/2009/9/main" uri="{B025F937-C7B1-47D3-B67F-A62EFF666E3E}">
          <x14:id>{B7F4E3F4-C262-4AD2-9B08-BBF34F279114}</x14:id>
        </ext>
      </extLst>
    </cfRule>
  </conditionalFormatting>
  <conditionalFormatting sqref="E9:E33">
    <cfRule type="dataBar" priority="31">
      <dataBar>
        <cfvo type="min"/>
        <cfvo type="max"/>
        <color rgb="FF63C384"/>
      </dataBar>
      <extLst>
        <ext xmlns:x14="http://schemas.microsoft.com/office/spreadsheetml/2009/9/main" uri="{B025F937-C7B1-47D3-B67F-A62EFF666E3E}">
          <x14:id>{BCBCD4A1-E7FF-4A5F-868D-B58D0BEF215C}</x14:id>
        </ext>
      </extLst>
    </cfRule>
  </conditionalFormatting>
  <conditionalFormatting sqref="E9:E33">
    <cfRule type="dataBar" priority="30">
      <dataBar>
        <cfvo type="min"/>
        <cfvo type="max"/>
        <color rgb="FF63C384"/>
      </dataBar>
      <extLst>
        <ext xmlns:x14="http://schemas.microsoft.com/office/spreadsheetml/2009/9/main" uri="{B025F937-C7B1-47D3-B67F-A62EFF666E3E}">
          <x14:id>{2D460873-6195-4339-914D-F5EF9DA4D88C}</x14:id>
        </ext>
      </extLst>
    </cfRule>
  </conditionalFormatting>
  <conditionalFormatting sqref="F9:F33">
    <cfRule type="dataBar" priority="29">
      <dataBar>
        <cfvo type="min"/>
        <cfvo type="max"/>
        <color rgb="FF63C384"/>
      </dataBar>
      <extLst>
        <ext xmlns:x14="http://schemas.microsoft.com/office/spreadsheetml/2009/9/main" uri="{B025F937-C7B1-47D3-B67F-A62EFF666E3E}">
          <x14:id>{49EF83CE-423C-493A-89A2-D9E1A9AECF28}</x14:id>
        </ext>
      </extLst>
    </cfRule>
  </conditionalFormatting>
  <conditionalFormatting sqref="G9:G33">
    <cfRule type="dataBar" priority="28">
      <dataBar>
        <cfvo type="min"/>
        <cfvo type="max"/>
        <color rgb="FF63C384"/>
      </dataBar>
      <extLst>
        <ext xmlns:x14="http://schemas.microsoft.com/office/spreadsheetml/2009/9/main" uri="{B025F937-C7B1-47D3-B67F-A62EFF666E3E}">
          <x14:id>{9C34914C-8C22-4618-89B4-C86DA08FA610}</x14:id>
        </ext>
      </extLst>
    </cfRule>
  </conditionalFormatting>
  <conditionalFormatting sqref="H9:H33">
    <cfRule type="dataBar" priority="27">
      <dataBar>
        <cfvo type="min"/>
        <cfvo type="max"/>
        <color rgb="FF63C384"/>
      </dataBar>
      <extLst>
        <ext xmlns:x14="http://schemas.microsoft.com/office/spreadsheetml/2009/9/main" uri="{B025F937-C7B1-47D3-B67F-A62EFF666E3E}">
          <x14:id>{93DCE959-495C-4B3F-9AF1-08C02218E9ED}</x14:id>
        </ext>
      </extLst>
    </cfRule>
  </conditionalFormatting>
  <conditionalFormatting sqref="I9:I33">
    <cfRule type="dataBar" priority="26">
      <dataBar>
        <cfvo type="min"/>
        <cfvo type="max"/>
        <color rgb="FF63C384"/>
      </dataBar>
      <extLst>
        <ext xmlns:x14="http://schemas.microsoft.com/office/spreadsheetml/2009/9/main" uri="{B025F937-C7B1-47D3-B67F-A62EFF666E3E}">
          <x14:id>{E385F051-C6D7-4732-875C-A0CC72BBA543}</x14:id>
        </ext>
      </extLst>
    </cfRule>
  </conditionalFormatting>
  <conditionalFormatting sqref="J9:J33">
    <cfRule type="dataBar" priority="25">
      <dataBar>
        <cfvo type="min"/>
        <cfvo type="max"/>
        <color rgb="FF63C384"/>
      </dataBar>
      <extLst>
        <ext xmlns:x14="http://schemas.microsoft.com/office/spreadsheetml/2009/9/main" uri="{B025F937-C7B1-47D3-B67F-A62EFF666E3E}">
          <x14:id>{862F80B0-95EF-46E8-9A09-762B7D6509CA}</x14:id>
        </ext>
      </extLst>
    </cfRule>
  </conditionalFormatting>
  <conditionalFormatting sqref="K9:K33">
    <cfRule type="dataBar" priority="24">
      <dataBar>
        <cfvo type="min"/>
        <cfvo type="max"/>
        <color rgb="FF63C384"/>
      </dataBar>
      <extLst>
        <ext xmlns:x14="http://schemas.microsoft.com/office/spreadsheetml/2009/9/main" uri="{B025F937-C7B1-47D3-B67F-A62EFF666E3E}">
          <x14:id>{B759C2C0-D793-4288-B9C4-CD093BA7A17E}</x14:id>
        </ext>
      </extLst>
    </cfRule>
  </conditionalFormatting>
  <conditionalFormatting sqref="L9:L33">
    <cfRule type="dataBar" priority="23">
      <dataBar>
        <cfvo type="min"/>
        <cfvo type="max"/>
        <color rgb="FF63C384"/>
      </dataBar>
      <extLst>
        <ext xmlns:x14="http://schemas.microsoft.com/office/spreadsheetml/2009/9/main" uri="{B025F937-C7B1-47D3-B67F-A62EFF666E3E}">
          <x14:id>{7E6C5417-6837-472E-ADE4-96DC28068C17}</x14:id>
        </ext>
      </extLst>
    </cfRule>
  </conditionalFormatting>
  <conditionalFormatting sqref="N9:N33">
    <cfRule type="dataBar" priority="22">
      <dataBar>
        <cfvo type="min"/>
        <cfvo type="max"/>
        <color rgb="FF63C384"/>
      </dataBar>
      <extLst>
        <ext xmlns:x14="http://schemas.microsoft.com/office/spreadsheetml/2009/9/main" uri="{B025F937-C7B1-47D3-B67F-A62EFF666E3E}">
          <x14:id>{E96CC4B0-EFB1-40C1-A899-7BBFCEF07554}</x14:id>
        </ext>
      </extLst>
    </cfRule>
  </conditionalFormatting>
  <conditionalFormatting sqref="O9:O33">
    <cfRule type="dataBar" priority="21">
      <dataBar>
        <cfvo type="min"/>
        <cfvo type="max"/>
        <color rgb="FF63C384"/>
      </dataBar>
      <extLst>
        <ext xmlns:x14="http://schemas.microsoft.com/office/spreadsheetml/2009/9/main" uri="{B025F937-C7B1-47D3-B67F-A62EFF666E3E}">
          <x14:id>{E6D2D89E-17CE-443D-952A-ADD8D43FFDB2}</x14:id>
        </ext>
      </extLst>
    </cfRule>
  </conditionalFormatting>
  <conditionalFormatting sqref="P9:P33">
    <cfRule type="dataBar" priority="20">
      <dataBar>
        <cfvo type="min"/>
        <cfvo type="max"/>
        <color rgb="FF63C384"/>
      </dataBar>
      <extLst>
        <ext xmlns:x14="http://schemas.microsoft.com/office/spreadsheetml/2009/9/main" uri="{B025F937-C7B1-47D3-B67F-A62EFF666E3E}">
          <x14:id>{595E2FE0-4B44-465C-88B0-29F750119427}</x14:id>
        </ext>
      </extLst>
    </cfRule>
  </conditionalFormatting>
  <conditionalFormatting sqref="Q9:Q33">
    <cfRule type="dataBar" priority="19">
      <dataBar>
        <cfvo type="min"/>
        <cfvo type="max"/>
        <color rgb="FF63C384"/>
      </dataBar>
      <extLst>
        <ext xmlns:x14="http://schemas.microsoft.com/office/spreadsheetml/2009/9/main" uri="{B025F937-C7B1-47D3-B67F-A62EFF666E3E}">
          <x14:id>{C63361A2-A8FB-409B-965A-657B566A233F}</x14:id>
        </ext>
      </extLst>
    </cfRule>
  </conditionalFormatting>
  <conditionalFormatting sqref="R9:R33">
    <cfRule type="dataBar" priority="18">
      <dataBar>
        <cfvo type="min"/>
        <cfvo type="max"/>
        <color rgb="FF63C384"/>
      </dataBar>
      <extLst>
        <ext xmlns:x14="http://schemas.microsoft.com/office/spreadsheetml/2009/9/main" uri="{B025F937-C7B1-47D3-B67F-A62EFF666E3E}">
          <x14:id>{05C2AF93-CAAA-4B88-834B-C66CF3B0E5E4}</x14:id>
        </ext>
      </extLst>
    </cfRule>
  </conditionalFormatting>
  <conditionalFormatting sqref="S9:S14">
    <cfRule type="dataBar" priority="17">
      <dataBar>
        <cfvo type="min"/>
        <cfvo type="max"/>
        <color rgb="FF63C384"/>
      </dataBar>
      <extLst>
        <ext xmlns:x14="http://schemas.microsoft.com/office/spreadsheetml/2009/9/main" uri="{B025F937-C7B1-47D3-B67F-A62EFF666E3E}">
          <x14:id>{B5E85AA2-E5F4-4129-B0D1-57BB51F503CA}</x14:id>
        </ext>
      </extLst>
    </cfRule>
  </conditionalFormatting>
  <conditionalFormatting sqref="T9:T10 T12:T14">
    <cfRule type="dataBar" priority="16">
      <dataBar>
        <cfvo type="min"/>
        <cfvo type="max"/>
        <color rgb="FF63C384"/>
      </dataBar>
      <extLst>
        <ext xmlns:x14="http://schemas.microsoft.com/office/spreadsheetml/2009/9/main" uri="{B025F937-C7B1-47D3-B67F-A62EFF666E3E}">
          <x14:id>{B05D04EA-659C-4E75-9C0B-3C33720BFADC}</x14:id>
        </ext>
      </extLst>
    </cfRule>
  </conditionalFormatting>
  <conditionalFormatting sqref="M8:M33">
    <cfRule type="dataBar" priority="8">
      <dataBar>
        <cfvo type="min"/>
        <cfvo type="max"/>
        <color rgb="FF63C384"/>
      </dataBar>
      <extLst>
        <ext xmlns:x14="http://schemas.microsoft.com/office/spreadsheetml/2009/9/main" uri="{B025F937-C7B1-47D3-B67F-A62EFF666E3E}">
          <x14:id>{DF8B9545-803A-4229-A33D-6CAE102884EF}</x14:id>
        </ext>
      </extLst>
    </cfRule>
  </conditionalFormatting>
  <conditionalFormatting sqref="T11">
    <cfRule type="dataBar" priority="15">
      <dataBar>
        <cfvo type="min"/>
        <cfvo type="max"/>
        <color rgb="FF63C384"/>
      </dataBar>
      <extLst>
        <ext xmlns:x14="http://schemas.microsoft.com/office/spreadsheetml/2009/9/main" uri="{B025F937-C7B1-47D3-B67F-A62EFF666E3E}">
          <x14:id>{7EC977A1-8A1A-4F92-8884-82DEEE664420}</x14:id>
        </ext>
      </extLst>
    </cfRule>
  </conditionalFormatting>
  <conditionalFormatting sqref="G8:G33">
    <cfRule type="dataBar" priority="14">
      <dataBar>
        <cfvo type="min"/>
        <cfvo type="max"/>
        <color rgb="FF63C384"/>
      </dataBar>
      <extLst>
        <ext xmlns:x14="http://schemas.microsoft.com/office/spreadsheetml/2009/9/main" uri="{B025F937-C7B1-47D3-B67F-A62EFF666E3E}">
          <x14:id>{F1FCE673-037F-4160-9078-A6BF3CD649E4}</x14:id>
        </ext>
      </extLst>
    </cfRule>
  </conditionalFormatting>
  <conditionalFormatting sqref="H8:H33">
    <cfRule type="dataBar" priority="13">
      <dataBar>
        <cfvo type="min"/>
        <cfvo type="max"/>
        <color rgb="FF63C384"/>
      </dataBar>
      <extLst>
        <ext xmlns:x14="http://schemas.microsoft.com/office/spreadsheetml/2009/9/main" uri="{B025F937-C7B1-47D3-B67F-A62EFF666E3E}">
          <x14:id>{F17D0504-29A0-4A48-98EB-E0D3B6E1E1C1}</x14:id>
        </ext>
      </extLst>
    </cfRule>
  </conditionalFormatting>
  <conditionalFormatting sqref="I8:I33">
    <cfRule type="dataBar" priority="12">
      <dataBar>
        <cfvo type="min"/>
        <cfvo type="max"/>
        <color rgb="FF63C384"/>
      </dataBar>
      <extLst>
        <ext xmlns:x14="http://schemas.microsoft.com/office/spreadsheetml/2009/9/main" uri="{B025F937-C7B1-47D3-B67F-A62EFF666E3E}">
          <x14:id>{5A2A3CB7-E6BD-4CFD-8643-4E63ABC3DCEB}</x14:id>
        </ext>
      </extLst>
    </cfRule>
  </conditionalFormatting>
  <conditionalFormatting sqref="J8:J33">
    <cfRule type="dataBar" priority="11">
      <dataBar>
        <cfvo type="min"/>
        <cfvo type="max"/>
        <color rgb="FF63C384"/>
      </dataBar>
      <extLst>
        <ext xmlns:x14="http://schemas.microsoft.com/office/spreadsheetml/2009/9/main" uri="{B025F937-C7B1-47D3-B67F-A62EFF666E3E}">
          <x14:id>{84D353DB-950F-454D-8D8F-92C6B91E19F5}</x14:id>
        </ext>
      </extLst>
    </cfRule>
  </conditionalFormatting>
  <conditionalFormatting sqref="K8:K33">
    <cfRule type="dataBar" priority="10">
      <dataBar>
        <cfvo type="min"/>
        <cfvo type="max"/>
        <color rgb="FF63C384"/>
      </dataBar>
      <extLst>
        <ext xmlns:x14="http://schemas.microsoft.com/office/spreadsheetml/2009/9/main" uri="{B025F937-C7B1-47D3-B67F-A62EFF666E3E}">
          <x14:id>{155B28CD-14FE-49EE-97B4-DBCA9ADAF637}</x14:id>
        </ext>
      </extLst>
    </cfRule>
  </conditionalFormatting>
  <conditionalFormatting sqref="L8:L33">
    <cfRule type="dataBar" priority="9">
      <dataBar>
        <cfvo type="min"/>
        <cfvo type="max"/>
        <color rgb="FF63C384"/>
      </dataBar>
      <extLst>
        <ext xmlns:x14="http://schemas.microsoft.com/office/spreadsheetml/2009/9/main" uri="{B025F937-C7B1-47D3-B67F-A62EFF666E3E}">
          <x14:id>{75323E7B-4E1A-4340-A538-DE1EF54378DE}</x14:id>
        </ext>
      </extLst>
    </cfRule>
  </conditionalFormatting>
  <conditionalFormatting sqref="N8:N33">
    <cfRule type="dataBar" priority="7">
      <dataBar>
        <cfvo type="min"/>
        <cfvo type="max"/>
        <color rgb="FF63C384"/>
      </dataBar>
      <extLst>
        <ext xmlns:x14="http://schemas.microsoft.com/office/spreadsheetml/2009/9/main" uri="{B025F937-C7B1-47D3-B67F-A62EFF666E3E}">
          <x14:id>{26ED6053-14EC-4DB9-89B3-37985F84E70E}</x14:id>
        </ext>
      </extLst>
    </cfRule>
  </conditionalFormatting>
  <conditionalFormatting sqref="O8:O33">
    <cfRule type="dataBar" priority="6">
      <dataBar>
        <cfvo type="min"/>
        <cfvo type="max"/>
        <color rgb="FF63C384"/>
      </dataBar>
      <extLst>
        <ext xmlns:x14="http://schemas.microsoft.com/office/spreadsheetml/2009/9/main" uri="{B025F937-C7B1-47D3-B67F-A62EFF666E3E}">
          <x14:id>{5D3F3D72-D35B-419D-8B5F-6357A66A996D}</x14:id>
        </ext>
      </extLst>
    </cfRule>
  </conditionalFormatting>
  <conditionalFormatting sqref="P8:P33">
    <cfRule type="dataBar" priority="5">
      <dataBar>
        <cfvo type="min"/>
        <cfvo type="max"/>
        <color rgb="FF63C384"/>
      </dataBar>
      <extLst>
        <ext xmlns:x14="http://schemas.microsoft.com/office/spreadsheetml/2009/9/main" uri="{B025F937-C7B1-47D3-B67F-A62EFF666E3E}">
          <x14:id>{38550104-DA81-47D0-80CA-BBF6853B8DFE}</x14:id>
        </ext>
      </extLst>
    </cfRule>
  </conditionalFormatting>
  <conditionalFormatting sqref="Q8:Q33">
    <cfRule type="dataBar" priority="4">
      <dataBar>
        <cfvo type="min"/>
        <cfvo type="max"/>
        <color rgb="FF63C384"/>
      </dataBar>
      <extLst>
        <ext xmlns:x14="http://schemas.microsoft.com/office/spreadsheetml/2009/9/main" uri="{B025F937-C7B1-47D3-B67F-A62EFF666E3E}">
          <x14:id>{2323D9EA-E8A8-4B0A-B8B7-EEA7FC7D2A90}</x14:id>
        </ext>
      </extLst>
    </cfRule>
  </conditionalFormatting>
  <conditionalFormatting sqref="R8:R33">
    <cfRule type="dataBar" priority="3">
      <dataBar>
        <cfvo type="min"/>
        <cfvo type="max"/>
        <color rgb="FF63C384"/>
      </dataBar>
      <extLst>
        <ext xmlns:x14="http://schemas.microsoft.com/office/spreadsheetml/2009/9/main" uri="{B025F937-C7B1-47D3-B67F-A62EFF666E3E}">
          <x14:id>{6E382355-75A3-4048-BDE9-A7553BFD39D2}</x14:id>
        </ext>
      </extLst>
    </cfRule>
  </conditionalFormatting>
  <conditionalFormatting sqref="S8:S33">
    <cfRule type="dataBar" priority="2">
      <dataBar>
        <cfvo type="min"/>
        <cfvo type="max"/>
        <color rgb="FF63C384"/>
      </dataBar>
      <extLst>
        <ext xmlns:x14="http://schemas.microsoft.com/office/spreadsheetml/2009/9/main" uri="{B025F937-C7B1-47D3-B67F-A62EFF666E3E}">
          <x14:id>{DE081950-C091-4E1C-9670-38800CBEEECF}</x14:id>
        </ext>
      </extLst>
    </cfRule>
  </conditionalFormatting>
  <conditionalFormatting sqref="T8:T33">
    <cfRule type="dataBar" priority="1">
      <dataBar>
        <cfvo type="min"/>
        <cfvo type="max"/>
        <color rgb="FF63C384"/>
      </dataBar>
      <extLst>
        <ext xmlns:x14="http://schemas.microsoft.com/office/spreadsheetml/2009/9/main" uri="{B025F937-C7B1-47D3-B67F-A62EFF666E3E}">
          <x14:id>{5358C520-F458-4039-8DA0-6AAD68A2FD60}</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7585C3ED-DDF4-4F70-B684-71B8A544A412}">
            <x14:dataBar minLength="0" maxLength="100" gradient="0">
              <x14:cfvo type="autoMin"/>
              <x14:cfvo type="autoMax"/>
              <x14:negativeFillColor rgb="FFFF0000"/>
              <x14:axisColor rgb="FF000000"/>
            </x14:dataBar>
          </x14:cfRule>
          <xm:sqref>O10:O33</xm:sqref>
        </x14:conditionalFormatting>
        <x14:conditionalFormatting xmlns:xm="http://schemas.microsoft.com/office/excel/2006/main">
          <x14:cfRule type="dataBar" id="{9F6C053D-521C-4247-B44B-5283D926E966}">
            <x14:dataBar minLength="0" maxLength="100" gradient="0">
              <x14:cfvo type="autoMin"/>
              <x14:cfvo type="autoMax"/>
              <x14:negativeFillColor rgb="FFFF0000"/>
              <x14:axisColor rgb="FF000000"/>
            </x14:dataBar>
          </x14:cfRule>
          <xm:sqref>P10:R33 I30:L33 S10:T10 I10:L28 G10:H33 N10:N28 N30:N33 S12:T14 S11</xm:sqref>
        </x14:conditionalFormatting>
        <x14:conditionalFormatting xmlns:xm="http://schemas.microsoft.com/office/excel/2006/main">
          <x14:cfRule type="dataBar" id="{86315493-A31C-4F24-B207-A63646295DD8}">
            <x14:dataBar minLength="0" maxLength="100" gradient="0">
              <x14:cfvo type="autoMin"/>
              <x14:cfvo type="autoMax"/>
              <x14:negativeFillColor rgb="FFFF0000"/>
              <x14:axisColor rgb="FF000000"/>
            </x14:dataBar>
          </x14:cfRule>
          <xm:sqref>I29:L29 N29</xm:sqref>
        </x14:conditionalFormatting>
        <x14:conditionalFormatting xmlns:xm="http://schemas.microsoft.com/office/excel/2006/main">
          <x14:cfRule type="dataBar" id="{925C36A2-7616-4DA1-9E07-C183E37AC506}">
            <x14:dataBar minLength="0" maxLength="100" border="1" negativeBarBorderColorSameAsPositive="0">
              <x14:cfvo type="autoMin"/>
              <x14:cfvo type="autoMax"/>
              <x14:borderColor rgb="FF63C384"/>
              <x14:negativeFillColor rgb="FFFF0000"/>
              <x14:negativeBorderColor rgb="FFFF0000"/>
              <x14:axisColor rgb="FF000000"/>
            </x14:dataBar>
          </x14:cfRule>
          <xm:sqref>C10:C33</xm:sqref>
        </x14:conditionalFormatting>
        <x14:conditionalFormatting xmlns:xm="http://schemas.microsoft.com/office/excel/2006/main">
          <x14:cfRule type="dataBar" id="{3DCF89D2-574E-42C5-91C1-EF7595CA4E6B}">
            <x14:dataBar minLength="0" maxLength="100" border="1" negativeBarBorderColorSameAsPositive="0">
              <x14:cfvo type="autoMin"/>
              <x14:cfvo type="autoMax"/>
              <x14:borderColor rgb="FF63C384"/>
              <x14:negativeFillColor rgb="FFFF0000"/>
              <x14:negativeBorderColor rgb="FFFF0000"/>
              <x14:axisColor rgb="FF000000"/>
            </x14:dataBar>
          </x14:cfRule>
          <xm:sqref>E10:E33</xm:sqref>
        </x14:conditionalFormatting>
        <x14:conditionalFormatting xmlns:xm="http://schemas.microsoft.com/office/excel/2006/main">
          <x14:cfRule type="dataBar" id="{4A93FCBE-3831-4A56-A412-2375EF9699F7}">
            <x14:dataBar minLength="0" maxLength="100" border="1" negativeBarBorderColorSameAsPositive="0">
              <x14:cfvo type="autoMin"/>
              <x14:cfvo type="autoMax"/>
              <x14:borderColor rgb="FF63C384"/>
              <x14:negativeFillColor rgb="FFFF0000"/>
              <x14:negativeBorderColor rgb="FFFF0000"/>
              <x14:axisColor rgb="FF000000"/>
            </x14:dataBar>
          </x14:cfRule>
          <xm:sqref>F10:F33</xm:sqref>
        </x14:conditionalFormatting>
        <x14:conditionalFormatting xmlns:xm="http://schemas.microsoft.com/office/excel/2006/main">
          <x14:cfRule type="dataBar" id="{2063A84A-CDEC-4AC8-9708-2F8D44E78AC0}">
            <x14:dataBar minLength="0" maxLength="100" border="1" negativeBarBorderColorSameAsPositive="0">
              <x14:cfvo type="autoMin"/>
              <x14:cfvo type="autoMax"/>
              <x14:borderColor rgb="FF63C384"/>
              <x14:negativeFillColor rgb="FFFF0000"/>
              <x14:negativeBorderColor rgb="FFFF0000"/>
              <x14:axisColor rgb="FF000000"/>
            </x14:dataBar>
          </x14:cfRule>
          <xm:sqref>D10:D33</xm:sqref>
        </x14:conditionalFormatting>
        <x14:conditionalFormatting xmlns:xm="http://schemas.microsoft.com/office/excel/2006/main">
          <x14:cfRule type="dataBar" id="{D19E62BD-CDCE-4F3B-82DC-D98CA0F4A7CB}">
            <x14:dataBar minLength="0" maxLength="100" gradient="0" negativeBarColorSameAsPositive="1" axisPosition="none">
              <x14:cfvo type="autoMin"/>
              <x14:cfvo type="autoMax"/>
            </x14:dataBar>
          </x14:cfRule>
          <xm:sqref>C9:C33</xm:sqref>
        </x14:conditionalFormatting>
        <x14:conditionalFormatting xmlns:xm="http://schemas.microsoft.com/office/excel/2006/main">
          <x14:cfRule type="dataBar" id="{B7F4E3F4-C262-4AD2-9B08-BBF34F279114}">
            <x14:dataBar minLength="0" maxLength="100" gradient="0" negativeBarColorSameAsPositive="1" axisPosition="none">
              <x14:cfvo type="autoMin"/>
              <x14:cfvo type="autoMax"/>
            </x14:dataBar>
          </x14:cfRule>
          <xm:sqref>D9:D33</xm:sqref>
        </x14:conditionalFormatting>
        <x14:conditionalFormatting xmlns:xm="http://schemas.microsoft.com/office/excel/2006/main">
          <x14:cfRule type="dataBar" id="{BCBCD4A1-E7FF-4A5F-868D-B58D0BEF215C}">
            <x14:dataBar minLength="0" maxLength="100" border="1" negativeBarColorSameAsPositive="1" negativeBarBorderColorSameAsPositive="0" axisPosition="none">
              <x14:cfvo type="autoMin"/>
              <x14:cfvo type="autoMax"/>
              <x14:borderColor rgb="FF63C384"/>
              <x14:negativeBorderColor rgb="FF638EC6"/>
            </x14:dataBar>
          </x14:cfRule>
          <xm:sqref>E9:E33</xm:sqref>
        </x14:conditionalFormatting>
        <x14:conditionalFormatting xmlns:xm="http://schemas.microsoft.com/office/excel/2006/main">
          <x14:cfRule type="dataBar" id="{2D460873-6195-4339-914D-F5EF9DA4D88C}">
            <x14:dataBar minLength="0" maxLength="100" gradient="0" negativeBarColorSameAsPositive="1" axisPosition="none">
              <x14:cfvo type="autoMin"/>
              <x14:cfvo type="autoMax"/>
            </x14:dataBar>
          </x14:cfRule>
          <xm:sqref>E9:E33</xm:sqref>
        </x14:conditionalFormatting>
        <x14:conditionalFormatting xmlns:xm="http://schemas.microsoft.com/office/excel/2006/main">
          <x14:cfRule type="dataBar" id="{49EF83CE-423C-493A-89A2-D9E1A9AECF28}">
            <x14:dataBar minLength="0" maxLength="100" gradient="0" negativeBarColorSameAsPositive="1" axisPosition="none">
              <x14:cfvo type="autoMin"/>
              <x14:cfvo type="autoMax"/>
            </x14:dataBar>
          </x14:cfRule>
          <xm:sqref>F9:F33</xm:sqref>
        </x14:conditionalFormatting>
        <x14:conditionalFormatting xmlns:xm="http://schemas.microsoft.com/office/excel/2006/main">
          <x14:cfRule type="dataBar" id="{9C34914C-8C22-4618-89B4-C86DA08FA610}">
            <x14:dataBar minLength="0" maxLength="100" gradient="0" negativeBarColorSameAsPositive="1" axisPosition="none">
              <x14:cfvo type="autoMin"/>
              <x14:cfvo type="autoMax"/>
            </x14:dataBar>
          </x14:cfRule>
          <xm:sqref>G9:G33</xm:sqref>
        </x14:conditionalFormatting>
        <x14:conditionalFormatting xmlns:xm="http://schemas.microsoft.com/office/excel/2006/main">
          <x14:cfRule type="dataBar" id="{93DCE959-495C-4B3F-9AF1-08C02218E9ED}">
            <x14:dataBar minLength="0" maxLength="100" gradient="0" negativeBarColorSameAsPositive="1" axisPosition="none">
              <x14:cfvo type="autoMin"/>
              <x14:cfvo type="autoMax"/>
            </x14:dataBar>
          </x14:cfRule>
          <xm:sqref>H9:H33</xm:sqref>
        </x14:conditionalFormatting>
        <x14:conditionalFormatting xmlns:xm="http://schemas.microsoft.com/office/excel/2006/main">
          <x14:cfRule type="dataBar" id="{E385F051-C6D7-4732-875C-A0CC72BBA543}">
            <x14:dataBar minLength="0" maxLength="100" gradient="0" negativeBarColorSameAsPositive="1" axisPosition="none">
              <x14:cfvo type="autoMin"/>
              <x14:cfvo type="autoMax"/>
            </x14:dataBar>
          </x14:cfRule>
          <xm:sqref>I9:I33</xm:sqref>
        </x14:conditionalFormatting>
        <x14:conditionalFormatting xmlns:xm="http://schemas.microsoft.com/office/excel/2006/main">
          <x14:cfRule type="dataBar" id="{862F80B0-95EF-46E8-9A09-762B7D6509CA}">
            <x14:dataBar minLength="0" maxLength="100" gradient="0" negativeBarColorSameAsPositive="1" axisPosition="none">
              <x14:cfvo type="autoMin"/>
              <x14:cfvo type="autoMax"/>
            </x14:dataBar>
          </x14:cfRule>
          <xm:sqref>J9:J33</xm:sqref>
        </x14:conditionalFormatting>
        <x14:conditionalFormatting xmlns:xm="http://schemas.microsoft.com/office/excel/2006/main">
          <x14:cfRule type="dataBar" id="{B759C2C0-D793-4288-B9C4-CD093BA7A17E}">
            <x14:dataBar minLength="0" maxLength="100" gradient="0" negativeBarColorSameAsPositive="1" axisPosition="none">
              <x14:cfvo type="autoMin"/>
              <x14:cfvo type="autoMax"/>
            </x14:dataBar>
          </x14:cfRule>
          <xm:sqref>K9:K33</xm:sqref>
        </x14:conditionalFormatting>
        <x14:conditionalFormatting xmlns:xm="http://schemas.microsoft.com/office/excel/2006/main">
          <x14:cfRule type="dataBar" id="{7E6C5417-6837-472E-ADE4-96DC28068C17}">
            <x14:dataBar minLength="0" maxLength="100" gradient="0" negativeBarColorSameAsPositive="1" axisPosition="none">
              <x14:cfvo type="autoMin"/>
              <x14:cfvo type="autoMax"/>
            </x14:dataBar>
          </x14:cfRule>
          <xm:sqref>L9:L33</xm:sqref>
        </x14:conditionalFormatting>
        <x14:conditionalFormatting xmlns:xm="http://schemas.microsoft.com/office/excel/2006/main">
          <x14:cfRule type="dataBar" id="{E96CC4B0-EFB1-40C1-A899-7BBFCEF07554}">
            <x14:dataBar minLength="0" maxLength="100" gradient="0" negativeBarColorSameAsPositive="1" axisPosition="none">
              <x14:cfvo type="autoMin"/>
              <x14:cfvo type="autoMax"/>
            </x14:dataBar>
          </x14:cfRule>
          <xm:sqref>N9:N33</xm:sqref>
        </x14:conditionalFormatting>
        <x14:conditionalFormatting xmlns:xm="http://schemas.microsoft.com/office/excel/2006/main">
          <x14:cfRule type="dataBar" id="{E6D2D89E-17CE-443D-952A-ADD8D43FFDB2}">
            <x14:dataBar minLength="0" maxLength="100" gradient="0" negativeBarColorSameAsPositive="1" axisPosition="none">
              <x14:cfvo type="autoMin"/>
              <x14:cfvo type="autoMax"/>
            </x14:dataBar>
          </x14:cfRule>
          <xm:sqref>O9:O33</xm:sqref>
        </x14:conditionalFormatting>
        <x14:conditionalFormatting xmlns:xm="http://schemas.microsoft.com/office/excel/2006/main">
          <x14:cfRule type="dataBar" id="{595E2FE0-4B44-465C-88B0-29F750119427}">
            <x14:dataBar minLength="0" maxLength="100" gradient="0" negativeBarColorSameAsPositive="1" axisPosition="none">
              <x14:cfvo type="autoMin"/>
              <x14:cfvo type="autoMax"/>
            </x14:dataBar>
          </x14:cfRule>
          <xm:sqref>P9:P33</xm:sqref>
        </x14:conditionalFormatting>
        <x14:conditionalFormatting xmlns:xm="http://schemas.microsoft.com/office/excel/2006/main">
          <x14:cfRule type="dataBar" id="{C63361A2-A8FB-409B-965A-657B566A233F}">
            <x14:dataBar minLength="0" maxLength="100" gradient="0" negativeBarColorSameAsPositive="1" axisPosition="none">
              <x14:cfvo type="autoMin"/>
              <x14:cfvo type="autoMax"/>
            </x14:dataBar>
          </x14:cfRule>
          <xm:sqref>Q9:Q33</xm:sqref>
        </x14:conditionalFormatting>
        <x14:conditionalFormatting xmlns:xm="http://schemas.microsoft.com/office/excel/2006/main">
          <x14:cfRule type="dataBar" id="{05C2AF93-CAAA-4B88-834B-C66CF3B0E5E4}">
            <x14:dataBar minLength="0" maxLength="100" gradient="0" negativeBarColorSameAsPositive="1" axisPosition="none">
              <x14:cfvo type="autoMin"/>
              <x14:cfvo type="autoMax"/>
            </x14:dataBar>
          </x14:cfRule>
          <xm:sqref>R9:R33</xm:sqref>
        </x14:conditionalFormatting>
        <x14:conditionalFormatting xmlns:xm="http://schemas.microsoft.com/office/excel/2006/main">
          <x14:cfRule type="dataBar" id="{B5E85AA2-E5F4-4129-B0D1-57BB51F503CA}">
            <x14:dataBar minLength="0" maxLength="100" gradient="0" negativeBarColorSameAsPositive="1" axisPosition="none">
              <x14:cfvo type="autoMin"/>
              <x14:cfvo type="autoMax"/>
            </x14:dataBar>
          </x14:cfRule>
          <xm:sqref>S9:S14</xm:sqref>
        </x14:conditionalFormatting>
        <x14:conditionalFormatting xmlns:xm="http://schemas.microsoft.com/office/excel/2006/main">
          <x14:cfRule type="dataBar" id="{B05D04EA-659C-4E75-9C0B-3C33720BFADC}">
            <x14:dataBar minLength="0" maxLength="100" gradient="0" negativeBarColorSameAsPositive="1" axisPosition="none">
              <x14:cfvo type="autoMin"/>
              <x14:cfvo type="autoMax"/>
            </x14:dataBar>
          </x14:cfRule>
          <xm:sqref>T9:T10 T12:T14</xm:sqref>
        </x14:conditionalFormatting>
        <x14:conditionalFormatting xmlns:xm="http://schemas.microsoft.com/office/excel/2006/main">
          <x14:cfRule type="dataBar" id="{DF8B9545-803A-4229-A33D-6CAE102884EF}">
            <x14:dataBar minLength="0" maxLength="100" gradient="0">
              <x14:cfvo type="autoMin"/>
              <x14:cfvo type="autoMax"/>
              <x14:negativeFillColor rgb="FFFF0000"/>
              <x14:axisColor rgb="FF000000"/>
            </x14:dataBar>
          </x14:cfRule>
          <xm:sqref>M8:M33</xm:sqref>
        </x14:conditionalFormatting>
        <x14:conditionalFormatting xmlns:xm="http://schemas.microsoft.com/office/excel/2006/main">
          <x14:cfRule type="dataBar" id="{7EC977A1-8A1A-4F92-8884-82DEEE664420}">
            <x14:dataBar minLength="0" maxLength="100" gradient="0">
              <x14:cfvo type="autoMin"/>
              <x14:cfvo type="autoMax"/>
              <x14:negativeFillColor rgb="FFFF0000"/>
              <x14:axisColor rgb="FF000000"/>
            </x14:dataBar>
          </x14:cfRule>
          <xm:sqref>T11</xm:sqref>
        </x14:conditionalFormatting>
        <x14:conditionalFormatting xmlns:xm="http://schemas.microsoft.com/office/excel/2006/main">
          <x14:cfRule type="dataBar" id="{F1FCE673-037F-4160-9078-A6BF3CD649E4}">
            <x14:dataBar minLength="0" maxLength="100" gradient="0">
              <x14:cfvo type="autoMin"/>
              <x14:cfvo type="autoMax"/>
              <x14:negativeFillColor rgb="FFFF0000"/>
              <x14:axisColor rgb="FF000000"/>
            </x14:dataBar>
          </x14:cfRule>
          <xm:sqref>G8:G33</xm:sqref>
        </x14:conditionalFormatting>
        <x14:conditionalFormatting xmlns:xm="http://schemas.microsoft.com/office/excel/2006/main">
          <x14:cfRule type="dataBar" id="{F17D0504-29A0-4A48-98EB-E0D3B6E1E1C1}">
            <x14:dataBar minLength="0" maxLength="100" gradient="0">
              <x14:cfvo type="autoMin"/>
              <x14:cfvo type="autoMax"/>
              <x14:negativeFillColor rgb="FFFF0000"/>
              <x14:axisColor rgb="FF000000"/>
            </x14:dataBar>
          </x14:cfRule>
          <xm:sqref>H8:H33</xm:sqref>
        </x14:conditionalFormatting>
        <x14:conditionalFormatting xmlns:xm="http://schemas.microsoft.com/office/excel/2006/main">
          <x14:cfRule type="dataBar" id="{5A2A3CB7-E6BD-4CFD-8643-4E63ABC3DCEB}">
            <x14:dataBar minLength="0" maxLength="100" gradient="0">
              <x14:cfvo type="autoMin"/>
              <x14:cfvo type="autoMax"/>
              <x14:negativeFillColor rgb="FFFF0000"/>
              <x14:axisColor rgb="FF000000"/>
            </x14:dataBar>
          </x14:cfRule>
          <xm:sqref>I8:I33</xm:sqref>
        </x14:conditionalFormatting>
        <x14:conditionalFormatting xmlns:xm="http://schemas.microsoft.com/office/excel/2006/main">
          <x14:cfRule type="dataBar" id="{84D353DB-950F-454D-8D8F-92C6B91E19F5}">
            <x14:dataBar minLength="0" maxLength="100" gradient="0">
              <x14:cfvo type="autoMin"/>
              <x14:cfvo type="autoMax"/>
              <x14:negativeFillColor rgb="FFFF0000"/>
              <x14:axisColor rgb="FF000000"/>
            </x14:dataBar>
          </x14:cfRule>
          <xm:sqref>J8:J33</xm:sqref>
        </x14:conditionalFormatting>
        <x14:conditionalFormatting xmlns:xm="http://schemas.microsoft.com/office/excel/2006/main">
          <x14:cfRule type="dataBar" id="{155B28CD-14FE-49EE-97B4-DBCA9ADAF637}">
            <x14:dataBar minLength="0" maxLength="100" gradient="0">
              <x14:cfvo type="autoMin"/>
              <x14:cfvo type="autoMax"/>
              <x14:negativeFillColor rgb="FFFF0000"/>
              <x14:axisColor rgb="FF000000"/>
            </x14:dataBar>
          </x14:cfRule>
          <xm:sqref>K8:K33</xm:sqref>
        </x14:conditionalFormatting>
        <x14:conditionalFormatting xmlns:xm="http://schemas.microsoft.com/office/excel/2006/main">
          <x14:cfRule type="dataBar" id="{75323E7B-4E1A-4340-A538-DE1EF54378DE}">
            <x14:dataBar minLength="0" maxLength="100" gradient="0">
              <x14:cfvo type="autoMin"/>
              <x14:cfvo type="autoMax"/>
              <x14:negativeFillColor rgb="FFFF0000"/>
              <x14:axisColor rgb="FF000000"/>
            </x14:dataBar>
          </x14:cfRule>
          <xm:sqref>L8:L33</xm:sqref>
        </x14:conditionalFormatting>
        <x14:conditionalFormatting xmlns:xm="http://schemas.microsoft.com/office/excel/2006/main">
          <x14:cfRule type="dataBar" id="{26ED6053-14EC-4DB9-89B3-37985F84E70E}">
            <x14:dataBar minLength="0" maxLength="100" gradient="0">
              <x14:cfvo type="autoMin"/>
              <x14:cfvo type="autoMax"/>
              <x14:negativeFillColor rgb="FFFF0000"/>
              <x14:axisColor rgb="FF000000"/>
            </x14:dataBar>
          </x14:cfRule>
          <xm:sqref>N8:N33</xm:sqref>
        </x14:conditionalFormatting>
        <x14:conditionalFormatting xmlns:xm="http://schemas.microsoft.com/office/excel/2006/main">
          <x14:cfRule type="dataBar" id="{5D3F3D72-D35B-419D-8B5F-6357A66A996D}">
            <x14:dataBar minLength="0" maxLength="100" gradient="0">
              <x14:cfvo type="autoMin"/>
              <x14:cfvo type="autoMax"/>
              <x14:negativeFillColor rgb="FFFF0000"/>
              <x14:axisColor rgb="FF000000"/>
            </x14:dataBar>
          </x14:cfRule>
          <xm:sqref>O8:O33</xm:sqref>
        </x14:conditionalFormatting>
        <x14:conditionalFormatting xmlns:xm="http://schemas.microsoft.com/office/excel/2006/main">
          <x14:cfRule type="dataBar" id="{38550104-DA81-47D0-80CA-BBF6853B8DFE}">
            <x14:dataBar minLength="0" maxLength="100" gradient="0">
              <x14:cfvo type="autoMin"/>
              <x14:cfvo type="autoMax"/>
              <x14:negativeFillColor rgb="FFFF0000"/>
              <x14:axisColor rgb="FF000000"/>
            </x14:dataBar>
          </x14:cfRule>
          <xm:sqref>P8:P33</xm:sqref>
        </x14:conditionalFormatting>
        <x14:conditionalFormatting xmlns:xm="http://schemas.microsoft.com/office/excel/2006/main">
          <x14:cfRule type="dataBar" id="{2323D9EA-E8A8-4B0A-B8B7-EEA7FC7D2A90}">
            <x14:dataBar minLength="0" maxLength="100" gradient="0">
              <x14:cfvo type="autoMin"/>
              <x14:cfvo type="autoMax"/>
              <x14:negativeFillColor rgb="FFFF0000"/>
              <x14:axisColor rgb="FF000000"/>
            </x14:dataBar>
          </x14:cfRule>
          <xm:sqref>Q8:Q33</xm:sqref>
        </x14:conditionalFormatting>
        <x14:conditionalFormatting xmlns:xm="http://schemas.microsoft.com/office/excel/2006/main">
          <x14:cfRule type="dataBar" id="{6E382355-75A3-4048-BDE9-A7553BFD39D2}">
            <x14:dataBar minLength="0" maxLength="100" gradient="0">
              <x14:cfvo type="autoMin"/>
              <x14:cfvo type="autoMax"/>
              <x14:negativeFillColor rgb="FFFF0000"/>
              <x14:axisColor rgb="FF000000"/>
            </x14:dataBar>
          </x14:cfRule>
          <xm:sqref>R8:R33</xm:sqref>
        </x14:conditionalFormatting>
        <x14:conditionalFormatting xmlns:xm="http://schemas.microsoft.com/office/excel/2006/main">
          <x14:cfRule type="dataBar" id="{DE081950-C091-4E1C-9670-38800CBEEECF}">
            <x14:dataBar minLength="0" maxLength="100" gradient="0">
              <x14:cfvo type="autoMin"/>
              <x14:cfvo type="autoMax"/>
              <x14:negativeFillColor rgb="FFFF0000"/>
              <x14:axisColor rgb="FF000000"/>
            </x14:dataBar>
          </x14:cfRule>
          <xm:sqref>S8:S33</xm:sqref>
        </x14:conditionalFormatting>
        <x14:conditionalFormatting xmlns:xm="http://schemas.microsoft.com/office/excel/2006/main">
          <x14:cfRule type="dataBar" id="{5358C520-F458-4039-8DA0-6AAD68A2FD60}">
            <x14:dataBar minLength="0" maxLength="100" gradient="0">
              <x14:cfvo type="autoMin"/>
              <x14:cfvo type="autoMax"/>
              <x14:negativeFillColor rgb="FFFF0000"/>
              <x14:axisColor rgb="FF000000"/>
            </x14:dataBar>
          </x14:cfRule>
          <xm:sqref>T8:T33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2A427-B782-42E3-A95B-1287F168DF65}">
  <sheetPr>
    <tabColor rgb="FF7030A0"/>
  </sheetPr>
  <dimension ref="B2:R30"/>
  <sheetViews>
    <sheetView tabSelected="1" zoomScale="55" zoomScaleNormal="55" workbookViewId="0">
      <pane xSplit="4" ySplit="11" topLeftCell="Q12" activePane="bottomRight" state="frozen"/>
      <selection pane="topRight" activeCell="E1" sqref="E1"/>
      <selection pane="bottomLeft" activeCell="A12" sqref="A12"/>
      <selection pane="bottomRight" activeCell="AD14" sqref="AD14"/>
    </sheetView>
  </sheetViews>
  <sheetFormatPr defaultRowHeight="15" outlineLevelRow="1" x14ac:dyDescent="0.25"/>
  <cols>
    <col min="1" max="1" width="2.85546875" customWidth="1"/>
    <col min="2" max="2" width="9.140625" hidden="1" customWidth="1"/>
    <col min="3" max="3" width="19.28515625" customWidth="1"/>
    <col min="4" max="4" width="39.28515625" customWidth="1"/>
    <col min="5" max="18" width="71.28515625" customWidth="1"/>
  </cols>
  <sheetData>
    <row r="2" spans="3:18" outlineLevel="1" x14ac:dyDescent="0.25">
      <c r="C2" s="242" t="s">
        <v>199</v>
      </c>
      <c r="D2" s="243"/>
      <c r="E2" s="244"/>
    </row>
    <row r="3" spans="3:18" outlineLevel="1" x14ac:dyDescent="0.25">
      <c r="C3" s="245"/>
      <c r="D3" s="246"/>
      <c r="E3" s="247"/>
    </row>
    <row r="4" spans="3:18" outlineLevel="1" x14ac:dyDescent="0.25"/>
    <row r="5" spans="3:18" outlineLevel="1" x14ac:dyDescent="0.25">
      <c r="C5" s="248" t="s">
        <v>1</v>
      </c>
      <c r="D5" s="249"/>
    </row>
    <row r="6" spans="3:18" outlineLevel="1" x14ac:dyDescent="0.25">
      <c r="C6" s="58" t="s">
        <v>200</v>
      </c>
      <c r="D6" s="59" t="s">
        <v>201</v>
      </c>
    </row>
    <row r="7" spans="3:18" outlineLevel="1" x14ac:dyDescent="0.25">
      <c r="C7" s="60"/>
      <c r="D7" s="61" t="s">
        <v>2</v>
      </c>
    </row>
    <row r="8" spans="3:18" outlineLevel="1" x14ac:dyDescent="0.25">
      <c r="C8" s="62"/>
      <c r="D8" s="61" t="s">
        <v>3</v>
      </c>
    </row>
    <row r="9" spans="3:18" outlineLevel="1" x14ac:dyDescent="0.25">
      <c r="C9" s="63"/>
      <c r="D9" s="64" t="s">
        <v>4</v>
      </c>
    </row>
    <row r="10" spans="3:18" outlineLevel="1" x14ac:dyDescent="0.25"/>
    <row r="11" spans="3:18" x14ac:dyDescent="0.25">
      <c r="C11" s="36" t="s">
        <v>9</v>
      </c>
      <c r="D11" s="65" t="s">
        <v>53</v>
      </c>
      <c r="E11" s="36" t="s">
        <v>10</v>
      </c>
      <c r="F11" s="65" t="s">
        <v>11</v>
      </c>
      <c r="G11" s="65" t="s">
        <v>12</v>
      </c>
      <c r="H11" s="65" t="s">
        <v>13</v>
      </c>
      <c r="I11" s="65" t="s">
        <v>14</v>
      </c>
      <c r="J11" s="65" t="s">
        <v>15</v>
      </c>
      <c r="K11" s="65" t="s">
        <v>16</v>
      </c>
      <c r="L11" s="65" t="s">
        <v>17</v>
      </c>
      <c r="M11" s="65" t="s">
        <v>18</v>
      </c>
      <c r="N11" s="65" t="s">
        <v>19</v>
      </c>
      <c r="O11" s="65" t="s">
        <v>20</v>
      </c>
      <c r="P11" s="65" t="s">
        <v>21</v>
      </c>
      <c r="Q11" s="37" t="s">
        <v>22</v>
      </c>
      <c r="R11" s="37" t="s">
        <v>190</v>
      </c>
    </row>
    <row r="12" spans="3:18" ht="150" x14ac:dyDescent="0.25">
      <c r="C12" s="240" t="s">
        <v>44</v>
      </c>
      <c r="D12" s="173" t="s">
        <v>202</v>
      </c>
      <c r="E12" s="39" t="s">
        <v>203</v>
      </c>
      <c r="F12" s="41" t="s">
        <v>204</v>
      </c>
      <c r="G12" s="41" t="s">
        <v>205</v>
      </c>
      <c r="H12" s="41" t="s">
        <v>206</v>
      </c>
      <c r="I12" s="39" t="s">
        <v>207</v>
      </c>
      <c r="J12" s="39" t="s">
        <v>208</v>
      </c>
      <c r="K12" s="39" t="s">
        <v>209</v>
      </c>
      <c r="L12" s="39" t="s">
        <v>210</v>
      </c>
      <c r="M12" s="40" t="s">
        <v>211</v>
      </c>
      <c r="N12" s="41" t="s">
        <v>212</v>
      </c>
      <c r="O12" s="41" t="s">
        <v>213</v>
      </c>
      <c r="P12" s="41" t="s">
        <v>214</v>
      </c>
      <c r="Q12" s="42" t="s">
        <v>215</v>
      </c>
      <c r="R12" s="71" t="s">
        <v>216</v>
      </c>
    </row>
    <row r="13" spans="3:18" ht="90" x14ac:dyDescent="0.25">
      <c r="C13" s="240"/>
      <c r="D13" s="173" t="s">
        <v>88</v>
      </c>
      <c r="E13" s="39" t="s">
        <v>217</v>
      </c>
      <c r="F13" s="39" t="s">
        <v>218</v>
      </c>
      <c r="G13" s="39" t="s">
        <v>219</v>
      </c>
      <c r="H13" s="39" t="s">
        <v>220</v>
      </c>
      <c r="I13" s="39" t="s">
        <v>221</v>
      </c>
      <c r="J13" s="39" t="s">
        <v>222</v>
      </c>
      <c r="K13" s="39" t="s">
        <v>223</v>
      </c>
      <c r="L13" s="39" t="s">
        <v>224</v>
      </c>
      <c r="M13" s="40" t="s">
        <v>225</v>
      </c>
      <c r="N13" s="39" t="s">
        <v>226</v>
      </c>
      <c r="O13" s="39" t="s">
        <v>227</v>
      </c>
      <c r="P13" s="39" t="s">
        <v>228</v>
      </c>
      <c r="Q13" s="42" t="s">
        <v>229</v>
      </c>
      <c r="R13" s="40" t="s">
        <v>230</v>
      </c>
    </row>
    <row r="14" spans="3:18" ht="255.75" thickBot="1" x14ac:dyDescent="0.3">
      <c r="C14" s="241"/>
      <c r="D14" s="173" t="s">
        <v>231</v>
      </c>
      <c r="E14" s="56" t="s">
        <v>232</v>
      </c>
      <c r="F14" s="49" t="s">
        <v>233</v>
      </c>
      <c r="G14" s="49" t="s">
        <v>234</v>
      </c>
      <c r="H14" s="49" t="s">
        <v>235</v>
      </c>
      <c r="I14" s="49" t="s">
        <v>236</v>
      </c>
      <c r="J14" s="38" t="s">
        <v>237</v>
      </c>
      <c r="K14" s="38" t="s">
        <v>238</v>
      </c>
      <c r="L14" s="38" t="s">
        <v>239</v>
      </c>
      <c r="M14" s="38" t="s">
        <v>240</v>
      </c>
      <c r="N14" s="50" t="s">
        <v>241</v>
      </c>
      <c r="O14" s="49" t="s">
        <v>242</v>
      </c>
      <c r="P14" s="50" t="s">
        <v>243</v>
      </c>
      <c r="Q14" s="51" t="s">
        <v>244</v>
      </c>
      <c r="R14" s="51" t="s">
        <v>245</v>
      </c>
    </row>
    <row r="15" spans="3:18" ht="120" x14ac:dyDescent="0.25">
      <c r="C15" s="239" t="s">
        <v>45</v>
      </c>
      <c r="D15" s="173" t="s">
        <v>246</v>
      </c>
      <c r="E15" s="40" t="s">
        <v>247</v>
      </c>
      <c r="F15" s="39" t="s">
        <v>248</v>
      </c>
      <c r="G15" s="39" t="s">
        <v>249</v>
      </c>
      <c r="H15" s="41" t="s">
        <v>250</v>
      </c>
      <c r="I15" s="41" t="s">
        <v>251</v>
      </c>
      <c r="J15" s="40" t="s">
        <v>252</v>
      </c>
      <c r="K15" s="41" t="s">
        <v>253</v>
      </c>
      <c r="L15" s="39" t="s">
        <v>254</v>
      </c>
      <c r="M15" s="40" t="s">
        <v>255</v>
      </c>
      <c r="N15" s="39" t="s">
        <v>256</v>
      </c>
      <c r="O15" s="41" t="s">
        <v>257</v>
      </c>
      <c r="P15" s="41" t="s">
        <v>258</v>
      </c>
      <c r="Q15" s="43" t="s">
        <v>259</v>
      </c>
      <c r="R15" s="42" t="s">
        <v>260</v>
      </c>
    </row>
    <row r="16" spans="3:18" ht="285" x14ac:dyDescent="0.25">
      <c r="C16" s="240"/>
      <c r="D16" s="180" t="s">
        <v>98</v>
      </c>
      <c r="E16" s="40" t="s">
        <v>261</v>
      </c>
      <c r="F16" s="40" t="s">
        <v>262</v>
      </c>
      <c r="G16" s="39" t="s">
        <v>263</v>
      </c>
      <c r="H16" s="39" t="s">
        <v>264</v>
      </c>
      <c r="I16" s="39" t="s">
        <v>265</v>
      </c>
      <c r="J16" s="39" t="s">
        <v>266</v>
      </c>
      <c r="K16" s="40" t="s">
        <v>267</v>
      </c>
      <c r="L16" s="40" t="s">
        <v>268</v>
      </c>
      <c r="M16" s="41" t="s">
        <v>269</v>
      </c>
      <c r="N16" s="41" t="s">
        <v>270</v>
      </c>
      <c r="O16" s="40" t="s">
        <v>271</v>
      </c>
      <c r="P16" s="39" t="s">
        <v>272</v>
      </c>
      <c r="Q16" s="42" t="s">
        <v>273</v>
      </c>
      <c r="R16" s="42" t="s">
        <v>274</v>
      </c>
    </row>
    <row r="17" spans="3:18" ht="135.75" thickBot="1" x14ac:dyDescent="0.3">
      <c r="C17" s="241"/>
      <c r="D17" s="173" t="s">
        <v>100</v>
      </c>
      <c r="E17" s="56" t="s">
        <v>275</v>
      </c>
      <c r="F17" s="49" t="s">
        <v>276</v>
      </c>
      <c r="G17" s="50" t="s">
        <v>277</v>
      </c>
      <c r="H17" s="50" t="s">
        <v>278</v>
      </c>
      <c r="I17" s="38" t="s">
        <v>279</v>
      </c>
      <c r="J17" s="38" t="s">
        <v>280</v>
      </c>
      <c r="K17" s="49" t="s">
        <v>281</v>
      </c>
      <c r="L17" s="38" t="s">
        <v>282</v>
      </c>
      <c r="M17" s="49" t="s">
        <v>283</v>
      </c>
      <c r="N17" s="50" t="s">
        <v>284</v>
      </c>
      <c r="O17" s="50" t="s">
        <v>285</v>
      </c>
      <c r="P17" s="50" t="s">
        <v>286</v>
      </c>
      <c r="Q17" s="52" t="s">
        <v>287</v>
      </c>
      <c r="R17" s="51" t="s">
        <v>288</v>
      </c>
    </row>
    <row r="18" spans="3:18" ht="165" x14ac:dyDescent="0.25">
      <c r="C18" s="239" t="s">
        <v>46</v>
      </c>
      <c r="D18" s="173" t="s">
        <v>103</v>
      </c>
      <c r="E18" s="55" t="s">
        <v>289</v>
      </c>
      <c r="F18" s="39" t="s">
        <v>290</v>
      </c>
      <c r="G18" s="40" t="s">
        <v>291</v>
      </c>
      <c r="H18" s="39" t="s">
        <v>292</v>
      </c>
      <c r="I18" s="40" t="s">
        <v>293</v>
      </c>
      <c r="J18" s="40" t="s">
        <v>294</v>
      </c>
      <c r="K18" s="40" t="s">
        <v>295</v>
      </c>
      <c r="L18" s="40" t="s">
        <v>296</v>
      </c>
      <c r="M18" s="40" t="s">
        <v>297</v>
      </c>
      <c r="N18" s="39" t="s">
        <v>298</v>
      </c>
      <c r="O18" s="40" t="s">
        <v>299</v>
      </c>
      <c r="P18" s="39" t="s">
        <v>300</v>
      </c>
      <c r="Q18" s="42" t="s">
        <v>301</v>
      </c>
      <c r="R18" s="71" t="s">
        <v>302</v>
      </c>
    </row>
    <row r="19" spans="3:18" ht="150" x14ac:dyDescent="0.25">
      <c r="C19" s="240"/>
      <c r="D19" s="173" t="s">
        <v>303</v>
      </c>
      <c r="E19" s="54" t="s">
        <v>304</v>
      </c>
      <c r="F19" s="39" t="s">
        <v>305</v>
      </c>
      <c r="G19" s="39" t="s">
        <v>306</v>
      </c>
      <c r="H19" s="39" t="s">
        <v>307</v>
      </c>
      <c r="I19" s="39" t="s">
        <v>308</v>
      </c>
      <c r="J19" s="41" t="s">
        <v>309</v>
      </c>
      <c r="K19" s="40" t="s">
        <v>310</v>
      </c>
      <c r="L19" s="39" t="s">
        <v>311</v>
      </c>
      <c r="M19" s="41" t="s">
        <v>312</v>
      </c>
      <c r="N19" s="39" t="s">
        <v>313</v>
      </c>
      <c r="O19" s="41" t="s">
        <v>314</v>
      </c>
      <c r="P19" s="39" t="s">
        <v>315</v>
      </c>
      <c r="Q19" s="42" t="s">
        <v>316</v>
      </c>
      <c r="R19" s="43" t="s">
        <v>317</v>
      </c>
    </row>
    <row r="20" spans="3:18" ht="135" x14ac:dyDescent="0.25">
      <c r="C20" s="240"/>
      <c r="D20" s="173" t="s">
        <v>111</v>
      </c>
      <c r="E20" s="54" t="s">
        <v>318</v>
      </c>
      <c r="F20" s="40" t="s">
        <v>319</v>
      </c>
      <c r="G20" s="39" t="s">
        <v>320</v>
      </c>
      <c r="H20" s="40" t="s">
        <v>321</v>
      </c>
      <c r="I20" s="39" t="s">
        <v>322</v>
      </c>
      <c r="J20" s="39" t="s">
        <v>323</v>
      </c>
      <c r="K20" s="41" t="s">
        <v>324</v>
      </c>
      <c r="L20" s="40" t="s">
        <v>325</v>
      </c>
      <c r="M20" s="41" t="s">
        <v>326</v>
      </c>
      <c r="N20" s="39" t="s">
        <v>327</v>
      </c>
      <c r="O20" s="41" t="s">
        <v>328</v>
      </c>
      <c r="P20" s="40" t="s">
        <v>329</v>
      </c>
      <c r="Q20" s="42" t="s">
        <v>330</v>
      </c>
      <c r="R20" s="39" t="s">
        <v>331</v>
      </c>
    </row>
    <row r="21" spans="3:18" ht="150.75" thickBot="1" x14ac:dyDescent="0.3">
      <c r="C21" s="241"/>
      <c r="D21" s="173" t="s">
        <v>115</v>
      </c>
      <c r="E21" s="56" t="s">
        <v>332</v>
      </c>
      <c r="F21" s="49" t="s">
        <v>333</v>
      </c>
      <c r="G21" s="38" t="s">
        <v>334</v>
      </c>
      <c r="H21" s="49" t="s">
        <v>335</v>
      </c>
      <c r="I21" s="49" t="s">
        <v>336</v>
      </c>
      <c r="J21" s="38" t="s">
        <v>337</v>
      </c>
      <c r="K21" s="49" t="s">
        <v>338</v>
      </c>
      <c r="L21" s="49" t="s">
        <v>339</v>
      </c>
      <c r="M21" s="38" t="s">
        <v>340</v>
      </c>
      <c r="N21" s="38" t="s">
        <v>341</v>
      </c>
      <c r="O21" s="49" t="s">
        <v>342</v>
      </c>
      <c r="P21" s="38" t="s">
        <v>343</v>
      </c>
      <c r="Q21" s="53" t="s">
        <v>344</v>
      </c>
      <c r="R21" s="51" t="s">
        <v>345</v>
      </c>
    </row>
    <row r="22" spans="3:18" ht="180" x14ac:dyDescent="0.25">
      <c r="C22" s="239" t="s">
        <v>47</v>
      </c>
      <c r="D22" s="173" t="s">
        <v>119</v>
      </c>
      <c r="E22" s="55" t="s">
        <v>346</v>
      </c>
      <c r="F22" s="39" t="s">
        <v>347</v>
      </c>
      <c r="G22" s="40" t="s">
        <v>348</v>
      </c>
      <c r="H22" s="40" t="s">
        <v>349</v>
      </c>
      <c r="I22" s="39" t="s">
        <v>350</v>
      </c>
      <c r="J22" s="39" t="s">
        <v>351</v>
      </c>
      <c r="K22" s="40" t="s">
        <v>352</v>
      </c>
      <c r="L22" s="40" t="s">
        <v>353</v>
      </c>
      <c r="M22" s="41" t="s">
        <v>354</v>
      </c>
      <c r="N22" s="41" t="s">
        <v>354</v>
      </c>
      <c r="O22" s="41" t="s">
        <v>354</v>
      </c>
      <c r="P22" s="41" t="s">
        <v>354</v>
      </c>
      <c r="Q22" s="41" t="s">
        <v>354</v>
      </c>
      <c r="R22" s="41" t="s">
        <v>354</v>
      </c>
    </row>
    <row r="23" spans="3:18" ht="105" x14ac:dyDescent="0.25">
      <c r="C23" s="240"/>
      <c r="D23" s="173" t="s">
        <v>123</v>
      </c>
      <c r="E23" s="55" t="s">
        <v>355</v>
      </c>
      <c r="F23" s="41" t="s">
        <v>356</v>
      </c>
      <c r="G23" s="39" t="s">
        <v>357</v>
      </c>
      <c r="H23" s="39" t="s">
        <v>358</v>
      </c>
      <c r="I23" s="39" t="s">
        <v>359</v>
      </c>
      <c r="J23" s="41" t="s">
        <v>360</v>
      </c>
      <c r="K23" s="39" t="s">
        <v>361</v>
      </c>
      <c r="L23" s="40" t="s">
        <v>362</v>
      </c>
      <c r="M23" s="39" t="s">
        <v>363</v>
      </c>
      <c r="N23" s="41" t="s">
        <v>364</v>
      </c>
      <c r="O23" s="41" t="s">
        <v>365</v>
      </c>
      <c r="P23" s="41" t="s">
        <v>366</v>
      </c>
      <c r="Q23" s="43" t="s">
        <v>367</v>
      </c>
      <c r="R23" s="39" t="s">
        <v>368</v>
      </c>
    </row>
    <row r="24" spans="3:18" ht="180" x14ac:dyDescent="0.25">
      <c r="C24" s="240"/>
      <c r="D24" s="173" t="s">
        <v>126</v>
      </c>
      <c r="E24" s="55" t="s">
        <v>369</v>
      </c>
      <c r="F24" s="40" t="s">
        <v>370</v>
      </c>
      <c r="G24" s="40" t="s">
        <v>371</v>
      </c>
      <c r="H24" s="40" t="s">
        <v>372</v>
      </c>
      <c r="I24" s="41" t="s">
        <v>373</v>
      </c>
      <c r="J24" s="40" t="s">
        <v>374</v>
      </c>
      <c r="K24" s="40" t="s">
        <v>375</v>
      </c>
      <c r="L24" s="40" t="s">
        <v>376</v>
      </c>
      <c r="M24" s="41" t="s">
        <v>377</v>
      </c>
      <c r="N24" s="41" t="s">
        <v>378</v>
      </c>
      <c r="O24" s="41" t="s">
        <v>379</v>
      </c>
      <c r="P24" s="39" t="s">
        <v>380</v>
      </c>
      <c r="Q24" s="42" t="s">
        <v>381</v>
      </c>
      <c r="R24" s="42" t="s">
        <v>382</v>
      </c>
    </row>
    <row r="25" spans="3:18" ht="178.5" x14ac:dyDescent="0.25">
      <c r="C25" s="240"/>
      <c r="D25" s="173" t="s">
        <v>130</v>
      </c>
      <c r="E25" s="55" t="s">
        <v>383</v>
      </c>
      <c r="F25" s="40" t="s">
        <v>384</v>
      </c>
      <c r="G25" s="40" t="s">
        <v>385</v>
      </c>
      <c r="H25" s="40" t="s">
        <v>386</v>
      </c>
      <c r="I25" s="40" t="s">
        <v>387</v>
      </c>
      <c r="J25" s="40" t="s">
        <v>388</v>
      </c>
      <c r="K25" s="40" t="s">
        <v>389</v>
      </c>
      <c r="L25" s="40" t="s">
        <v>390</v>
      </c>
      <c r="M25" s="39" t="s">
        <v>391</v>
      </c>
      <c r="N25" s="41" t="s">
        <v>354</v>
      </c>
      <c r="O25" s="41" t="s">
        <v>354</v>
      </c>
      <c r="P25" s="39" t="s">
        <v>392</v>
      </c>
      <c r="Q25" s="42" t="s">
        <v>393</v>
      </c>
      <c r="R25" s="43" t="s">
        <v>394</v>
      </c>
    </row>
    <row r="26" spans="3:18" ht="225" x14ac:dyDescent="0.25">
      <c r="C26" s="240"/>
      <c r="D26" s="173" t="s">
        <v>395</v>
      </c>
      <c r="E26" s="55" t="s">
        <v>396</v>
      </c>
      <c r="F26" s="40" t="s">
        <v>397</v>
      </c>
      <c r="G26" s="39" t="s">
        <v>398</v>
      </c>
      <c r="H26" s="40" t="s">
        <v>399</v>
      </c>
      <c r="I26" s="40" t="s">
        <v>400</v>
      </c>
      <c r="J26" s="40" t="s">
        <v>401</v>
      </c>
      <c r="K26" s="39" t="s">
        <v>402</v>
      </c>
      <c r="L26" s="40" t="s">
        <v>403</v>
      </c>
      <c r="M26" s="41" t="s">
        <v>404</v>
      </c>
      <c r="N26" s="39" t="s">
        <v>405</v>
      </c>
      <c r="O26" s="41" t="s">
        <v>406</v>
      </c>
      <c r="P26" s="41" t="s">
        <v>407</v>
      </c>
      <c r="Q26" s="42" t="s">
        <v>408</v>
      </c>
      <c r="R26" s="42" t="s">
        <v>409</v>
      </c>
    </row>
    <row r="27" spans="3:18" ht="210.75" thickBot="1" x14ac:dyDescent="0.3">
      <c r="C27" s="241"/>
      <c r="D27" s="173" t="s">
        <v>138</v>
      </c>
      <c r="E27" s="56" t="s">
        <v>410</v>
      </c>
      <c r="F27" s="38" t="s">
        <v>411</v>
      </c>
      <c r="G27" s="38" t="s">
        <v>412</v>
      </c>
      <c r="H27" s="49" t="s">
        <v>413</v>
      </c>
      <c r="I27" s="49" t="s">
        <v>414</v>
      </c>
      <c r="J27" s="38" t="s">
        <v>415</v>
      </c>
      <c r="K27" s="49" t="s">
        <v>416</v>
      </c>
      <c r="L27" s="38" t="s">
        <v>417</v>
      </c>
      <c r="M27" s="50" t="s">
        <v>418</v>
      </c>
      <c r="N27" s="49" t="s">
        <v>419</v>
      </c>
      <c r="O27" s="50" t="s">
        <v>420</v>
      </c>
      <c r="P27" s="50" t="s">
        <v>421</v>
      </c>
      <c r="Q27" s="50" t="s">
        <v>422</v>
      </c>
      <c r="R27" s="49" t="s">
        <v>423</v>
      </c>
    </row>
    <row r="28" spans="3:18" ht="135" x14ac:dyDescent="0.25">
      <c r="C28" s="239" t="s">
        <v>48</v>
      </c>
      <c r="D28" s="173" t="s">
        <v>142</v>
      </c>
      <c r="E28" s="55" t="s">
        <v>424</v>
      </c>
      <c r="F28" s="40" t="s">
        <v>425</v>
      </c>
      <c r="G28" s="40" t="s">
        <v>426</v>
      </c>
      <c r="H28" s="40" t="s">
        <v>427</v>
      </c>
      <c r="I28" s="39" t="s">
        <v>428</v>
      </c>
      <c r="J28" s="40" t="s">
        <v>429</v>
      </c>
      <c r="K28" s="40" t="s">
        <v>430</v>
      </c>
      <c r="L28" s="39" t="s">
        <v>431</v>
      </c>
      <c r="M28" s="41" t="s">
        <v>432</v>
      </c>
      <c r="N28" s="39" t="s">
        <v>433</v>
      </c>
      <c r="O28" s="39" t="s">
        <v>434</v>
      </c>
      <c r="P28" s="40" t="s">
        <v>435</v>
      </c>
      <c r="Q28" s="42" t="s">
        <v>436</v>
      </c>
      <c r="R28" s="39" t="s">
        <v>437</v>
      </c>
    </row>
    <row r="29" spans="3:18" ht="165.75" thickBot="1" x14ac:dyDescent="0.3">
      <c r="C29" s="241"/>
      <c r="D29" s="173" t="s">
        <v>145</v>
      </c>
      <c r="E29" s="56" t="s">
        <v>438</v>
      </c>
      <c r="F29" s="38" t="s">
        <v>439</v>
      </c>
      <c r="G29" s="38" t="s">
        <v>440</v>
      </c>
      <c r="H29" s="49" t="s">
        <v>441</v>
      </c>
      <c r="I29" s="49" t="s">
        <v>442</v>
      </c>
      <c r="J29" s="38" t="s">
        <v>443</v>
      </c>
      <c r="K29" s="38" t="s">
        <v>444</v>
      </c>
      <c r="L29" s="38" t="s">
        <v>445</v>
      </c>
      <c r="M29" s="49" t="s">
        <v>446</v>
      </c>
      <c r="N29" s="49" t="s">
        <v>447</v>
      </c>
      <c r="O29" s="50" t="s">
        <v>448</v>
      </c>
      <c r="P29" s="38" t="s">
        <v>449</v>
      </c>
      <c r="Q29" s="51" t="s">
        <v>450</v>
      </c>
      <c r="R29" s="39" t="s">
        <v>451</v>
      </c>
    </row>
    <row r="30" spans="3:18" ht="409.5" x14ac:dyDescent="0.25">
      <c r="C30" s="45" t="s">
        <v>49</v>
      </c>
      <c r="D30" s="181" t="s">
        <v>148</v>
      </c>
      <c r="E30" s="57" t="s">
        <v>452</v>
      </c>
      <c r="F30" s="31" t="s">
        <v>453</v>
      </c>
      <c r="G30" s="46" t="s">
        <v>454</v>
      </c>
      <c r="H30" s="46" t="s">
        <v>455</v>
      </c>
      <c r="I30" s="31" t="s">
        <v>456</v>
      </c>
      <c r="J30" s="47" t="s">
        <v>457</v>
      </c>
      <c r="K30" s="46" t="s">
        <v>458</v>
      </c>
      <c r="L30" s="31" t="s">
        <v>459</v>
      </c>
      <c r="M30" s="145" t="s">
        <v>460</v>
      </c>
      <c r="N30" s="46" t="s">
        <v>461</v>
      </c>
      <c r="O30" s="46" t="s">
        <v>462</v>
      </c>
      <c r="P30" s="46" t="s">
        <v>463</v>
      </c>
      <c r="Q30" s="48" t="s">
        <v>464</v>
      </c>
      <c r="R30" s="39" t="s">
        <v>465</v>
      </c>
    </row>
  </sheetData>
  <mergeCells count="7">
    <mergeCell ref="C22:C27"/>
    <mergeCell ref="C28:C29"/>
    <mergeCell ref="C2:E3"/>
    <mergeCell ref="C5:D5"/>
    <mergeCell ref="C12:C14"/>
    <mergeCell ref="C15:C17"/>
    <mergeCell ref="C18:C2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55538-D43D-4F68-82DB-B6E31F6F83E0}">
  <sheetPr>
    <tabColor rgb="FF0070C0"/>
  </sheetPr>
  <dimension ref="B2:AF36"/>
  <sheetViews>
    <sheetView zoomScale="70" zoomScaleNormal="70" workbookViewId="0">
      <selection activeCell="M37" sqref="M37"/>
    </sheetView>
  </sheetViews>
  <sheetFormatPr defaultRowHeight="15" x14ac:dyDescent="0.25"/>
  <cols>
    <col min="1" max="1" width="2.85546875" customWidth="1"/>
    <col min="2" max="2" width="15.42578125" bestFit="1" customWidth="1"/>
    <col min="3" max="20" width="13" customWidth="1"/>
    <col min="21" max="21" width="2.85546875" customWidth="1"/>
    <col min="22" max="22" width="11.7109375" customWidth="1"/>
    <col min="23" max="23" width="11.140625" customWidth="1"/>
    <col min="24" max="24" width="15.42578125" bestFit="1" customWidth="1"/>
    <col min="25" max="26" width="11.140625" customWidth="1"/>
    <col min="28" max="28" width="12.85546875" customWidth="1"/>
  </cols>
  <sheetData>
    <row r="2" spans="2:32" x14ac:dyDescent="0.25">
      <c r="B2" s="219" t="s">
        <v>466</v>
      </c>
      <c r="C2" s="220"/>
      <c r="D2" s="220"/>
      <c r="E2" s="220"/>
      <c r="F2" s="220"/>
      <c r="G2" s="221"/>
    </row>
    <row r="3" spans="2:32" ht="30" x14ac:dyDescent="0.25">
      <c r="B3" s="222"/>
      <c r="C3" s="223"/>
      <c r="D3" s="223"/>
      <c r="E3" s="223"/>
      <c r="F3" s="223"/>
      <c r="G3" s="224"/>
      <c r="X3" s="109" t="s">
        <v>153</v>
      </c>
      <c r="Y3" s="137">
        <f>COUNTA(C6:T6)</f>
        <v>9</v>
      </c>
    </row>
    <row r="5" spans="2:32" ht="28.5" customHeight="1" x14ac:dyDescent="0.25">
      <c r="B5" s="104"/>
      <c r="C5" s="233" t="s">
        <v>154</v>
      </c>
      <c r="D5" s="233"/>
      <c r="E5" s="233" t="s">
        <v>155</v>
      </c>
      <c r="F5" s="233"/>
      <c r="G5" s="233"/>
      <c r="H5" s="233"/>
      <c r="I5" s="233"/>
      <c r="J5" s="233"/>
      <c r="K5" s="233"/>
      <c r="L5" s="233"/>
      <c r="M5" s="233" t="s">
        <v>156</v>
      </c>
      <c r="N5" s="233"/>
      <c r="O5" s="250" t="s">
        <v>157</v>
      </c>
      <c r="P5" s="250"/>
      <c r="Q5" s="250"/>
      <c r="R5" s="250"/>
      <c r="S5" s="233" t="s">
        <v>158</v>
      </c>
      <c r="T5" s="234"/>
      <c r="U5" s="92">
        <v>9</v>
      </c>
      <c r="V5" s="253" t="s">
        <v>159</v>
      </c>
      <c r="W5" s="182"/>
      <c r="X5" s="182"/>
      <c r="Y5" s="182"/>
      <c r="Z5" s="182"/>
      <c r="AA5" s="182"/>
      <c r="AB5" s="183"/>
    </row>
    <row r="6" spans="2:32" ht="51" customHeight="1" x14ac:dyDescent="0.25">
      <c r="B6" s="102"/>
      <c r="C6" s="225" t="s">
        <v>160</v>
      </c>
      <c r="D6" s="226"/>
      <c r="E6" s="227" t="s">
        <v>161</v>
      </c>
      <c r="F6" s="238"/>
      <c r="G6" s="227" t="s">
        <v>162</v>
      </c>
      <c r="H6" s="238"/>
      <c r="I6" s="227" t="s">
        <v>70</v>
      </c>
      <c r="J6" s="238"/>
      <c r="K6" s="227" t="s">
        <v>163</v>
      </c>
      <c r="L6" s="238"/>
      <c r="M6" s="227" t="s">
        <v>164</v>
      </c>
      <c r="N6" s="238"/>
      <c r="O6" s="227" t="s">
        <v>165</v>
      </c>
      <c r="P6" s="238"/>
      <c r="Q6" s="227" t="s">
        <v>166</v>
      </c>
      <c r="R6" s="238"/>
      <c r="S6" s="227" t="s">
        <v>80</v>
      </c>
      <c r="T6" s="238"/>
      <c r="U6" s="92">
        <f>COUNTA(C6:T6)</f>
        <v>9</v>
      </c>
      <c r="V6" s="251" t="s">
        <v>167</v>
      </c>
      <c r="W6" s="252"/>
      <c r="X6" s="251" t="s">
        <v>168</v>
      </c>
      <c r="Y6" s="254"/>
      <c r="Z6" s="252"/>
      <c r="AA6" s="251" t="s">
        <v>169</v>
      </c>
      <c r="AB6" s="252"/>
    </row>
    <row r="7" spans="2:32" ht="45" x14ac:dyDescent="0.25">
      <c r="B7" s="95" t="s">
        <v>170</v>
      </c>
      <c r="C7" s="97" t="s">
        <v>172</v>
      </c>
      <c r="D7" s="94" t="s">
        <v>171</v>
      </c>
      <c r="E7" s="97" t="s">
        <v>172</v>
      </c>
      <c r="F7" s="94" t="s">
        <v>171</v>
      </c>
      <c r="G7" s="97" t="s">
        <v>172</v>
      </c>
      <c r="H7" s="94" t="s">
        <v>171</v>
      </c>
      <c r="I7" s="97" t="s">
        <v>172</v>
      </c>
      <c r="J7" s="94" t="s">
        <v>171</v>
      </c>
      <c r="K7" s="97" t="s">
        <v>172</v>
      </c>
      <c r="L7" s="94" t="s">
        <v>171</v>
      </c>
      <c r="M7" s="97" t="s">
        <v>172</v>
      </c>
      <c r="N7" s="94" t="s">
        <v>171</v>
      </c>
      <c r="O7" s="97" t="s">
        <v>172</v>
      </c>
      <c r="P7" s="94" t="s">
        <v>171</v>
      </c>
      <c r="Q7" s="97" t="s">
        <v>172</v>
      </c>
      <c r="R7" s="94" t="s">
        <v>171</v>
      </c>
      <c r="S7" s="97" t="s">
        <v>172</v>
      </c>
      <c r="T7" s="94" t="s">
        <v>171</v>
      </c>
      <c r="U7" s="90"/>
      <c r="V7" s="161" t="s">
        <v>172</v>
      </c>
      <c r="W7" s="161" t="s">
        <v>171</v>
      </c>
      <c r="X7" s="161" t="s">
        <v>173</v>
      </c>
      <c r="Y7" s="161" t="s">
        <v>171</v>
      </c>
      <c r="Z7" s="161" t="s">
        <v>172</v>
      </c>
      <c r="AA7" s="161" t="s">
        <v>169</v>
      </c>
      <c r="AB7" s="161" t="s">
        <v>174</v>
      </c>
      <c r="AD7" s="1" t="s">
        <v>175</v>
      </c>
      <c r="AE7" t="s">
        <v>175</v>
      </c>
      <c r="AF7" t="s">
        <v>176</v>
      </c>
    </row>
    <row r="8" spans="2:32" x14ac:dyDescent="0.25">
      <c r="B8" s="11" t="s">
        <v>467</v>
      </c>
      <c r="C8" s="178">
        <v>0.23717186712255217</v>
      </c>
      <c r="D8" s="179">
        <v>1</v>
      </c>
      <c r="E8" s="16">
        <v>0.74844850478046032</v>
      </c>
      <c r="F8" s="3">
        <v>0.56845308801586358</v>
      </c>
      <c r="G8" s="16">
        <v>0.30232558139534882</v>
      </c>
      <c r="H8" s="3">
        <v>1</v>
      </c>
      <c r="I8" s="16">
        <v>0.48666666666666669</v>
      </c>
      <c r="J8" s="3">
        <v>0.31909582481209864</v>
      </c>
      <c r="K8" s="16">
        <v>0.71035464188865527</v>
      </c>
      <c r="L8" s="3">
        <v>8.3209244877666858E-2</v>
      </c>
      <c r="M8" s="16">
        <v>0.69047599104514468</v>
      </c>
      <c r="N8" s="3">
        <v>0.70463844856782754</v>
      </c>
      <c r="O8" s="16">
        <v>0.44912476462793777</v>
      </c>
      <c r="P8" s="3">
        <v>0.44912476462793777</v>
      </c>
      <c r="Q8" s="16">
        <v>0.26408690040904015</v>
      </c>
      <c r="R8" s="3">
        <v>0.51347451857076643</v>
      </c>
      <c r="S8" s="16">
        <v>0.85424220449601174</v>
      </c>
      <c r="T8" s="3">
        <v>0.40846460239931448</v>
      </c>
      <c r="V8" s="17">
        <f t="shared" ref="V8:V26" si="0">C8+E8+O8+G8+S8+I8+M8+Q8+L8</f>
        <v>4.1157517254208296</v>
      </c>
      <c r="W8" s="2">
        <f t="shared" ref="W8:W26" si="1">D8+F8+P8+H8+T8+J8+N8+R8+L8</f>
        <v>5.0464604918714748</v>
      </c>
      <c r="X8" s="7" t="s">
        <v>468</v>
      </c>
      <c r="Y8" s="1">
        <f>W8/$Y$3</f>
        <v>0.56071783243016382</v>
      </c>
      <c r="Z8" s="2">
        <f>V8/$Y$3</f>
        <v>0.45730574726898104</v>
      </c>
      <c r="AA8" s="100">
        <f t="shared" ref="AA8:AA26" si="2">Z8*Y8</f>
        <v>0.25641948736651937</v>
      </c>
      <c r="AB8" s="159" t="str" cm="1">
        <f t="array" ref="AB8">_xlfn.IFS(AND(Y8&gt;=0.5,Z8&gt;=0.5),"1.",AND(Y8&gt;=0.5,Z8&lt;0.5),"2.",AND(Y8&lt;0.5,Z8&lt;0.5),"3.",AND(Y8&lt;0.5,Z8&gt;=0.5),"4.")</f>
        <v>2.</v>
      </c>
      <c r="AF8" t="s">
        <v>177</v>
      </c>
    </row>
    <row r="9" spans="2:32" x14ac:dyDescent="0.25">
      <c r="B9" s="11" t="s">
        <v>469</v>
      </c>
      <c r="C9" s="178">
        <v>0.19281255805636999</v>
      </c>
      <c r="D9" s="179">
        <v>0.49495215136240778</v>
      </c>
      <c r="E9" s="16">
        <v>0.67335439066406333</v>
      </c>
      <c r="F9" s="3">
        <v>0.47557466192935322</v>
      </c>
      <c r="G9" s="16">
        <v>0</v>
      </c>
      <c r="H9" s="3">
        <v>0.95127004217871725</v>
      </c>
      <c r="I9" s="16">
        <v>1</v>
      </c>
      <c r="J9" s="3">
        <v>0</v>
      </c>
      <c r="K9" s="16">
        <v>0.76333856263476507</v>
      </c>
      <c r="L9" s="3">
        <v>0.13799392895612783</v>
      </c>
      <c r="M9" s="16">
        <v>0.84097262617755741</v>
      </c>
      <c r="N9" s="3">
        <v>0.70279786922032117</v>
      </c>
      <c r="O9" s="16">
        <v>1</v>
      </c>
      <c r="P9" s="3">
        <v>1</v>
      </c>
      <c r="Q9" s="16">
        <v>0</v>
      </c>
      <c r="R9" s="3">
        <v>0.48051856181349628</v>
      </c>
      <c r="S9" s="16">
        <v>0.61348803480783187</v>
      </c>
      <c r="T9" s="3">
        <v>0.36244388617204526</v>
      </c>
      <c r="V9" s="17">
        <f t="shared" si="0"/>
        <v>4.4586215386619505</v>
      </c>
      <c r="W9" s="2">
        <f t="shared" si="1"/>
        <v>4.6055511016324688</v>
      </c>
      <c r="X9" s="7" t="s">
        <v>469</v>
      </c>
      <c r="Y9" s="1">
        <f t="shared" ref="Y9:Y26" si="3">W9/$Y$3</f>
        <v>0.51172790018138548</v>
      </c>
      <c r="Z9" s="2">
        <f t="shared" ref="Z9:Z26" si="4">V9/$Y$3</f>
        <v>0.49540239318466117</v>
      </c>
      <c r="AA9" s="100">
        <f t="shared" si="2"/>
        <v>0.25351122640921975</v>
      </c>
      <c r="AB9" s="159" t="str" cm="1">
        <f t="array" ref="AB9">_xlfn.IFS(AND(Y9&gt;=0.5,Z9&gt;=0.5),"1.",AND(Y9&gt;=0.5,Z9&lt;0.5),"2.",AND(Y9&lt;0.5,Z9&lt;0.5),"3.",AND(Y9&lt;0.5,Z9&gt;=0.5),"4.")</f>
        <v>2.</v>
      </c>
      <c r="AD9" t="s">
        <v>175</v>
      </c>
      <c r="AE9" t="s">
        <v>178</v>
      </c>
      <c r="AF9" t="s">
        <v>179</v>
      </c>
    </row>
    <row r="10" spans="2:32" x14ac:dyDescent="0.25">
      <c r="B10" s="12" t="s">
        <v>24</v>
      </c>
      <c r="C10" s="17">
        <v>0.43519341879393542</v>
      </c>
      <c r="D10" s="2">
        <v>0.24105486156768208</v>
      </c>
      <c r="E10" s="19">
        <v>0.84553349341382822</v>
      </c>
      <c r="F10" s="98">
        <v>0.50512165950389476</v>
      </c>
      <c r="G10" s="17">
        <v>0.83139534883720934</v>
      </c>
      <c r="H10" s="2">
        <v>0</v>
      </c>
      <c r="I10" s="17">
        <v>0.7</v>
      </c>
      <c r="J10" s="2">
        <v>0.38937485855148302</v>
      </c>
      <c r="K10" s="17">
        <v>0.54163541332440779</v>
      </c>
      <c r="L10" s="2">
        <v>0.11322328988491179</v>
      </c>
      <c r="M10" s="17">
        <v>0.91466290794451632</v>
      </c>
      <c r="N10" s="2">
        <v>0.72550639966087227</v>
      </c>
      <c r="O10" s="17">
        <v>0.81198130971476412</v>
      </c>
      <c r="P10" s="2">
        <v>0.81198130971476412</v>
      </c>
      <c r="Q10" s="17">
        <v>0.54041821204296459</v>
      </c>
      <c r="R10" s="2">
        <v>0.51637794233018053</v>
      </c>
      <c r="S10" s="17">
        <v>0</v>
      </c>
      <c r="T10" s="2">
        <v>0</v>
      </c>
      <c r="V10" s="17">
        <f t="shared" si="0"/>
        <v>5.1924079806321304</v>
      </c>
      <c r="W10" s="2">
        <f t="shared" si="1"/>
        <v>3.3026403212137883</v>
      </c>
      <c r="X10" s="7" t="str">
        <f t="shared" ref="X10:X23" si="5">B10</f>
        <v>Tukums (RC)</v>
      </c>
      <c r="Y10" s="1">
        <f t="shared" si="3"/>
        <v>0.3669600356904209</v>
      </c>
      <c r="Z10" s="2">
        <f t="shared" si="4"/>
        <v>0.57693422007023676</v>
      </c>
      <c r="AA10" s="100">
        <f t="shared" si="2"/>
        <v>0.21171180198799924</v>
      </c>
      <c r="AB10" s="159" t="str" cm="1">
        <f t="array" ref="AB10">_xlfn.IFS(AND(Y10&gt;=0.5,Z10&gt;=0.5),"1.",AND(Y10&gt;=0.5,Z10&lt;0.5),"2.",AND(Y10&lt;0.5,Z10&lt;0.5),"3.",AND(Y10&lt;0.5,Z10&gt;=0.5),"4.")</f>
        <v>4.</v>
      </c>
      <c r="AC10" s="1"/>
      <c r="AF10" t="s">
        <v>180</v>
      </c>
    </row>
    <row r="11" spans="2:32" x14ac:dyDescent="0.25">
      <c r="B11" s="12" t="s">
        <v>25</v>
      </c>
      <c r="C11" s="17">
        <v>0.23542283522511023</v>
      </c>
      <c r="D11" s="2">
        <v>0.14605887939221274</v>
      </c>
      <c r="E11" s="19">
        <v>0.35800517398414949</v>
      </c>
      <c r="F11" s="98">
        <v>0.4377861978811925</v>
      </c>
      <c r="G11" s="17">
        <v>0.83720930232558144</v>
      </c>
      <c r="H11" s="2">
        <v>0.43779384684312328</v>
      </c>
      <c r="I11" s="17">
        <v>0.17333333333333334</v>
      </c>
      <c r="J11" s="2">
        <v>0.46941302133593799</v>
      </c>
      <c r="K11" s="17">
        <v>0.97424057632300021</v>
      </c>
      <c r="L11" s="2">
        <v>0.21357047024069908</v>
      </c>
      <c r="M11" s="17">
        <v>0.86593996966051645</v>
      </c>
      <c r="N11" s="2">
        <v>0.6954163553809779</v>
      </c>
      <c r="O11" s="17">
        <v>0.4168700746216612</v>
      </c>
      <c r="P11" s="2">
        <v>0.4168700746216612</v>
      </c>
      <c r="Q11" s="17">
        <v>0.6112917389316862</v>
      </c>
      <c r="R11" s="2">
        <v>0.52484277661593071</v>
      </c>
      <c r="S11" s="17">
        <v>0.22189992748368401</v>
      </c>
      <c r="T11" s="2">
        <v>0.72346932535934894</v>
      </c>
      <c r="V11" s="17">
        <f t="shared" si="0"/>
        <v>3.9335428258064216</v>
      </c>
      <c r="W11" s="2">
        <f t="shared" si="1"/>
        <v>4.0652209476710839</v>
      </c>
      <c r="X11" s="7" t="str">
        <f t="shared" si="5"/>
        <v>Kuldīga (RC)</v>
      </c>
      <c r="Y11" s="1">
        <f t="shared" si="3"/>
        <v>0.45169121640789822</v>
      </c>
      <c r="Z11" s="2">
        <f t="shared" si="4"/>
        <v>0.43706031397849127</v>
      </c>
      <c r="AA11" s="100">
        <f t="shared" si="2"/>
        <v>0.19741630486456263</v>
      </c>
      <c r="AB11" s="159" t="str" cm="1">
        <f t="array" ref="AB11">_xlfn.IFS(AND(Y11&gt;=0.5,Z11&gt;=0.5),"1.",AND(Y11&gt;=0.5,Z11&lt;0.5),"2.",AND(Y11&lt;0.5,Z11&lt;0.5),"3.",AND(Y11&lt;0.5,Z11&gt;=0.5),"4.")</f>
        <v>3.</v>
      </c>
      <c r="AC11" s="1"/>
      <c r="AD11" t="s">
        <v>178</v>
      </c>
      <c r="AE11" t="s">
        <v>178</v>
      </c>
      <c r="AF11" t="s">
        <v>181</v>
      </c>
    </row>
    <row r="12" spans="2:32" x14ac:dyDescent="0.25">
      <c r="B12" s="12" t="s">
        <v>23</v>
      </c>
      <c r="C12" s="17">
        <v>0.14003116320429376</v>
      </c>
      <c r="D12" s="2">
        <v>0.13787712762071735</v>
      </c>
      <c r="E12" s="19">
        <v>0.67810580190092529</v>
      </c>
      <c r="F12" s="98">
        <v>0.62556836987365327</v>
      </c>
      <c r="G12" s="17">
        <v>0.90116279069767447</v>
      </c>
      <c r="H12" s="2">
        <v>0.61680073190545803</v>
      </c>
      <c r="I12" s="17">
        <v>0.60666666666666669</v>
      </c>
      <c r="J12" s="2">
        <v>0.36547781200944557</v>
      </c>
      <c r="K12" s="17">
        <v>0.75910801291708141</v>
      </c>
      <c r="L12" s="2">
        <v>6.0946120419350658E-2</v>
      </c>
      <c r="M12" s="17">
        <v>0.98919980970334243</v>
      </c>
      <c r="N12" s="2">
        <v>0.70248882231979115</v>
      </c>
      <c r="O12" s="17">
        <v>0.66186623892879548</v>
      </c>
      <c r="P12" s="2">
        <v>0.66186623892879548</v>
      </c>
      <c r="Q12" s="17">
        <v>0.35297366324784069</v>
      </c>
      <c r="R12" s="2">
        <v>0.48384241205078249</v>
      </c>
      <c r="S12" s="17">
        <v>0.37490935460478625</v>
      </c>
      <c r="T12" s="2">
        <v>0.64497306515901198</v>
      </c>
      <c r="V12" s="17">
        <f t="shared" si="0"/>
        <v>4.7658616093736761</v>
      </c>
      <c r="W12" s="2">
        <f t="shared" si="1"/>
        <v>4.2998407002870058</v>
      </c>
      <c r="X12" s="7" t="str">
        <f t="shared" si="5"/>
        <v>Saldus (RC)</v>
      </c>
      <c r="Y12" s="1">
        <f t="shared" si="3"/>
        <v>0.47776007780966734</v>
      </c>
      <c r="Z12" s="2">
        <f t="shared" si="4"/>
        <v>0.52954017881929738</v>
      </c>
      <c r="AA12" s="100">
        <f t="shared" si="2"/>
        <v>0.25299315703605268</v>
      </c>
      <c r="AB12" s="159" t="str" cm="1">
        <f t="array" ref="AB12">_xlfn.IFS(AND(Y12&gt;=0.5,Z12&gt;=0.5),"1.",AND(Y12&gt;=0.5,Z12&lt;0.5),"2.",AND(Y12&lt;0.5,Z12&lt;0.5),"3.",AND(Y12&lt;0.5,Z12&gt;=0.5),"4.")</f>
        <v>4.</v>
      </c>
      <c r="AC12" s="1"/>
      <c r="AF12" t="s">
        <v>182</v>
      </c>
    </row>
    <row r="13" spans="2:32" x14ac:dyDescent="0.25">
      <c r="B13" s="12" t="s">
        <v>26</v>
      </c>
      <c r="C13" s="17">
        <v>0.14096382619863757</v>
      </c>
      <c r="D13" s="2">
        <v>0.12602819782306962</v>
      </c>
      <c r="E13" s="19">
        <v>0.58151089708730963</v>
      </c>
      <c r="F13" s="98">
        <v>0.61510704816421269</v>
      </c>
      <c r="G13" s="17">
        <v>0.94767441860465118</v>
      </c>
      <c r="H13" s="2">
        <v>0.7012493679855395</v>
      </c>
      <c r="I13" s="17">
        <v>0.52666666666666662</v>
      </c>
      <c r="J13" s="2">
        <v>0.36735183468885468</v>
      </c>
      <c r="K13" s="17">
        <v>1</v>
      </c>
      <c r="L13" s="2">
        <v>0.1827062807672071</v>
      </c>
      <c r="M13" s="17">
        <v>0.98168660298255295</v>
      </c>
      <c r="N13" s="2">
        <v>0.69685294253697783</v>
      </c>
      <c r="O13" s="17">
        <v>0.60147151126298926</v>
      </c>
      <c r="P13" s="2">
        <v>0.60147151126298926</v>
      </c>
      <c r="Q13" s="17">
        <v>0.16178006433848433</v>
      </c>
      <c r="R13" s="2">
        <v>0.26840456110490502</v>
      </c>
      <c r="S13" s="17">
        <v>0.36403190717911554</v>
      </c>
      <c r="T13" s="2">
        <v>0.80515961962323379</v>
      </c>
      <c r="V13" s="17">
        <f t="shared" si="0"/>
        <v>4.4884921750876137</v>
      </c>
      <c r="W13" s="2">
        <f t="shared" si="1"/>
        <v>4.3643313639569898</v>
      </c>
      <c r="X13" s="7" t="str">
        <f t="shared" si="5"/>
        <v>Talsi (RC)</v>
      </c>
      <c r="Y13" s="1">
        <f t="shared" si="3"/>
        <v>0.4849257071063322</v>
      </c>
      <c r="Z13" s="2">
        <f t="shared" si="4"/>
        <v>0.49872135278751262</v>
      </c>
      <c r="AA13" s="100">
        <f t="shared" si="2"/>
        <v>0.24184280464951111</v>
      </c>
      <c r="AB13" s="159" t="str" cm="1">
        <f t="array" ref="AB13">_xlfn.IFS(AND(Y13&gt;=0.5,Z13&gt;=0.5),"1.",AND(Y13&gt;=0.5,Z13&lt;0.5),"2.",AND(Y13&lt;0.5,Z13&lt;0.5),"3.",AND(Y13&lt;0.5,Z13&gt;=0.5),"4.")</f>
        <v>3.</v>
      </c>
      <c r="AC13" s="1"/>
      <c r="AD13" t="s">
        <v>178</v>
      </c>
      <c r="AE13" t="s">
        <v>175</v>
      </c>
      <c r="AF13" t="s">
        <v>184</v>
      </c>
    </row>
    <row r="14" spans="2:32" x14ac:dyDescent="0.25">
      <c r="B14" s="14" t="s">
        <v>470</v>
      </c>
      <c r="C14" s="17">
        <v>0.1047413167376291</v>
      </c>
      <c r="D14" s="2">
        <v>5.2202498356344509E-2</v>
      </c>
      <c r="E14" s="19">
        <v>0.61702711873215343</v>
      </c>
      <c r="F14" s="98">
        <v>0.40857097049895957</v>
      </c>
      <c r="G14" s="17">
        <v>0.98255813953488369</v>
      </c>
      <c r="H14" s="2">
        <v>0.65844156216930305</v>
      </c>
      <c r="I14" s="17">
        <v>0.30666666666666664</v>
      </c>
      <c r="J14" s="2">
        <v>0.44859291545856772</v>
      </c>
      <c r="K14" s="17">
        <v>0.38994677527168164</v>
      </c>
      <c r="L14" s="2">
        <v>0.12029445551248936</v>
      </c>
      <c r="M14" s="17">
        <v>0.79615568249123048</v>
      </c>
      <c r="N14" s="2">
        <v>0.91487336819179221</v>
      </c>
      <c r="O14" s="17">
        <v>0.44532394169746831</v>
      </c>
      <c r="P14" s="2">
        <v>0.44532394169746831</v>
      </c>
      <c r="Q14" s="17">
        <v>0.47429453264515392</v>
      </c>
      <c r="R14" s="2">
        <v>0.3918664376262963</v>
      </c>
      <c r="S14" s="17">
        <v>0.51486584481508357</v>
      </c>
      <c r="T14" s="2">
        <v>0.20998944907669509</v>
      </c>
      <c r="V14" s="17">
        <f t="shared" si="0"/>
        <v>4.3619276988327584</v>
      </c>
      <c r="W14" s="2">
        <f t="shared" si="1"/>
        <v>3.6501555985879164</v>
      </c>
      <c r="X14" s="7" t="str">
        <f t="shared" si="5"/>
        <v>Aizpute</v>
      </c>
      <c r="Y14" s="1">
        <f t="shared" si="3"/>
        <v>0.40557284428754625</v>
      </c>
      <c r="Z14" s="2">
        <f t="shared" si="4"/>
        <v>0.48465863320363983</v>
      </c>
      <c r="AA14" s="100">
        <f t="shared" si="2"/>
        <v>0.19656438037691482</v>
      </c>
      <c r="AB14" s="159" t="str" cm="1">
        <f t="array" ref="AB14">_xlfn.IFS(AND(Y14&gt;=0.5,Z14&gt;=0.5),"1.",AND(Y14&gt;=0.5,Z14&lt;0.5),"2.",AND(Y14&lt;0.5,Z14&lt;0.5),"3.",AND(Y14&lt;0.5,Z14&gt;=0.5),"4.")</f>
        <v>3.</v>
      </c>
      <c r="AC14" s="1"/>
      <c r="AF14" s="4" t="s">
        <v>185</v>
      </c>
    </row>
    <row r="15" spans="2:32" x14ac:dyDescent="0.25">
      <c r="B15" s="14" t="s">
        <v>29</v>
      </c>
      <c r="C15" s="17">
        <v>0.32986164348189612</v>
      </c>
      <c r="D15" s="2">
        <v>3.4509460150485789E-2</v>
      </c>
      <c r="E15" s="19">
        <v>0.62825332097256614</v>
      </c>
      <c r="F15" s="98">
        <v>0.51952189753814848</v>
      </c>
      <c r="G15" s="17">
        <v>0.97093023255813948</v>
      </c>
      <c r="H15" s="2">
        <v>0.69301494358476168</v>
      </c>
      <c r="I15" s="17">
        <v>0.61333333333333329</v>
      </c>
      <c r="J15" s="2">
        <v>0.22223231924682452</v>
      </c>
      <c r="K15" s="17">
        <v>0.56919218304115116</v>
      </c>
      <c r="L15" s="2">
        <v>0.16291686494430249</v>
      </c>
      <c r="M15" s="17">
        <v>0.66926506383859552</v>
      </c>
      <c r="N15" s="2">
        <v>0.89132878355618428</v>
      </c>
      <c r="O15" s="17">
        <v>0.67218773973080415</v>
      </c>
      <c r="P15" s="2">
        <v>0.67218773973080415</v>
      </c>
      <c r="Q15" s="17">
        <v>0.47807969991777649</v>
      </c>
      <c r="R15" s="2">
        <v>0.30572279980511741</v>
      </c>
      <c r="S15" s="17">
        <v>0.54822335025380731</v>
      </c>
      <c r="T15" s="2">
        <v>1</v>
      </c>
      <c r="V15" s="17">
        <f t="shared" si="0"/>
        <v>5.073051249031221</v>
      </c>
      <c r="W15" s="2">
        <f t="shared" si="1"/>
        <v>4.5014348085566294</v>
      </c>
      <c r="X15" s="7" t="str">
        <f t="shared" si="5"/>
        <v>Brocēni</v>
      </c>
      <c r="Y15" s="1">
        <f t="shared" si="3"/>
        <v>0.50015942317295881</v>
      </c>
      <c r="Z15" s="2">
        <f t="shared" si="4"/>
        <v>0.56367236100346896</v>
      </c>
      <c r="AA15" s="100">
        <f t="shared" si="2"/>
        <v>0.28192604293803486</v>
      </c>
      <c r="AB15" s="159" t="str" cm="1">
        <f t="array" ref="AB15">_xlfn.IFS(AND(Y15&gt;=0.5,Z15&gt;=0.5),"1.",AND(Y15&gt;=0.5,Z15&lt;0.5),"2.",AND(Y15&lt;0.5,Z15&lt;0.5),"3.",AND(Y15&lt;0.5,Z15&gt;=0.5),"4.")</f>
        <v>1.</v>
      </c>
      <c r="AC15" s="1"/>
    </row>
    <row r="16" spans="2:32" x14ac:dyDescent="0.25">
      <c r="B16" s="14" t="s">
        <v>471</v>
      </c>
      <c r="C16" s="17">
        <v>0.11094081469539711</v>
      </c>
      <c r="D16" s="2">
        <v>2.0615092409964206E-2</v>
      </c>
      <c r="E16" s="19">
        <v>0.20860113198732141</v>
      </c>
      <c r="F16" s="98">
        <v>0.38628990518024248</v>
      </c>
      <c r="G16" s="17">
        <v>0.94186046511627908</v>
      </c>
      <c r="H16" s="2">
        <v>0.67628315437178055</v>
      </c>
      <c r="I16" s="17">
        <v>0.17333333333333334</v>
      </c>
      <c r="J16" s="2">
        <v>0.19753647004374114</v>
      </c>
      <c r="K16" s="17">
        <v>0.30738041226587598</v>
      </c>
      <c r="L16" s="2">
        <v>0.18876260132557252</v>
      </c>
      <c r="M16" s="17">
        <v>1.8170537282160469E-2</v>
      </c>
      <c r="N16" s="2">
        <v>0.18967637545226482</v>
      </c>
      <c r="O16" s="17">
        <v>0.18990166678289988</v>
      </c>
      <c r="P16" s="2">
        <v>0.18990166678289988</v>
      </c>
      <c r="Q16" s="17">
        <v>0.26899296632209674</v>
      </c>
      <c r="R16" s="2">
        <v>0.23984790878431542</v>
      </c>
      <c r="S16" s="17">
        <v>0.59680928208847028</v>
      </c>
      <c r="T16" s="2">
        <v>0.30865383539734981</v>
      </c>
      <c r="V16" s="17">
        <f t="shared" si="0"/>
        <v>2.697372798933531</v>
      </c>
      <c r="W16" s="2">
        <f t="shared" si="1"/>
        <v>2.3975670097481308</v>
      </c>
      <c r="X16" s="7" t="str">
        <f t="shared" si="5"/>
        <v>Skrunda</v>
      </c>
      <c r="Y16" s="1">
        <f t="shared" si="3"/>
        <v>0.26639633441645899</v>
      </c>
      <c r="Z16" s="2">
        <f t="shared" si="4"/>
        <v>0.29970808877039234</v>
      </c>
      <c r="AA16" s="100">
        <f t="shared" si="2"/>
        <v>7.9841136243395214E-2</v>
      </c>
      <c r="AB16" s="159" t="str" cm="1">
        <f t="array" ref="AB16">_xlfn.IFS(AND(Y16&gt;=0.5,Z16&gt;=0.5),"1.",AND(Y16&gt;=0.5,Z16&lt;0.5),"2.",AND(Y16&lt;0.5,Z16&lt;0.5),"3.",AND(Y16&lt;0.5,Z16&gt;=0.5),"4.")</f>
        <v>3.</v>
      </c>
      <c r="AC16" s="1"/>
    </row>
    <row r="17" spans="2:29" x14ac:dyDescent="0.25">
      <c r="B17" s="14" t="s">
        <v>472</v>
      </c>
      <c r="C17" s="17">
        <v>0.11299218324670811</v>
      </c>
      <c r="D17" s="2">
        <v>2.0556651325882094E-2</v>
      </c>
      <c r="E17" s="19">
        <v>0.17699579161624912</v>
      </c>
      <c r="F17" s="98">
        <v>0.41616313456751775</v>
      </c>
      <c r="G17" s="17">
        <v>1</v>
      </c>
      <c r="H17" s="2">
        <v>0.32975181442871737</v>
      </c>
      <c r="I17" s="17">
        <v>3.3333333333333333E-2</v>
      </c>
      <c r="J17" s="2">
        <v>0.66125829967786076</v>
      </c>
      <c r="K17" s="17">
        <v>0.25821100948086584</v>
      </c>
      <c r="L17" s="2">
        <v>5.0705584494329596E-2</v>
      </c>
      <c r="M17" s="17">
        <v>0</v>
      </c>
      <c r="N17" s="2">
        <v>0</v>
      </c>
      <c r="O17" s="17">
        <v>0.22829346537415449</v>
      </c>
      <c r="P17" s="2">
        <v>0.22829346537415449</v>
      </c>
      <c r="Q17" s="17">
        <v>0.36901190937820588</v>
      </c>
      <c r="R17" s="2">
        <v>0.17198954847174516</v>
      </c>
      <c r="S17" s="17">
        <v>0.68310369833212492</v>
      </c>
      <c r="T17" s="2">
        <v>0.1775242136276059</v>
      </c>
      <c r="V17" s="17">
        <f t="shared" si="0"/>
        <v>2.6544359657751055</v>
      </c>
      <c r="W17" s="2">
        <f t="shared" si="1"/>
        <v>2.0562427119678133</v>
      </c>
      <c r="X17" s="7" t="str">
        <f t="shared" si="5"/>
        <v>Priekule</v>
      </c>
      <c r="Y17" s="1">
        <f t="shared" si="3"/>
        <v>0.22847141244086813</v>
      </c>
      <c r="Z17" s="2">
        <f t="shared" si="4"/>
        <v>0.29493732953056728</v>
      </c>
      <c r="AA17" s="100">
        <f t="shared" si="2"/>
        <v>6.7384748259386479E-2</v>
      </c>
      <c r="AB17" s="159" t="str" cm="1">
        <f t="array" ref="AB17">_xlfn.IFS(AND(Y17&gt;=0.5,Z17&gt;=0.5),"1.",AND(Y17&gt;=0.5,Z17&lt;0.5),"2.",AND(Y17&lt;0.5,Z17&lt;0.5),"3.",AND(Y17&lt;0.5,Z17&gt;=0.5),"4.")</f>
        <v>3.</v>
      </c>
      <c r="AC17" s="1"/>
    </row>
    <row r="18" spans="2:29" x14ac:dyDescent="0.25">
      <c r="B18" s="14" t="s">
        <v>473</v>
      </c>
      <c r="C18" s="17">
        <v>0.39483753815693112</v>
      </c>
      <c r="D18" s="2">
        <v>1.6568047337278107E-2</v>
      </c>
      <c r="E18" s="19">
        <v>0.79508410129246176</v>
      </c>
      <c r="F18" s="98">
        <v>0.77128623284750863</v>
      </c>
      <c r="G18" s="17">
        <v>0.98255813953488369</v>
      </c>
      <c r="H18" s="2">
        <v>0.55577549858659103</v>
      </c>
      <c r="I18" s="17">
        <v>0.16666666666666666</v>
      </c>
      <c r="J18" s="2">
        <v>0.30672477268928161</v>
      </c>
      <c r="K18" s="17">
        <v>0.14077004563154374</v>
      </c>
      <c r="L18" s="2">
        <v>0.20550859992287746</v>
      </c>
      <c r="M18" s="17">
        <v>0.81931794003069958</v>
      </c>
      <c r="N18" s="2">
        <v>0.87639881022786426</v>
      </c>
      <c r="O18" s="17">
        <v>0.39068275333007885</v>
      </c>
      <c r="P18" s="2">
        <v>0.39068275333007885</v>
      </c>
      <c r="Q18" s="17">
        <v>0.41732838957542606</v>
      </c>
      <c r="R18" s="2">
        <v>0.47681973850680581</v>
      </c>
      <c r="S18" s="17">
        <v>0.36403190717911554</v>
      </c>
      <c r="T18" s="2">
        <v>0.80515961962323379</v>
      </c>
      <c r="V18" s="17">
        <f t="shared" si="0"/>
        <v>4.5360160356891406</v>
      </c>
      <c r="W18" s="2">
        <f t="shared" si="1"/>
        <v>4.4049240730715198</v>
      </c>
      <c r="X18" s="7" t="str">
        <f t="shared" si="5"/>
        <v>Stende</v>
      </c>
      <c r="Y18" s="1">
        <f t="shared" si="3"/>
        <v>0.48943600811905774</v>
      </c>
      <c r="Z18" s="2">
        <f t="shared" si="4"/>
        <v>0.50400178174323784</v>
      </c>
      <c r="AA18" s="100">
        <f t="shared" si="2"/>
        <v>0.24667662014130293</v>
      </c>
      <c r="AB18" s="159" t="str" cm="1">
        <f t="array" ref="AB18">_xlfn.IFS(AND(Y18&gt;=0.5,Z18&gt;=0.5),"1.",AND(Y18&gt;=0.5,Z18&lt;0.5),"2.",AND(Y18&lt;0.5,Z18&lt;0.5),"3.",AND(Y18&lt;0.5,Z18&gt;=0.5),"4.")</f>
        <v>4.</v>
      </c>
      <c r="AC18" s="1"/>
    </row>
    <row r="19" spans="2:29" x14ac:dyDescent="0.25">
      <c r="B19" s="14" t="s">
        <v>28</v>
      </c>
      <c r="C19" s="17">
        <v>1</v>
      </c>
      <c r="D19" s="2">
        <v>1.1951201694791438E-2</v>
      </c>
      <c r="E19" s="19">
        <v>0.31830097128531148</v>
      </c>
      <c r="F19" s="98">
        <v>1</v>
      </c>
      <c r="G19" s="17">
        <v>0.96511627906976749</v>
      </c>
      <c r="H19" s="2">
        <v>0.42775925939547899</v>
      </c>
      <c r="I19" s="17">
        <v>0.46666666666666667</v>
      </c>
      <c r="J19" s="2">
        <v>1</v>
      </c>
      <c r="K19" s="17">
        <v>4.7652488529325965E-2</v>
      </c>
      <c r="L19" s="2">
        <v>0.3662249206724752</v>
      </c>
      <c r="M19" s="17">
        <v>0.66552700752487937</v>
      </c>
      <c r="N19" s="2">
        <v>1</v>
      </c>
      <c r="O19" s="17">
        <v>0</v>
      </c>
      <c r="P19" s="2">
        <v>0</v>
      </c>
      <c r="Q19" s="17">
        <v>0.90035489781848421</v>
      </c>
      <c r="R19" s="2">
        <v>0.42179867967598283</v>
      </c>
      <c r="S19" s="17">
        <v>0.36403190717911554</v>
      </c>
      <c r="T19" s="2">
        <v>0.80515961962323379</v>
      </c>
      <c r="V19" s="17">
        <f t="shared" si="0"/>
        <v>5.0462226502167002</v>
      </c>
      <c r="W19" s="2">
        <f t="shared" si="1"/>
        <v>5.032893681061962</v>
      </c>
      <c r="X19" s="7" t="str">
        <f t="shared" si="5"/>
        <v>Sabile</v>
      </c>
      <c r="Y19" s="1">
        <f t="shared" si="3"/>
        <v>0.55921040900688468</v>
      </c>
      <c r="Z19" s="2">
        <f t="shared" si="4"/>
        <v>0.56069140557963337</v>
      </c>
      <c r="AA19" s="100">
        <f t="shared" si="2"/>
        <v>0.31354447024083182</v>
      </c>
      <c r="AB19" s="159" t="str" cm="1">
        <f t="array" ref="AB19">_xlfn.IFS(AND(Y19&gt;=0.5,Z19&gt;=0.5),"1.",AND(Y19&gt;=0.5,Z19&lt;0.5),"2.",AND(Y19&lt;0.5,Z19&lt;0.5),"3.",AND(Y19&lt;0.5,Z19&gt;=0.5),"4.")</f>
        <v>1.</v>
      </c>
      <c r="AC19" s="1"/>
    </row>
    <row r="20" spans="2:29" x14ac:dyDescent="0.25">
      <c r="B20" s="14" t="s">
        <v>474</v>
      </c>
      <c r="C20" s="17">
        <v>0.34921711174817316</v>
      </c>
      <c r="D20" s="2">
        <v>9.7742713127328511E-3</v>
      </c>
      <c r="E20" s="19">
        <v>0.21007753169010154</v>
      </c>
      <c r="F20" s="98">
        <v>0.38064510511324889</v>
      </c>
      <c r="G20" s="17">
        <v>0.95348837209302328</v>
      </c>
      <c r="H20" s="2">
        <v>0.59698615713251335</v>
      </c>
      <c r="I20" s="17">
        <v>0</v>
      </c>
      <c r="J20" s="2">
        <v>0.62675501081465423</v>
      </c>
      <c r="K20" s="17">
        <v>0</v>
      </c>
      <c r="L20" s="2">
        <v>0.14836268888990678</v>
      </c>
      <c r="M20" s="17">
        <v>0.65714411148799423</v>
      </c>
      <c r="N20" s="2">
        <v>0.95134796728416393</v>
      </c>
      <c r="O20" s="17">
        <v>0.18223028105167738</v>
      </c>
      <c r="P20" s="2">
        <v>0.18223028105167738</v>
      </c>
      <c r="Q20" s="17">
        <v>0.45293949573707804</v>
      </c>
      <c r="R20" s="2">
        <v>0.31436924464504501</v>
      </c>
      <c r="S20" s="17">
        <v>0.36403190717911554</v>
      </c>
      <c r="T20" s="2">
        <v>0.80515961962323379</v>
      </c>
      <c r="V20" s="17">
        <f t="shared" si="0"/>
        <v>3.3174914998770699</v>
      </c>
      <c r="W20" s="2">
        <f t="shared" si="1"/>
        <v>4.0156303458671765</v>
      </c>
      <c r="X20" s="7" t="str">
        <f t="shared" si="5"/>
        <v>Valdemārpils</v>
      </c>
      <c r="Y20" s="1">
        <f t="shared" si="3"/>
        <v>0.44618114954079741</v>
      </c>
      <c r="Z20" s="2">
        <f t="shared" si="4"/>
        <v>0.36861016665300778</v>
      </c>
      <c r="AA20" s="100">
        <f t="shared" si="2"/>
        <v>0.16446690788966392</v>
      </c>
      <c r="AB20" s="159" t="str" cm="1">
        <f t="array" ref="AB20">_xlfn.IFS(AND(Y20&gt;=0.5,Z20&gt;=0.5),"1.",AND(Y20&gt;=0.5,Z20&lt;0.5),"2.",AND(Y20&lt;0.5,Z20&lt;0.5),"3.",AND(Y20&lt;0.5,Z20&gt;=0.5),"4.")</f>
        <v>3.</v>
      </c>
      <c r="AC20" s="1"/>
    </row>
    <row r="21" spans="2:29" x14ac:dyDescent="0.25">
      <c r="B21" s="14" t="s">
        <v>475</v>
      </c>
      <c r="C21" s="17">
        <v>0.16628806647447741</v>
      </c>
      <c r="D21" s="2">
        <v>5.8733289502520269E-3</v>
      </c>
      <c r="E21" s="17">
        <v>0</v>
      </c>
      <c r="F21" s="2">
        <v>0</v>
      </c>
      <c r="G21" s="17">
        <v>0.93023255813953487</v>
      </c>
      <c r="H21" s="2">
        <v>0.47660336063298558</v>
      </c>
      <c r="I21" s="17">
        <v>0.34</v>
      </c>
      <c r="J21" s="2">
        <v>0.28486686920879645</v>
      </c>
      <c r="K21" s="17">
        <v>7.8891753026191225E-2</v>
      </c>
      <c r="L21" s="2">
        <v>1</v>
      </c>
      <c r="M21" s="17">
        <v>0.75576877753040406</v>
      </c>
      <c r="N21" s="2">
        <v>0.92508458870116883</v>
      </c>
      <c r="O21" s="17">
        <v>0.86815677522839785</v>
      </c>
      <c r="P21" s="2">
        <v>0.86815677522839785</v>
      </c>
      <c r="Q21" s="17">
        <v>0.62962771019366792</v>
      </c>
      <c r="R21" s="2">
        <v>0.37079352758402123</v>
      </c>
      <c r="S21" s="17">
        <v>0.26395939086294423</v>
      </c>
      <c r="T21" s="2">
        <v>0.38029900402130556</v>
      </c>
      <c r="V21" s="17">
        <f t="shared" si="0"/>
        <v>4.9540332784294261</v>
      </c>
      <c r="W21" s="2">
        <f t="shared" si="1"/>
        <v>4.3116774543269276</v>
      </c>
      <c r="X21" s="7" t="str">
        <f t="shared" si="5"/>
        <v>Piltene</v>
      </c>
      <c r="Y21" s="1">
        <f t="shared" si="3"/>
        <v>0.47907527270299194</v>
      </c>
      <c r="Z21" s="2">
        <f t="shared" si="4"/>
        <v>0.55044814204771397</v>
      </c>
      <c r="AA21" s="100">
        <f t="shared" si="2"/>
        <v>0.2637060937603638</v>
      </c>
      <c r="AB21" s="159" t="str" cm="1">
        <f t="array" ref="AB21">_xlfn.IFS(AND(Y21&gt;=0.5,Z21&gt;=0.5),"1.",AND(Y21&gt;=0.5,Z21&lt;0.5),"2.",AND(Y21&lt;0.5,Z21&lt;0.5),"3.",AND(Y21&lt;0.5,Z21&gt;=0.5),"4.")</f>
        <v>4.</v>
      </c>
      <c r="AC21" s="1"/>
    </row>
    <row r="22" spans="2:29" x14ac:dyDescent="0.25">
      <c r="B22" s="14" t="s">
        <v>476</v>
      </c>
      <c r="C22" s="17">
        <v>0</v>
      </c>
      <c r="D22" s="2">
        <v>5.3911900065746216E-3</v>
      </c>
      <c r="E22" s="19">
        <v>0.34988606078337592</v>
      </c>
      <c r="F22" s="98">
        <v>0.465543501443696</v>
      </c>
      <c r="G22" s="17">
        <v>0.95930232558139539</v>
      </c>
      <c r="H22" s="2">
        <v>0.48679783753615141</v>
      </c>
      <c r="I22" s="17">
        <v>0.18666666666666668</v>
      </c>
      <c r="J22" s="2">
        <v>0.85937535443222191</v>
      </c>
      <c r="K22" s="17">
        <v>0.8826211770231569</v>
      </c>
      <c r="L22" s="2">
        <v>0.17796133754049967</v>
      </c>
      <c r="M22" s="17">
        <v>0.83204315594693412</v>
      </c>
      <c r="N22" s="2">
        <v>0.90922253401614628</v>
      </c>
      <c r="O22" s="17">
        <v>0.67898737708347845</v>
      </c>
      <c r="P22" s="2">
        <v>0.67898737708347845</v>
      </c>
      <c r="Q22" s="17">
        <v>1</v>
      </c>
      <c r="R22" s="2">
        <v>0.47913590080880281</v>
      </c>
      <c r="S22" s="17">
        <v>0.8665699782451054</v>
      </c>
      <c r="T22" s="2">
        <v>0.30925934789907888</v>
      </c>
      <c r="V22" s="17">
        <f t="shared" si="0"/>
        <v>5.0514169018474551</v>
      </c>
      <c r="W22" s="2">
        <f t="shared" si="1"/>
        <v>4.3716743807666498</v>
      </c>
      <c r="X22" s="7" t="str">
        <f t="shared" si="5"/>
        <v>Pāvilosta</v>
      </c>
      <c r="Y22" s="1">
        <f t="shared" si="3"/>
        <v>0.48574159786296112</v>
      </c>
      <c r="Z22" s="2">
        <f t="shared" si="4"/>
        <v>0.5612685446497172</v>
      </c>
      <c r="AA22" s="100">
        <f t="shared" si="2"/>
        <v>0.27263147970837237</v>
      </c>
      <c r="AB22" s="159" t="str" cm="1">
        <f t="array" ref="AB22">_xlfn.IFS(AND(Y22&gt;=0.5,Z22&gt;=0.5),"1.",AND(Y22&gt;=0.5,Z22&lt;0.5),"2.",AND(Y22&lt;0.5,Z22&lt;0.5),"3.",AND(Y22&lt;0.5,Z22&gt;=0.5),"4.")</f>
        <v>4.</v>
      </c>
      <c r="AC22" s="1"/>
    </row>
    <row r="23" spans="2:29" x14ac:dyDescent="0.25">
      <c r="B23" s="14" t="s">
        <v>27</v>
      </c>
      <c r="C23" s="17">
        <v>0.33342589848358511</v>
      </c>
      <c r="D23" s="2">
        <v>4.4619767696690772E-2</v>
      </c>
      <c r="E23" s="19">
        <v>0.91378917687298911</v>
      </c>
      <c r="F23" s="98">
        <v>0.48704197095103635</v>
      </c>
      <c r="G23" s="17">
        <v>1</v>
      </c>
      <c r="H23" s="2">
        <v>0.65261182716887345</v>
      </c>
      <c r="I23" s="17">
        <v>1</v>
      </c>
      <c r="J23" s="2">
        <v>0.50978123674088549</v>
      </c>
      <c r="K23" s="17">
        <v>0.8376224924559692</v>
      </c>
      <c r="L23" s="2">
        <v>0.16608363467113527</v>
      </c>
      <c r="M23" s="17">
        <v>1</v>
      </c>
      <c r="N23" s="2">
        <v>0.87906861031106609</v>
      </c>
      <c r="O23" s="17">
        <v>0.94825301624938962</v>
      </c>
      <c r="P23" s="2">
        <v>0.94825301624938962</v>
      </c>
      <c r="Q23" s="17">
        <v>0.40757946119372734</v>
      </c>
      <c r="R23" s="2">
        <v>1</v>
      </c>
      <c r="S23" s="17">
        <v>1</v>
      </c>
      <c r="T23" s="2">
        <v>0.34332035221192708</v>
      </c>
      <c r="V23" s="17">
        <f t="shared" si="0"/>
        <v>6.7691311874708262</v>
      </c>
      <c r="W23" s="2">
        <f t="shared" si="1"/>
        <v>5.0307804160010043</v>
      </c>
      <c r="X23" s="7" t="str">
        <f t="shared" si="5"/>
        <v>Grobiņa</v>
      </c>
      <c r="Y23" s="1">
        <f t="shared" si="3"/>
        <v>0.55897560177788941</v>
      </c>
      <c r="Z23" s="2">
        <f t="shared" si="4"/>
        <v>0.75212568749675845</v>
      </c>
      <c r="AA23" s="100">
        <f t="shared" si="2"/>
        <v>0.42041990878110935</v>
      </c>
      <c r="AB23" s="159" t="str" cm="1">
        <f t="array" ref="AB23">_xlfn.IFS(AND(Y23&gt;=0.5,Z23&gt;=0.5),"1.",AND(Y23&gt;=0.5,Z23&lt;0.5),"2.",AND(Y23&lt;0.5,Z23&lt;0.5),"3.",AND(Y23&lt;0.5,Z23&gt;=0.5),"4.")</f>
        <v>1.</v>
      </c>
      <c r="AC23" s="1"/>
    </row>
    <row r="24" spans="2:29" x14ac:dyDescent="0.25">
      <c r="B24" s="14" t="s">
        <v>477</v>
      </c>
      <c r="C24" s="17">
        <v>0.04</v>
      </c>
      <c r="D24" s="2">
        <v>0.46</v>
      </c>
      <c r="E24" s="19">
        <v>1</v>
      </c>
      <c r="F24" s="98">
        <v>0.8388966988261527</v>
      </c>
      <c r="G24" s="17">
        <v>0.89534883720930236</v>
      </c>
      <c r="H24" s="2">
        <v>0.50527133639199273</v>
      </c>
      <c r="I24" s="17">
        <v>0.42</v>
      </c>
      <c r="J24" s="2">
        <v>0.84318012307960277</v>
      </c>
      <c r="K24" s="17">
        <v>0.68774781114088002</v>
      </c>
      <c r="L24" s="2">
        <v>0.13009879973531929</v>
      </c>
      <c r="M24" s="17">
        <v>0.76832033341526129</v>
      </c>
      <c r="N24" s="2">
        <v>0.75518459712516961</v>
      </c>
      <c r="O24" s="17">
        <v>0.48343678080758778</v>
      </c>
      <c r="P24" s="2">
        <v>0.48343678080758778</v>
      </c>
      <c r="Q24" s="17">
        <v>0.53773793844663709</v>
      </c>
      <c r="R24" s="2">
        <v>0</v>
      </c>
      <c r="S24" s="17">
        <v>0.26395939086294423</v>
      </c>
      <c r="T24" s="2">
        <v>0.38029900402130556</v>
      </c>
      <c r="V24" s="17">
        <f t="shared" si="0"/>
        <v>4.538902080477051</v>
      </c>
      <c r="W24" s="2">
        <f t="shared" si="1"/>
        <v>4.3963673399871306</v>
      </c>
      <c r="X24" s="7" t="str">
        <f>B24</f>
        <v>Ugāles pagasts</v>
      </c>
      <c r="Y24" s="1">
        <f t="shared" si="3"/>
        <v>0.48848525999857006</v>
      </c>
      <c r="Z24" s="2">
        <f t="shared" si="4"/>
        <v>0.50432245338633896</v>
      </c>
      <c r="AA24" s="100">
        <f t="shared" si="2"/>
        <v>0.24635408476554252</v>
      </c>
      <c r="AB24" s="159" t="str" cm="1">
        <f t="array" ref="AB24">_xlfn.IFS(AND(Y24&gt;=0.5,Z24&gt;=0.5),"1.",AND(Y24&gt;=0.5,Z24&lt;0.5),"2.",AND(Y24&lt;0.5,Z24&lt;0.5),"3.",AND(Y24&lt;0.5,Z24&gt;=0.5),"4.")</f>
        <v>4.</v>
      </c>
      <c r="AC24" s="1"/>
    </row>
    <row r="25" spans="2:29" x14ac:dyDescent="0.25">
      <c r="B25" s="14" t="s">
        <v>478</v>
      </c>
      <c r="C25" s="17">
        <v>0.60894254970618711</v>
      </c>
      <c r="D25" s="2">
        <v>0</v>
      </c>
      <c r="E25" s="19">
        <v>9.9166283334769997E-2</v>
      </c>
      <c r="F25" s="98">
        <v>0.48592461068730874</v>
      </c>
      <c r="G25" s="17">
        <v>0.97093023255813948</v>
      </c>
      <c r="H25" s="2">
        <v>0.44167823203570955</v>
      </c>
      <c r="I25" s="17">
        <v>8.666666666666667E-2</v>
      </c>
      <c r="J25" s="2">
        <v>0.23834077260207925</v>
      </c>
      <c r="K25" s="17">
        <v>0.20730112865346742</v>
      </c>
      <c r="L25" s="2">
        <v>0</v>
      </c>
      <c r="M25" s="17">
        <v>0.66919481248143875</v>
      </c>
      <c r="N25" s="2">
        <v>0.92685164711228651</v>
      </c>
      <c r="O25" s="17">
        <v>0.36003208034033074</v>
      </c>
      <c r="P25" s="2">
        <v>0.36003208034033074</v>
      </c>
      <c r="Q25" s="17">
        <v>0.26202819203613309</v>
      </c>
      <c r="R25" s="2">
        <v>0.44787214946223525</v>
      </c>
      <c r="S25" s="17">
        <v>0.81290790427846271</v>
      </c>
      <c r="T25" s="2">
        <v>4.8634028667687124E-2</v>
      </c>
      <c r="V25" s="17">
        <f t="shared" si="0"/>
        <v>3.869868721402129</v>
      </c>
      <c r="W25" s="2">
        <f t="shared" si="1"/>
        <v>2.9493335209076372</v>
      </c>
      <c r="X25" t="str">
        <f t="shared" ref="X25:X26" si="6">B25</f>
        <v>Durbe</v>
      </c>
      <c r="Y25" s="1">
        <f t="shared" si="3"/>
        <v>0.32770372454529301</v>
      </c>
      <c r="Z25" s="1">
        <f t="shared" si="4"/>
        <v>0.42998541348912545</v>
      </c>
      <c r="AA25" s="27">
        <f t="shared" si="2"/>
        <v>0.14090782150053427</v>
      </c>
      <c r="AB25" s="159" t="str" cm="1">
        <f t="array" ref="AB25">_xlfn.IFS(AND(Y25&gt;=0.5,Z25&gt;=0.5),"1.",AND(Y25&gt;=0.5,Z25&lt;0.5),"2.",AND(Y25&lt;0.5,Z25&lt;0.5),"3.",AND(Y25&lt;0.5,Z25&gt;=0.5),"4.")</f>
        <v>3.</v>
      </c>
      <c r="AC25" s="1"/>
    </row>
    <row r="26" spans="2:29" x14ac:dyDescent="0.25">
      <c r="B26" s="96" t="s">
        <v>479</v>
      </c>
      <c r="C26" s="18">
        <v>0.34370265803201844</v>
      </c>
      <c r="D26" s="10">
        <v>4.3640879538315434E-2</v>
      </c>
      <c r="E26" s="20">
        <v>0.2638604592938753</v>
      </c>
      <c r="F26" s="99">
        <v>0.44272967560372317</v>
      </c>
      <c r="G26" s="18">
        <v>0.96511627906976749</v>
      </c>
      <c r="H26" s="10">
        <v>0.37562405828849332</v>
      </c>
      <c r="I26" s="18">
        <v>0.23333333333333334</v>
      </c>
      <c r="J26" s="10">
        <v>0.16152522511645406</v>
      </c>
      <c r="K26" s="18">
        <v>0.43372117094125484</v>
      </c>
      <c r="L26" s="10">
        <v>6.4975843199466241E-2</v>
      </c>
      <c r="M26" s="18">
        <v>0.78347509025440321</v>
      </c>
      <c r="N26" s="10">
        <v>0.93934092557999083</v>
      </c>
      <c r="O26" s="18">
        <v>0.41000069739870276</v>
      </c>
      <c r="P26" s="10">
        <v>0.41000069739870276</v>
      </c>
      <c r="Q26" s="18">
        <v>0.35499851041868824</v>
      </c>
      <c r="R26" s="10">
        <v>0.49183276030128015</v>
      </c>
      <c r="S26" s="18">
        <v>0</v>
      </c>
      <c r="T26" s="10">
        <v>0</v>
      </c>
      <c r="V26" s="18">
        <f t="shared" si="0"/>
        <v>3.4194628710002553</v>
      </c>
      <c r="W26" s="10">
        <f t="shared" si="1"/>
        <v>2.9296700650264262</v>
      </c>
      <c r="X26" s="26" t="str">
        <f t="shared" si="6"/>
        <v>Kandava</v>
      </c>
      <c r="Y26" s="8">
        <f t="shared" si="3"/>
        <v>0.32551889611404738</v>
      </c>
      <c r="Z26" s="8">
        <f t="shared" si="4"/>
        <v>0.37994031900002834</v>
      </c>
      <c r="AA26" s="28">
        <f t="shared" si="2"/>
        <v>0.12367775323010825</v>
      </c>
      <c r="AB26" s="10" t="str" cm="1">
        <f t="array" ref="AB26">_xlfn.IFS(AND(Y26&gt;=0.5,Z26&gt;=0.5),"1.",AND(Y26&gt;=0.5,Z26&lt;0.5),"2.",AND(Y26&lt;0.5,Z26&lt;0.5),"3.",AND(Y26&lt;0.5,Z26&gt;=0.5),"4.")</f>
        <v>3.</v>
      </c>
      <c r="AC26" s="1"/>
    </row>
    <row r="27" spans="2:29" x14ac:dyDescent="0.25">
      <c r="B27" s="13" t="s">
        <v>198</v>
      </c>
      <c r="C27" s="1">
        <f>AVERAGE(C8:C26)</f>
        <v>0.27771291838757378</v>
      </c>
      <c r="D27" s="1">
        <f t="shared" ref="D27:T27" si="7">AVERAGE(D8:D26)</f>
        <v>0.15114071613396851</v>
      </c>
      <c r="E27" s="1">
        <f t="shared" si="7"/>
        <v>0.49821053735220583</v>
      </c>
      <c r="F27" s="1">
        <f t="shared" si="7"/>
        <v>0.51738024887503753</v>
      </c>
      <c r="G27" s="1">
        <f t="shared" si="7"/>
        <v>0.85985312117503065</v>
      </c>
      <c r="H27" s="1">
        <f t="shared" si="7"/>
        <v>0.55703752792822048</v>
      </c>
      <c r="I27" s="1">
        <f t="shared" si="7"/>
        <v>0.39578947368421052</v>
      </c>
      <c r="J27" s="1">
        <f t="shared" si="7"/>
        <v>0.43530961686888381</v>
      </c>
      <c r="K27" s="1">
        <f t="shared" si="7"/>
        <v>0.50472292918680395</v>
      </c>
      <c r="L27" s="1">
        <f t="shared" si="7"/>
        <v>0.18808129821338615</v>
      </c>
      <c r="M27" s="1">
        <f t="shared" si="7"/>
        <v>0.7219642326209279</v>
      </c>
      <c r="N27" s="1">
        <f t="shared" si="7"/>
        <v>0.75716205501288769</v>
      </c>
      <c r="O27" s="1">
        <f t="shared" si="7"/>
        <v>0.51572634074900625</v>
      </c>
      <c r="P27" s="1">
        <f t="shared" si="7"/>
        <v>0.51572634074900625</v>
      </c>
      <c r="Q27" s="1">
        <f t="shared" si="7"/>
        <v>0.44650127803437323</v>
      </c>
      <c r="R27" s="1">
        <f t="shared" si="7"/>
        <v>0.41576365621882677</v>
      </c>
      <c r="S27" s="1">
        <f t="shared" si="7"/>
        <v>0.47742452578145889</v>
      </c>
      <c r="T27" s="1">
        <f t="shared" si="7"/>
        <v>0.44831413644766371</v>
      </c>
      <c r="V27" s="1"/>
      <c r="W27" s="1"/>
      <c r="Y27" s="1"/>
      <c r="Z27" s="1"/>
      <c r="AA27" s="67"/>
      <c r="AB27" s="1"/>
      <c r="AC27" s="1"/>
    </row>
    <row r="28" spans="2:29" x14ac:dyDescent="0.25">
      <c r="V28" s="1"/>
      <c r="W28" s="1"/>
      <c r="Y28" s="1"/>
      <c r="Z28" s="1"/>
      <c r="AA28" s="67"/>
      <c r="AB28" s="1"/>
      <c r="AC28" s="1"/>
    </row>
    <row r="29" spans="2:29" x14ac:dyDescent="0.25">
      <c r="V29" s="1"/>
      <c r="W29" s="1"/>
      <c r="Y29" s="1"/>
      <c r="Z29" s="69"/>
      <c r="AA29" s="67"/>
      <c r="AB29" s="1"/>
      <c r="AC29" s="1"/>
    </row>
    <row r="30" spans="2:29" x14ac:dyDescent="0.25">
      <c r="V30" s="1"/>
      <c r="W30" s="1"/>
      <c r="Y30" s="1"/>
      <c r="Z30" s="69"/>
      <c r="AA30" s="67"/>
      <c r="AB30" s="1"/>
      <c r="AC30" s="1"/>
    </row>
    <row r="31" spans="2:29" x14ac:dyDescent="0.25">
      <c r="V31" s="1"/>
      <c r="W31" s="1"/>
      <c r="Y31" s="1"/>
      <c r="Z31" s="69"/>
      <c r="AA31" s="67"/>
      <c r="AB31" s="1"/>
      <c r="AC31" s="1"/>
    </row>
    <row r="32" spans="2:29" x14ac:dyDescent="0.25">
      <c r="V32" s="1"/>
      <c r="W32" s="1"/>
      <c r="Y32" s="1"/>
      <c r="Z32" s="69"/>
      <c r="AA32" s="67"/>
      <c r="AB32" s="1"/>
      <c r="AC32" s="1"/>
    </row>
    <row r="33" spans="22:29" x14ac:dyDescent="0.25">
      <c r="V33" s="1"/>
      <c r="W33" s="1"/>
      <c r="Y33" s="1"/>
      <c r="Z33" s="69"/>
      <c r="AA33" s="67"/>
      <c r="AB33" s="1"/>
      <c r="AC33" s="1"/>
    </row>
    <row r="34" spans="22:29" x14ac:dyDescent="0.25">
      <c r="Z34" s="69"/>
    </row>
    <row r="35" spans="22:29" x14ac:dyDescent="0.25">
      <c r="Z35" s="69"/>
    </row>
    <row r="36" spans="22:29" x14ac:dyDescent="0.25">
      <c r="Z36" s="69"/>
    </row>
  </sheetData>
  <mergeCells count="19">
    <mergeCell ref="Q6:R6"/>
    <mergeCell ref="S6:T6"/>
    <mergeCell ref="V6:W6"/>
    <mergeCell ref="AA6:AB6"/>
    <mergeCell ref="V5:AB5"/>
    <mergeCell ref="S5:T5"/>
    <mergeCell ref="X6:Z6"/>
    <mergeCell ref="B2:G3"/>
    <mergeCell ref="C5:D5"/>
    <mergeCell ref="E5:L5"/>
    <mergeCell ref="M5:N5"/>
    <mergeCell ref="O5:R5"/>
    <mergeCell ref="M6:N6"/>
    <mergeCell ref="O6:P6"/>
    <mergeCell ref="C6:D6"/>
    <mergeCell ref="E6:F6"/>
    <mergeCell ref="G6:H6"/>
    <mergeCell ref="I6:J6"/>
    <mergeCell ref="K6:L6"/>
  </mergeCells>
  <conditionalFormatting sqref="O10:O20 O22:O26 O28:O33">
    <cfRule type="dataBar" priority="24">
      <dataBar>
        <cfvo type="min"/>
        <cfvo type="max"/>
        <color rgb="FF63C384"/>
      </dataBar>
      <extLst>
        <ext xmlns:x14="http://schemas.microsoft.com/office/spreadsheetml/2009/9/main" uri="{B025F937-C7B1-47D3-B67F-A62EFF666E3E}">
          <x14:id>{200DE2B8-D345-426D-9856-A0F855F7E2C1}</x14:id>
        </ext>
      </extLst>
    </cfRule>
  </conditionalFormatting>
  <conditionalFormatting sqref="S29 T33 S30:T32 I30:N33 G10:N20 G22:N26 P22:T26 P10:T20 P28:R33 S28:T28 I28:N28 G28:H33">
    <cfRule type="dataBar" priority="23">
      <dataBar>
        <cfvo type="min"/>
        <cfvo type="max"/>
        <color rgb="FF63C384"/>
      </dataBar>
      <extLst>
        <ext xmlns:x14="http://schemas.microsoft.com/office/spreadsheetml/2009/9/main" uri="{B025F937-C7B1-47D3-B67F-A62EFF666E3E}">
          <x14:id>{8EEAB74A-5A88-4F0E-8CE4-4005F6853566}</x14:id>
        </ext>
      </extLst>
    </cfRule>
  </conditionalFormatting>
  <conditionalFormatting sqref="AA8:AA33">
    <cfRule type="colorScale" priority="22">
      <colorScale>
        <cfvo type="min"/>
        <cfvo type="percentile" val="50"/>
        <cfvo type="max"/>
        <color rgb="FFF8696B"/>
        <color rgb="FFFFEB84"/>
        <color rgb="FF63BE7B"/>
      </colorScale>
    </cfRule>
  </conditionalFormatting>
  <conditionalFormatting sqref="I29:N29 T29">
    <cfRule type="dataBar" priority="21">
      <dataBar>
        <cfvo type="min"/>
        <cfvo type="max"/>
        <color rgb="FF63C384"/>
      </dataBar>
      <extLst>
        <ext xmlns:x14="http://schemas.microsoft.com/office/spreadsheetml/2009/9/main" uri="{B025F937-C7B1-47D3-B67F-A62EFF666E3E}">
          <x14:id>{B381A5B8-F74B-41CB-AC1D-6BB8FE46684C}</x14:id>
        </ext>
      </extLst>
    </cfRule>
  </conditionalFormatting>
  <conditionalFormatting sqref="E10:E20 E22:E26 E28:E33">
    <cfRule type="dataBar" priority="20">
      <dataBar>
        <cfvo type="min"/>
        <cfvo type="max"/>
        <color rgb="FF63C384"/>
      </dataBar>
      <extLst>
        <ext xmlns:x14="http://schemas.microsoft.com/office/spreadsheetml/2009/9/main" uri="{B025F937-C7B1-47D3-B67F-A62EFF666E3E}">
          <x14:id>{2A12DA9E-D612-46CE-A019-77E680102FCD}</x14:id>
        </ext>
      </extLst>
    </cfRule>
  </conditionalFormatting>
  <conditionalFormatting sqref="F10:F20 F22:F26 F28:F33">
    <cfRule type="dataBar" priority="19">
      <dataBar>
        <cfvo type="min"/>
        <cfvo type="max"/>
        <color rgb="FF63C384"/>
      </dataBar>
      <extLst>
        <ext xmlns:x14="http://schemas.microsoft.com/office/spreadsheetml/2009/9/main" uri="{B025F937-C7B1-47D3-B67F-A62EFF666E3E}">
          <x14:id>{4349B15B-92F3-4E28-B07A-2B1C15465065}</x14:id>
        </ext>
      </extLst>
    </cfRule>
  </conditionalFormatting>
  <conditionalFormatting sqref="C10:C33 D21:T21 D27:T27">
    <cfRule type="dataBar" priority="25">
      <dataBar>
        <cfvo type="min"/>
        <cfvo type="max"/>
        <color rgb="FF63C384"/>
      </dataBar>
      <extLst>
        <ext xmlns:x14="http://schemas.microsoft.com/office/spreadsheetml/2009/9/main" uri="{B025F937-C7B1-47D3-B67F-A62EFF666E3E}">
          <x14:id>{604FB42C-B4B9-46C5-9ADA-4C09C9B02042}</x14:id>
        </ext>
      </extLst>
    </cfRule>
  </conditionalFormatting>
  <conditionalFormatting sqref="D10:D20 D22:D26 D28:D33">
    <cfRule type="dataBar" priority="26">
      <dataBar>
        <cfvo type="min"/>
        <cfvo type="max"/>
        <color rgb="FF63C384"/>
      </dataBar>
      <extLst>
        <ext xmlns:x14="http://schemas.microsoft.com/office/spreadsheetml/2009/9/main" uri="{B025F937-C7B1-47D3-B67F-A62EFF666E3E}">
          <x14:id>{15241A24-B204-4FC2-AEBC-4EBCE229B144}</x14:id>
        </ext>
      </extLst>
    </cfRule>
  </conditionalFormatting>
  <conditionalFormatting sqref="C8:C26">
    <cfRule type="dataBar" priority="18">
      <dataBar>
        <cfvo type="min"/>
        <cfvo type="max"/>
        <color rgb="FF63C384"/>
      </dataBar>
      <extLst>
        <ext xmlns:x14="http://schemas.microsoft.com/office/spreadsheetml/2009/9/main" uri="{B025F937-C7B1-47D3-B67F-A62EFF666E3E}">
          <x14:id>{9DC4C918-44C8-405E-BBD3-FB6F578F9FA2}</x14:id>
        </ext>
      </extLst>
    </cfRule>
  </conditionalFormatting>
  <conditionalFormatting sqref="D8:D26">
    <cfRule type="dataBar" priority="17">
      <dataBar>
        <cfvo type="min"/>
        <cfvo type="max"/>
        <color rgb="FF63C384"/>
      </dataBar>
      <extLst>
        <ext xmlns:x14="http://schemas.microsoft.com/office/spreadsheetml/2009/9/main" uri="{B025F937-C7B1-47D3-B67F-A62EFF666E3E}">
          <x14:id>{96303E32-13D0-4CE7-A97B-6C5926F62B39}</x14:id>
        </ext>
      </extLst>
    </cfRule>
  </conditionalFormatting>
  <conditionalFormatting sqref="E8:E26">
    <cfRule type="dataBar" priority="16">
      <dataBar>
        <cfvo type="min"/>
        <cfvo type="max"/>
        <color rgb="FF63C384"/>
      </dataBar>
      <extLst>
        <ext xmlns:x14="http://schemas.microsoft.com/office/spreadsheetml/2009/9/main" uri="{B025F937-C7B1-47D3-B67F-A62EFF666E3E}">
          <x14:id>{CF0124E1-A40D-4D4F-94FA-DDFDA09E64DD}</x14:id>
        </ext>
      </extLst>
    </cfRule>
  </conditionalFormatting>
  <conditionalFormatting sqref="F8:F26">
    <cfRule type="dataBar" priority="15">
      <dataBar>
        <cfvo type="min"/>
        <cfvo type="max"/>
        <color rgb="FF63C384"/>
      </dataBar>
      <extLst>
        <ext xmlns:x14="http://schemas.microsoft.com/office/spreadsheetml/2009/9/main" uri="{B025F937-C7B1-47D3-B67F-A62EFF666E3E}">
          <x14:id>{BA55F6ED-9B62-4B15-887F-C4719843DB02}</x14:id>
        </ext>
      </extLst>
    </cfRule>
  </conditionalFormatting>
  <conditionalFormatting sqref="G8:G26">
    <cfRule type="dataBar" priority="14">
      <dataBar>
        <cfvo type="min"/>
        <cfvo type="max"/>
        <color rgb="FF63C384"/>
      </dataBar>
      <extLst>
        <ext xmlns:x14="http://schemas.microsoft.com/office/spreadsheetml/2009/9/main" uri="{B025F937-C7B1-47D3-B67F-A62EFF666E3E}">
          <x14:id>{99589D20-2A11-4FD3-A6D6-57B40EF3DCC2}</x14:id>
        </ext>
      </extLst>
    </cfRule>
  </conditionalFormatting>
  <conditionalFormatting sqref="H8:H26">
    <cfRule type="dataBar" priority="13">
      <dataBar>
        <cfvo type="min"/>
        <cfvo type="max"/>
        <color rgb="FF63C384"/>
      </dataBar>
      <extLst>
        <ext xmlns:x14="http://schemas.microsoft.com/office/spreadsheetml/2009/9/main" uri="{B025F937-C7B1-47D3-B67F-A62EFF666E3E}">
          <x14:id>{4D205919-712F-40A6-85C9-1C2B7C55DA6D}</x14:id>
        </ext>
      </extLst>
    </cfRule>
  </conditionalFormatting>
  <conditionalFormatting sqref="I8:I26">
    <cfRule type="dataBar" priority="12">
      <dataBar>
        <cfvo type="min"/>
        <cfvo type="max"/>
        <color rgb="FF63C384"/>
      </dataBar>
      <extLst>
        <ext xmlns:x14="http://schemas.microsoft.com/office/spreadsheetml/2009/9/main" uri="{B025F937-C7B1-47D3-B67F-A62EFF666E3E}">
          <x14:id>{2C2FFC04-6053-4448-9960-6416E5D58AB9}</x14:id>
        </ext>
      </extLst>
    </cfRule>
  </conditionalFormatting>
  <conditionalFormatting sqref="J8:J26">
    <cfRule type="dataBar" priority="11">
      <dataBar>
        <cfvo type="min"/>
        <cfvo type="max"/>
        <color rgb="FF63C384"/>
      </dataBar>
      <extLst>
        <ext xmlns:x14="http://schemas.microsoft.com/office/spreadsheetml/2009/9/main" uri="{B025F937-C7B1-47D3-B67F-A62EFF666E3E}">
          <x14:id>{7A81F3DB-3285-40C7-99FE-8B09E83BA1C5}</x14:id>
        </ext>
      </extLst>
    </cfRule>
  </conditionalFormatting>
  <conditionalFormatting sqref="K8:K26">
    <cfRule type="dataBar" priority="10">
      <dataBar>
        <cfvo type="min"/>
        <cfvo type="max"/>
        <color rgb="FF63C384"/>
      </dataBar>
      <extLst>
        <ext xmlns:x14="http://schemas.microsoft.com/office/spreadsheetml/2009/9/main" uri="{B025F937-C7B1-47D3-B67F-A62EFF666E3E}">
          <x14:id>{C0B12DAA-638A-4D6E-A0D0-3BB5C0FABA23}</x14:id>
        </ext>
      </extLst>
    </cfRule>
  </conditionalFormatting>
  <conditionalFormatting sqref="L8:L26">
    <cfRule type="dataBar" priority="9">
      <dataBar>
        <cfvo type="min"/>
        <cfvo type="max"/>
        <color rgb="FF63C384"/>
      </dataBar>
      <extLst>
        <ext xmlns:x14="http://schemas.microsoft.com/office/spreadsheetml/2009/9/main" uri="{B025F937-C7B1-47D3-B67F-A62EFF666E3E}">
          <x14:id>{66DB2C05-3F3E-4438-904B-DAC9ADD58D91}</x14:id>
        </ext>
      </extLst>
    </cfRule>
  </conditionalFormatting>
  <conditionalFormatting sqref="M8:M26">
    <cfRule type="dataBar" priority="8">
      <dataBar>
        <cfvo type="min"/>
        <cfvo type="max"/>
        <color rgb="FF63C384"/>
      </dataBar>
      <extLst>
        <ext xmlns:x14="http://schemas.microsoft.com/office/spreadsheetml/2009/9/main" uri="{B025F937-C7B1-47D3-B67F-A62EFF666E3E}">
          <x14:id>{1490AEE3-1CBF-47F9-9F9C-E0AA18BF3D3C}</x14:id>
        </ext>
      </extLst>
    </cfRule>
  </conditionalFormatting>
  <conditionalFormatting sqref="N8:N26">
    <cfRule type="dataBar" priority="7">
      <dataBar>
        <cfvo type="min"/>
        <cfvo type="max"/>
        <color rgb="FF63C384"/>
      </dataBar>
      <extLst>
        <ext xmlns:x14="http://schemas.microsoft.com/office/spreadsheetml/2009/9/main" uri="{B025F937-C7B1-47D3-B67F-A62EFF666E3E}">
          <x14:id>{FA4F3D1F-4160-4423-AC3B-838492A083C0}</x14:id>
        </ext>
      </extLst>
    </cfRule>
  </conditionalFormatting>
  <conditionalFormatting sqref="O8:O26">
    <cfRule type="dataBar" priority="6">
      <dataBar>
        <cfvo type="min"/>
        <cfvo type="max"/>
        <color rgb="FF63C384"/>
      </dataBar>
      <extLst>
        <ext xmlns:x14="http://schemas.microsoft.com/office/spreadsheetml/2009/9/main" uri="{B025F937-C7B1-47D3-B67F-A62EFF666E3E}">
          <x14:id>{2B67C68C-1D80-4590-9D25-66C9880E5CF1}</x14:id>
        </ext>
      </extLst>
    </cfRule>
  </conditionalFormatting>
  <conditionalFormatting sqref="P8:P26">
    <cfRule type="dataBar" priority="5">
      <dataBar>
        <cfvo type="min"/>
        <cfvo type="max"/>
        <color rgb="FF63C384"/>
      </dataBar>
      <extLst>
        <ext xmlns:x14="http://schemas.microsoft.com/office/spreadsheetml/2009/9/main" uri="{B025F937-C7B1-47D3-B67F-A62EFF666E3E}">
          <x14:id>{211FC906-46DE-409C-8B16-F2585DA11AF8}</x14:id>
        </ext>
      </extLst>
    </cfRule>
  </conditionalFormatting>
  <conditionalFormatting sqref="Q8:Q26">
    <cfRule type="dataBar" priority="4">
      <dataBar>
        <cfvo type="min"/>
        <cfvo type="max"/>
        <color rgb="FF63C384"/>
      </dataBar>
      <extLst>
        <ext xmlns:x14="http://schemas.microsoft.com/office/spreadsheetml/2009/9/main" uri="{B025F937-C7B1-47D3-B67F-A62EFF666E3E}">
          <x14:id>{60E14747-D68E-461B-9F21-E5D70DE34DCD}</x14:id>
        </ext>
      </extLst>
    </cfRule>
  </conditionalFormatting>
  <conditionalFormatting sqref="R8:R26">
    <cfRule type="dataBar" priority="3">
      <dataBar>
        <cfvo type="min"/>
        <cfvo type="max"/>
        <color rgb="FF63C384"/>
      </dataBar>
      <extLst>
        <ext xmlns:x14="http://schemas.microsoft.com/office/spreadsheetml/2009/9/main" uri="{B025F937-C7B1-47D3-B67F-A62EFF666E3E}">
          <x14:id>{8CECA2BA-2F76-4408-BE8D-A8BB97671EF0}</x14:id>
        </ext>
      </extLst>
    </cfRule>
  </conditionalFormatting>
  <conditionalFormatting sqref="S8:S26">
    <cfRule type="dataBar" priority="2">
      <dataBar>
        <cfvo type="min"/>
        <cfvo type="max"/>
        <color rgb="FF63C384"/>
      </dataBar>
      <extLst>
        <ext xmlns:x14="http://schemas.microsoft.com/office/spreadsheetml/2009/9/main" uri="{B025F937-C7B1-47D3-B67F-A62EFF666E3E}">
          <x14:id>{C3F3E72A-B463-4FD3-9C42-BA6A9303DFE7}</x14:id>
        </ext>
      </extLst>
    </cfRule>
  </conditionalFormatting>
  <conditionalFormatting sqref="T8:T26">
    <cfRule type="dataBar" priority="1">
      <dataBar>
        <cfvo type="min"/>
        <cfvo type="max"/>
        <color rgb="FF63C384"/>
      </dataBar>
      <extLst>
        <ext xmlns:x14="http://schemas.microsoft.com/office/spreadsheetml/2009/9/main" uri="{B025F937-C7B1-47D3-B67F-A62EFF666E3E}">
          <x14:id>{5FF01FDA-AFC3-4A2F-A778-DBBA04A5578B}</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200DE2B8-D345-426D-9856-A0F855F7E2C1}">
            <x14:dataBar minLength="0" maxLength="100" gradient="0">
              <x14:cfvo type="autoMin"/>
              <x14:cfvo type="autoMax"/>
              <x14:negativeFillColor rgb="FFFF0000"/>
              <x14:axisColor rgb="FF000000"/>
            </x14:dataBar>
          </x14:cfRule>
          <xm:sqref>O10:O20 O22:O26 O28:O33</xm:sqref>
        </x14:conditionalFormatting>
        <x14:conditionalFormatting xmlns:xm="http://schemas.microsoft.com/office/excel/2006/main">
          <x14:cfRule type="dataBar" id="{8EEAB74A-5A88-4F0E-8CE4-4005F6853566}">
            <x14:dataBar minLength="0" maxLength="100" gradient="0">
              <x14:cfvo type="autoMin"/>
              <x14:cfvo type="autoMax"/>
              <x14:negativeFillColor rgb="FFFF0000"/>
              <x14:axisColor rgb="FF000000"/>
            </x14:dataBar>
          </x14:cfRule>
          <xm:sqref>S29 T33 S30:T32 I30:N33 G10:N20 G22:N26 P22:T26 P10:T20 P28:R33 S28:T28 I28:N28 G28:H33</xm:sqref>
        </x14:conditionalFormatting>
        <x14:conditionalFormatting xmlns:xm="http://schemas.microsoft.com/office/excel/2006/main">
          <x14:cfRule type="dataBar" id="{B381A5B8-F74B-41CB-AC1D-6BB8FE46684C}">
            <x14:dataBar minLength="0" maxLength="100" gradient="0">
              <x14:cfvo type="autoMin"/>
              <x14:cfvo type="autoMax"/>
              <x14:negativeFillColor rgb="FFFF0000"/>
              <x14:axisColor rgb="FF000000"/>
            </x14:dataBar>
          </x14:cfRule>
          <xm:sqref>I29:N29 T29</xm:sqref>
        </x14:conditionalFormatting>
        <x14:conditionalFormatting xmlns:xm="http://schemas.microsoft.com/office/excel/2006/main">
          <x14:cfRule type="dataBar" id="{2A12DA9E-D612-46CE-A019-77E680102FCD}">
            <x14:dataBar minLength="0" maxLength="100" border="1" negativeBarBorderColorSameAsPositive="0">
              <x14:cfvo type="autoMin"/>
              <x14:cfvo type="autoMax"/>
              <x14:borderColor rgb="FF63C384"/>
              <x14:negativeFillColor rgb="FFFF0000"/>
              <x14:negativeBorderColor rgb="FFFF0000"/>
              <x14:axisColor rgb="FF000000"/>
            </x14:dataBar>
          </x14:cfRule>
          <xm:sqref>E10:E20 E22:E26 E28:E33</xm:sqref>
        </x14:conditionalFormatting>
        <x14:conditionalFormatting xmlns:xm="http://schemas.microsoft.com/office/excel/2006/main">
          <x14:cfRule type="dataBar" id="{4349B15B-92F3-4E28-B07A-2B1C15465065}">
            <x14:dataBar minLength="0" maxLength="100" border="1" negativeBarBorderColorSameAsPositive="0">
              <x14:cfvo type="autoMin"/>
              <x14:cfvo type="autoMax"/>
              <x14:borderColor rgb="FF63C384"/>
              <x14:negativeFillColor rgb="FFFF0000"/>
              <x14:negativeBorderColor rgb="FFFF0000"/>
              <x14:axisColor rgb="FF000000"/>
            </x14:dataBar>
          </x14:cfRule>
          <xm:sqref>F10:F20 F22:F26 F28:F33</xm:sqref>
        </x14:conditionalFormatting>
        <x14:conditionalFormatting xmlns:xm="http://schemas.microsoft.com/office/excel/2006/main">
          <x14:cfRule type="dataBar" id="{604FB42C-B4B9-46C5-9ADA-4C09C9B02042}">
            <x14:dataBar minLength="0" maxLength="100" border="1" negativeBarBorderColorSameAsPositive="0">
              <x14:cfvo type="autoMin"/>
              <x14:cfvo type="autoMax"/>
              <x14:borderColor rgb="FF63C384"/>
              <x14:negativeFillColor rgb="FFFF0000"/>
              <x14:negativeBorderColor rgb="FFFF0000"/>
              <x14:axisColor rgb="FF000000"/>
            </x14:dataBar>
          </x14:cfRule>
          <xm:sqref>C10:C33 D21:T21 D27:T27</xm:sqref>
        </x14:conditionalFormatting>
        <x14:conditionalFormatting xmlns:xm="http://schemas.microsoft.com/office/excel/2006/main">
          <x14:cfRule type="dataBar" id="{15241A24-B204-4FC2-AEBC-4EBCE229B144}">
            <x14:dataBar minLength="0" maxLength="100" border="1" negativeBarBorderColorSameAsPositive="0">
              <x14:cfvo type="autoMin"/>
              <x14:cfvo type="autoMax"/>
              <x14:borderColor rgb="FF63C384"/>
              <x14:negativeFillColor rgb="FFFF0000"/>
              <x14:negativeBorderColor rgb="FFFF0000"/>
              <x14:axisColor rgb="FF000000"/>
            </x14:dataBar>
          </x14:cfRule>
          <xm:sqref>D10:D20 D22:D26 D28:D33</xm:sqref>
        </x14:conditionalFormatting>
        <x14:conditionalFormatting xmlns:xm="http://schemas.microsoft.com/office/excel/2006/main">
          <x14:cfRule type="dataBar" id="{9DC4C918-44C8-405E-BBD3-FB6F578F9FA2}">
            <x14:dataBar minLength="0" maxLength="100" gradient="0">
              <x14:cfvo type="autoMin"/>
              <x14:cfvo type="autoMax"/>
              <x14:negativeFillColor rgb="FFFF0000"/>
              <x14:axisColor rgb="FF000000"/>
            </x14:dataBar>
          </x14:cfRule>
          <xm:sqref>C8:C26</xm:sqref>
        </x14:conditionalFormatting>
        <x14:conditionalFormatting xmlns:xm="http://schemas.microsoft.com/office/excel/2006/main">
          <x14:cfRule type="dataBar" id="{96303E32-13D0-4CE7-A97B-6C5926F62B39}">
            <x14:dataBar minLength="0" maxLength="100" gradient="0">
              <x14:cfvo type="autoMin"/>
              <x14:cfvo type="autoMax"/>
              <x14:negativeFillColor rgb="FFFF0000"/>
              <x14:axisColor rgb="FF000000"/>
            </x14:dataBar>
          </x14:cfRule>
          <xm:sqref>D8:D26</xm:sqref>
        </x14:conditionalFormatting>
        <x14:conditionalFormatting xmlns:xm="http://schemas.microsoft.com/office/excel/2006/main">
          <x14:cfRule type="dataBar" id="{CF0124E1-A40D-4D4F-94FA-DDFDA09E64DD}">
            <x14:dataBar minLength="0" maxLength="100" gradient="0">
              <x14:cfvo type="autoMin"/>
              <x14:cfvo type="autoMax"/>
              <x14:negativeFillColor rgb="FFFF0000"/>
              <x14:axisColor rgb="FF000000"/>
            </x14:dataBar>
          </x14:cfRule>
          <xm:sqref>E8:E26</xm:sqref>
        </x14:conditionalFormatting>
        <x14:conditionalFormatting xmlns:xm="http://schemas.microsoft.com/office/excel/2006/main">
          <x14:cfRule type="dataBar" id="{BA55F6ED-9B62-4B15-887F-C4719843DB02}">
            <x14:dataBar minLength="0" maxLength="100" gradient="0">
              <x14:cfvo type="autoMin"/>
              <x14:cfvo type="autoMax"/>
              <x14:negativeFillColor rgb="FFFF0000"/>
              <x14:axisColor rgb="FF000000"/>
            </x14:dataBar>
          </x14:cfRule>
          <xm:sqref>F8:F26</xm:sqref>
        </x14:conditionalFormatting>
        <x14:conditionalFormatting xmlns:xm="http://schemas.microsoft.com/office/excel/2006/main">
          <x14:cfRule type="dataBar" id="{99589D20-2A11-4FD3-A6D6-57B40EF3DCC2}">
            <x14:dataBar minLength="0" maxLength="100" gradient="0">
              <x14:cfvo type="autoMin"/>
              <x14:cfvo type="autoMax"/>
              <x14:negativeFillColor rgb="FFFF0000"/>
              <x14:axisColor rgb="FF000000"/>
            </x14:dataBar>
          </x14:cfRule>
          <xm:sqref>G8:G26</xm:sqref>
        </x14:conditionalFormatting>
        <x14:conditionalFormatting xmlns:xm="http://schemas.microsoft.com/office/excel/2006/main">
          <x14:cfRule type="dataBar" id="{4D205919-712F-40A6-85C9-1C2B7C55DA6D}">
            <x14:dataBar minLength="0" maxLength="100" gradient="0">
              <x14:cfvo type="autoMin"/>
              <x14:cfvo type="autoMax"/>
              <x14:negativeFillColor rgb="FFFF0000"/>
              <x14:axisColor rgb="FF000000"/>
            </x14:dataBar>
          </x14:cfRule>
          <xm:sqref>H8:H26</xm:sqref>
        </x14:conditionalFormatting>
        <x14:conditionalFormatting xmlns:xm="http://schemas.microsoft.com/office/excel/2006/main">
          <x14:cfRule type="dataBar" id="{2C2FFC04-6053-4448-9960-6416E5D58AB9}">
            <x14:dataBar minLength="0" maxLength="100" gradient="0">
              <x14:cfvo type="autoMin"/>
              <x14:cfvo type="autoMax"/>
              <x14:negativeFillColor rgb="FFFF0000"/>
              <x14:axisColor rgb="FF000000"/>
            </x14:dataBar>
          </x14:cfRule>
          <xm:sqref>I8:I26</xm:sqref>
        </x14:conditionalFormatting>
        <x14:conditionalFormatting xmlns:xm="http://schemas.microsoft.com/office/excel/2006/main">
          <x14:cfRule type="dataBar" id="{7A81F3DB-3285-40C7-99FE-8B09E83BA1C5}">
            <x14:dataBar minLength="0" maxLength="100" gradient="0">
              <x14:cfvo type="autoMin"/>
              <x14:cfvo type="autoMax"/>
              <x14:negativeFillColor rgb="FFFF0000"/>
              <x14:axisColor rgb="FF000000"/>
            </x14:dataBar>
          </x14:cfRule>
          <xm:sqref>J8:J26</xm:sqref>
        </x14:conditionalFormatting>
        <x14:conditionalFormatting xmlns:xm="http://schemas.microsoft.com/office/excel/2006/main">
          <x14:cfRule type="dataBar" id="{C0B12DAA-638A-4D6E-A0D0-3BB5C0FABA23}">
            <x14:dataBar minLength="0" maxLength="100" gradient="0">
              <x14:cfvo type="autoMin"/>
              <x14:cfvo type="autoMax"/>
              <x14:negativeFillColor rgb="FFFF0000"/>
              <x14:axisColor rgb="FF000000"/>
            </x14:dataBar>
          </x14:cfRule>
          <xm:sqref>K8:K26</xm:sqref>
        </x14:conditionalFormatting>
        <x14:conditionalFormatting xmlns:xm="http://schemas.microsoft.com/office/excel/2006/main">
          <x14:cfRule type="dataBar" id="{66DB2C05-3F3E-4438-904B-DAC9ADD58D91}">
            <x14:dataBar minLength="0" maxLength="100" gradient="0">
              <x14:cfvo type="autoMin"/>
              <x14:cfvo type="autoMax"/>
              <x14:negativeFillColor rgb="FFFF0000"/>
              <x14:axisColor rgb="FF000000"/>
            </x14:dataBar>
          </x14:cfRule>
          <xm:sqref>L8:L26</xm:sqref>
        </x14:conditionalFormatting>
        <x14:conditionalFormatting xmlns:xm="http://schemas.microsoft.com/office/excel/2006/main">
          <x14:cfRule type="dataBar" id="{1490AEE3-1CBF-47F9-9F9C-E0AA18BF3D3C}">
            <x14:dataBar minLength="0" maxLength="100" gradient="0">
              <x14:cfvo type="autoMin"/>
              <x14:cfvo type="autoMax"/>
              <x14:negativeFillColor rgb="FFFF0000"/>
              <x14:axisColor rgb="FF000000"/>
            </x14:dataBar>
          </x14:cfRule>
          <xm:sqref>M8:M26</xm:sqref>
        </x14:conditionalFormatting>
        <x14:conditionalFormatting xmlns:xm="http://schemas.microsoft.com/office/excel/2006/main">
          <x14:cfRule type="dataBar" id="{FA4F3D1F-4160-4423-AC3B-838492A083C0}">
            <x14:dataBar minLength="0" maxLength="100" gradient="0">
              <x14:cfvo type="autoMin"/>
              <x14:cfvo type="autoMax"/>
              <x14:negativeFillColor rgb="FFFF0000"/>
              <x14:axisColor rgb="FF000000"/>
            </x14:dataBar>
          </x14:cfRule>
          <xm:sqref>N8:N26</xm:sqref>
        </x14:conditionalFormatting>
        <x14:conditionalFormatting xmlns:xm="http://schemas.microsoft.com/office/excel/2006/main">
          <x14:cfRule type="dataBar" id="{2B67C68C-1D80-4590-9D25-66C9880E5CF1}">
            <x14:dataBar minLength="0" maxLength="100" gradient="0">
              <x14:cfvo type="autoMin"/>
              <x14:cfvo type="autoMax"/>
              <x14:negativeFillColor rgb="FFFF0000"/>
              <x14:axisColor rgb="FF000000"/>
            </x14:dataBar>
          </x14:cfRule>
          <xm:sqref>O8:O26</xm:sqref>
        </x14:conditionalFormatting>
        <x14:conditionalFormatting xmlns:xm="http://schemas.microsoft.com/office/excel/2006/main">
          <x14:cfRule type="dataBar" id="{211FC906-46DE-409C-8B16-F2585DA11AF8}">
            <x14:dataBar minLength="0" maxLength="100" gradient="0">
              <x14:cfvo type="autoMin"/>
              <x14:cfvo type="autoMax"/>
              <x14:negativeFillColor rgb="FFFF0000"/>
              <x14:axisColor rgb="FF000000"/>
            </x14:dataBar>
          </x14:cfRule>
          <xm:sqref>P8:P26</xm:sqref>
        </x14:conditionalFormatting>
        <x14:conditionalFormatting xmlns:xm="http://schemas.microsoft.com/office/excel/2006/main">
          <x14:cfRule type="dataBar" id="{60E14747-D68E-461B-9F21-E5D70DE34DCD}">
            <x14:dataBar minLength="0" maxLength="100" gradient="0">
              <x14:cfvo type="autoMin"/>
              <x14:cfvo type="autoMax"/>
              <x14:negativeFillColor rgb="FFFF0000"/>
              <x14:axisColor rgb="FF000000"/>
            </x14:dataBar>
          </x14:cfRule>
          <xm:sqref>Q8:Q26</xm:sqref>
        </x14:conditionalFormatting>
        <x14:conditionalFormatting xmlns:xm="http://schemas.microsoft.com/office/excel/2006/main">
          <x14:cfRule type="dataBar" id="{8CECA2BA-2F76-4408-BE8D-A8BB97671EF0}">
            <x14:dataBar minLength="0" maxLength="100" gradient="0">
              <x14:cfvo type="autoMin"/>
              <x14:cfvo type="autoMax"/>
              <x14:negativeFillColor rgb="FFFF0000"/>
              <x14:axisColor rgb="FF000000"/>
            </x14:dataBar>
          </x14:cfRule>
          <xm:sqref>R8:R26</xm:sqref>
        </x14:conditionalFormatting>
        <x14:conditionalFormatting xmlns:xm="http://schemas.microsoft.com/office/excel/2006/main">
          <x14:cfRule type="dataBar" id="{C3F3E72A-B463-4FD3-9C42-BA6A9303DFE7}">
            <x14:dataBar minLength="0" maxLength="100" gradient="0">
              <x14:cfvo type="autoMin"/>
              <x14:cfvo type="autoMax"/>
              <x14:negativeFillColor rgb="FFFF0000"/>
              <x14:axisColor rgb="FF000000"/>
            </x14:dataBar>
          </x14:cfRule>
          <xm:sqref>S8:S26</xm:sqref>
        </x14:conditionalFormatting>
        <x14:conditionalFormatting xmlns:xm="http://schemas.microsoft.com/office/excel/2006/main">
          <x14:cfRule type="dataBar" id="{5FF01FDA-AFC3-4A2F-A778-DBBA04A5578B}">
            <x14:dataBar minLength="0" maxLength="100" gradient="0">
              <x14:cfvo type="autoMin"/>
              <x14:cfvo type="autoMax"/>
              <x14:negativeFillColor rgb="FFFF0000"/>
              <x14:axisColor rgb="FF000000"/>
            </x14:dataBar>
          </x14:cfRule>
          <xm:sqref>T8:T26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72216-039B-471D-9433-A5CA437A6650}">
  <sheetPr>
    <tabColor rgb="FF0070C0"/>
  </sheetPr>
  <dimension ref="B2:O30"/>
  <sheetViews>
    <sheetView zoomScale="40" zoomScaleNormal="40" workbookViewId="0">
      <pane xSplit="4" ySplit="11" topLeftCell="E15" activePane="bottomRight" state="frozen"/>
      <selection pane="topRight" activeCell="E1" sqref="E1"/>
      <selection pane="bottomLeft" activeCell="A12" sqref="A12"/>
      <selection pane="bottomRight" activeCell="F17" sqref="C11:K30"/>
    </sheetView>
  </sheetViews>
  <sheetFormatPr defaultRowHeight="15" outlineLevelRow="1" x14ac:dyDescent="0.25"/>
  <cols>
    <col min="2" max="2" width="9.140625" hidden="1" customWidth="1"/>
    <col min="3" max="3" width="19.28515625" customWidth="1"/>
    <col min="4" max="4" width="37" customWidth="1"/>
    <col min="5" max="15" width="71.42578125" customWidth="1"/>
  </cols>
  <sheetData>
    <row r="2" spans="3:15" ht="15" customHeight="1" outlineLevel="1" x14ac:dyDescent="0.25">
      <c r="C2" s="242" t="s">
        <v>480</v>
      </c>
      <c r="D2" s="243"/>
      <c r="E2" s="244"/>
    </row>
    <row r="3" spans="3:15" ht="15" customHeight="1" outlineLevel="1" x14ac:dyDescent="0.25">
      <c r="C3" s="245"/>
      <c r="D3" s="246"/>
      <c r="E3" s="247"/>
    </row>
    <row r="4" spans="3:15" outlineLevel="1" x14ac:dyDescent="0.25"/>
    <row r="5" spans="3:15" outlineLevel="1" x14ac:dyDescent="0.25">
      <c r="C5" s="248" t="s">
        <v>1</v>
      </c>
      <c r="D5" s="249"/>
    </row>
    <row r="6" spans="3:15" outlineLevel="1" x14ac:dyDescent="0.25">
      <c r="C6" s="58" t="s">
        <v>200</v>
      </c>
      <c r="D6" s="59" t="s">
        <v>201</v>
      </c>
    </row>
    <row r="7" spans="3:15" outlineLevel="1" x14ac:dyDescent="0.25">
      <c r="C7" s="60"/>
      <c r="D7" s="61" t="s">
        <v>2</v>
      </c>
    </row>
    <row r="8" spans="3:15" outlineLevel="1" x14ac:dyDescent="0.25">
      <c r="C8" s="62"/>
      <c r="D8" s="61" t="s">
        <v>3</v>
      </c>
    </row>
    <row r="9" spans="3:15" outlineLevel="1" x14ac:dyDescent="0.25">
      <c r="C9" s="63"/>
      <c r="D9" s="64" t="s">
        <v>4</v>
      </c>
    </row>
    <row r="10" spans="3:15" outlineLevel="1" x14ac:dyDescent="0.25"/>
    <row r="11" spans="3:15" ht="37.5" customHeight="1" x14ac:dyDescent="0.25">
      <c r="C11" s="36" t="s">
        <v>9</v>
      </c>
      <c r="D11" s="65" t="s">
        <v>53</v>
      </c>
      <c r="E11" s="65" t="s">
        <v>23</v>
      </c>
      <c r="F11" s="65" t="s">
        <v>24</v>
      </c>
      <c r="G11" s="65" t="s">
        <v>25</v>
      </c>
      <c r="H11" s="65" t="s">
        <v>26</v>
      </c>
      <c r="I11" s="65" t="s">
        <v>27</v>
      </c>
      <c r="J11" s="65" t="s">
        <v>28</v>
      </c>
      <c r="K11" s="37" t="s">
        <v>29</v>
      </c>
      <c r="L11" s="70"/>
      <c r="M11" s="70"/>
      <c r="N11" s="70"/>
      <c r="O11" s="70"/>
    </row>
    <row r="12" spans="3:15" ht="165" x14ac:dyDescent="0.25">
      <c r="C12" s="240" t="s">
        <v>44</v>
      </c>
      <c r="D12" s="173" t="s">
        <v>481</v>
      </c>
      <c r="E12" s="39" t="s">
        <v>482</v>
      </c>
      <c r="F12" s="39" t="s">
        <v>483</v>
      </c>
      <c r="G12" s="41" t="s">
        <v>484</v>
      </c>
      <c r="H12" s="41" t="s">
        <v>485</v>
      </c>
      <c r="I12" s="39" t="s">
        <v>486</v>
      </c>
      <c r="J12" s="41" t="s">
        <v>487</v>
      </c>
      <c r="K12" s="42" t="s">
        <v>488</v>
      </c>
    </row>
    <row r="13" spans="3:15" ht="90" x14ac:dyDescent="0.25">
      <c r="C13" s="240"/>
      <c r="D13" s="173" t="s">
        <v>88</v>
      </c>
      <c r="E13" s="39" t="s">
        <v>489</v>
      </c>
      <c r="F13" s="39" t="s">
        <v>490</v>
      </c>
      <c r="G13" s="39" t="s">
        <v>491</v>
      </c>
      <c r="H13" s="39" t="s">
        <v>492</v>
      </c>
      <c r="I13" s="39" t="s">
        <v>493</v>
      </c>
      <c r="J13" s="39" t="s">
        <v>494</v>
      </c>
      <c r="K13" s="71" t="s">
        <v>495</v>
      </c>
    </row>
    <row r="14" spans="3:15" ht="270.75" thickBot="1" x14ac:dyDescent="0.3">
      <c r="C14" s="241"/>
      <c r="D14" s="173" t="s">
        <v>496</v>
      </c>
      <c r="E14" s="38" t="s">
        <v>497</v>
      </c>
      <c r="F14" s="38" t="s">
        <v>498</v>
      </c>
      <c r="G14" s="50" t="s">
        <v>499</v>
      </c>
      <c r="H14" s="49" t="s">
        <v>500</v>
      </c>
      <c r="I14" s="38" t="s">
        <v>501</v>
      </c>
      <c r="J14" s="50" t="s">
        <v>502</v>
      </c>
      <c r="K14" s="51" t="s">
        <v>503</v>
      </c>
    </row>
    <row r="15" spans="3:15" ht="150" x14ac:dyDescent="0.25">
      <c r="C15" s="239" t="s">
        <v>45</v>
      </c>
      <c r="D15" s="173" t="s">
        <v>504</v>
      </c>
      <c r="E15" s="73" t="s">
        <v>505</v>
      </c>
      <c r="F15" s="73" t="s">
        <v>506</v>
      </c>
      <c r="G15" s="80" t="s">
        <v>507</v>
      </c>
      <c r="H15" s="80" t="s">
        <v>508</v>
      </c>
      <c r="I15" s="73" t="s">
        <v>509</v>
      </c>
      <c r="J15" s="73" t="s">
        <v>510</v>
      </c>
      <c r="K15" s="74" t="s">
        <v>511</v>
      </c>
    </row>
    <row r="16" spans="3:15" ht="300" x14ac:dyDescent="0.25">
      <c r="C16" s="240"/>
      <c r="D16" s="180" t="s">
        <v>98</v>
      </c>
      <c r="E16" s="39" t="s">
        <v>512</v>
      </c>
      <c r="F16" s="39" t="s">
        <v>513</v>
      </c>
      <c r="G16" s="40" t="s">
        <v>514</v>
      </c>
      <c r="H16" s="40" t="s">
        <v>515</v>
      </c>
      <c r="I16" s="40" t="s">
        <v>267</v>
      </c>
      <c r="J16" s="41" t="s">
        <v>516</v>
      </c>
      <c r="K16" s="42" t="s">
        <v>517</v>
      </c>
    </row>
    <row r="17" spans="3:11" ht="135.75" thickBot="1" x14ac:dyDescent="0.3">
      <c r="C17" s="241"/>
      <c r="D17" s="173" t="s">
        <v>100</v>
      </c>
      <c r="E17" s="49" t="s">
        <v>518</v>
      </c>
      <c r="F17" s="38" t="s">
        <v>519</v>
      </c>
      <c r="G17" s="49" t="s">
        <v>520</v>
      </c>
      <c r="H17" s="38" t="s">
        <v>521</v>
      </c>
      <c r="I17" s="50" t="s">
        <v>522</v>
      </c>
      <c r="J17" s="50" t="s">
        <v>523</v>
      </c>
      <c r="K17" s="52" t="s">
        <v>524</v>
      </c>
    </row>
    <row r="18" spans="3:11" ht="165" x14ac:dyDescent="0.25">
      <c r="C18" s="239" t="s">
        <v>46</v>
      </c>
      <c r="D18" s="173" t="s">
        <v>103</v>
      </c>
      <c r="E18" s="72" t="s">
        <v>525</v>
      </c>
      <c r="F18" s="72" t="s">
        <v>526</v>
      </c>
      <c r="G18" s="73" t="s">
        <v>527</v>
      </c>
      <c r="H18" s="73" t="s">
        <v>528</v>
      </c>
      <c r="I18" s="72" t="s">
        <v>529</v>
      </c>
      <c r="J18" s="73" t="s">
        <v>530</v>
      </c>
      <c r="K18" s="74" t="s">
        <v>531</v>
      </c>
    </row>
    <row r="19" spans="3:11" ht="150" customHeight="1" x14ac:dyDescent="0.25">
      <c r="C19" s="240"/>
      <c r="D19" s="175" t="s">
        <v>532</v>
      </c>
      <c r="E19" s="40" t="s">
        <v>533</v>
      </c>
      <c r="F19" s="41" t="s">
        <v>534</v>
      </c>
      <c r="G19" s="40" t="s">
        <v>535</v>
      </c>
      <c r="H19" s="40" t="s">
        <v>536</v>
      </c>
      <c r="I19" s="41" t="s">
        <v>537</v>
      </c>
      <c r="J19" s="41" t="s">
        <v>538</v>
      </c>
      <c r="K19" s="43" t="s">
        <v>539</v>
      </c>
    </row>
    <row r="20" spans="3:11" ht="150" x14ac:dyDescent="0.25">
      <c r="C20" s="240"/>
      <c r="D20" s="173" t="s">
        <v>111</v>
      </c>
      <c r="E20" s="40" t="s">
        <v>540</v>
      </c>
      <c r="F20" s="40" t="s">
        <v>541</v>
      </c>
      <c r="G20" s="40" t="s">
        <v>542</v>
      </c>
      <c r="H20" s="40" t="s">
        <v>543</v>
      </c>
      <c r="I20" s="40" t="s">
        <v>544</v>
      </c>
      <c r="J20" s="40" t="s">
        <v>545</v>
      </c>
      <c r="K20" s="43" t="s">
        <v>546</v>
      </c>
    </row>
    <row r="21" spans="3:11" ht="150.75" thickBot="1" x14ac:dyDescent="0.3">
      <c r="C21" s="241"/>
      <c r="D21" s="173" t="s">
        <v>115</v>
      </c>
      <c r="E21" s="38" t="s">
        <v>547</v>
      </c>
      <c r="F21" s="38" t="s">
        <v>548</v>
      </c>
      <c r="G21" s="38" t="s">
        <v>549</v>
      </c>
      <c r="H21" s="49" t="s">
        <v>550</v>
      </c>
      <c r="I21" s="38" t="s">
        <v>551</v>
      </c>
      <c r="J21" s="50" t="s">
        <v>552</v>
      </c>
      <c r="K21" s="53" t="s">
        <v>553</v>
      </c>
    </row>
    <row r="22" spans="3:11" ht="180" x14ac:dyDescent="0.25">
      <c r="C22" s="239" t="s">
        <v>47</v>
      </c>
      <c r="D22" s="173" t="s">
        <v>119</v>
      </c>
      <c r="E22" s="75" t="s">
        <v>554</v>
      </c>
      <c r="F22" s="76" t="s">
        <v>555</v>
      </c>
      <c r="G22" s="76" t="s">
        <v>556</v>
      </c>
      <c r="H22" s="76" t="s">
        <v>557</v>
      </c>
      <c r="I22" s="77" t="s">
        <v>354</v>
      </c>
      <c r="J22" s="78" t="s">
        <v>354</v>
      </c>
      <c r="K22" s="78" t="s">
        <v>354</v>
      </c>
    </row>
    <row r="23" spans="3:11" ht="105" x14ac:dyDescent="0.25">
      <c r="C23" s="240"/>
      <c r="D23" s="173" t="s">
        <v>123</v>
      </c>
      <c r="E23" s="41" t="s">
        <v>558</v>
      </c>
      <c r="F23" s="41" t="s">
        <v>559</v>
      </c>
      <c r="G23" s="39" t="s">
        <v>560</v>
      </c>
      <c r="H23" s="39" t="s">
        <v>561</v>
      </c>
      <c r="I23" s="39" t="s">
        <v>562</v>
      </c>
      <c r="J23" s="39" t="s">
        <v>561</v>
      </c>
      <c r="K23" s="42" t="s">
        <v>563</v>
      </c>
    </row>
    <row r="24" spans="3:11" ht="180" x14ac:dyDescent="0.25">
      <c r="C24" s="240"/>
      <c r="D24" s="173" t="s">
        <v>126</v>
      </c>
      <c r="E24" s="39" t="s">
        <v>564</v>
      </c>
      <c r="F24" s="40" t="s">
        <v>565</v>
      </c>
      <c r="G24" s="40" t="s">
        <v>566</v>
      </c>
      <c r="H24" s="39" t="s">
        <v>567</v>
      </c>
      <c r="I24" s="41" t="s">
        <v>568</v>
      </c>
      <c r="J24" s="41" t="s">
        <v>569</v>
      </c>
      <c r="K24" s="43" t="s">
        <v>570</v>
      </c>
    </row>
    <row r="25" spans="3:11" ht="120" x14ac:dyDescent="0.25">
      <c r="C25" s="240"/>
      <c r="D25" s="173" t="s">
        <v>130</v>
      </c>
      <c r="E25" s="39" t="s">
        <v>571</v>
      </c>
      <c r="F25" s="40" t="s">
        <v>572</v>
      </c>
      <c r="G25" s="40" t="s">
        <v>573</v>
      </c>
      <c r="H25" s="40" t="s">
        <v>574</v>
      </c>
      <c r="I25" s="41" t="s">
        <v>575</v>
      </c>
      <c r="J25" s="39" t="s">
        <v>576</v>
      </c>
      <c r="K25" s="43" t="s">
        <v>575</v>
      </c>
    </row>
    <row r="26" spans="3:11" ht="225" x14ac:dyDescent="0.25">
      <c r="C26" s="240"/>
      <c r="D26" s="173" t="s">
        <v>395</v>
      </c>
      <c r="E26" s="40" t="s">
        <v>577</v>
      </c>
      <c r="F26" s="40" t="s">
        <v>578</v>
      </c>
      <c r="G26" s="40" t="s">
        <v>579</v>
      </c>
      <c r="H26" s="40" t="s">
        <v>580</v>
      </c>
      <c r="I26" s="39" t="s">
        <v>581</v>
      </c>
      <c r="J26" s="39" t="s">
        <v>582</v>
      </c>
      <c r="K26" s="43" t="s">
        <v>583</v>
      </c>
    </row>
    <row r="27" spans="3:11" ht="225.75" thickBot="1" x14ac:dyDescent="0.3">
      <c r="C27" s="241"/>
      <c r="D27" s="173" t="s">
        <v>138</v>
      </c>
      <c r="E27" s="49" t="s">
        <v>584</v>
      </c>
      <c r="F27" s="49" t="s">
        <v>585</v>
      </c>
      <c r="G27" s="38" t="s">
        <v>586</v>
      </c>
      <c r="H27" s="38" t="s">
        <v>587</v>
      </c>
      <c r="I27" s="38" t="s">
        <v>588</v>
      </c>
      <c r="J27" s="50" t="s">
        <v>589</v>
      </c>
      <c r="K27" s="51" t="s">
        <v>590</v>
      </c>
    </row>
    <row r="28" spans="3:11" ht="267.75" x14ac:dyDescent="0.25">
      <c r="C28" s="239" t="s">
        <v>48</v>
      </c>
      <c r="D28" s="173" t="s">
        <v>142</v>
      </c>
      <c r="E28" s="73" t="s">
        <v>591</v>
      </c>
      <c r="F28" s="76" t="s">
        <v>592</v>
      </c>
      <c r="G28" s="72" t="s">
        <v>593</v>
      </c>
      <c r="H28" s="72" t="s">
        <v>594</v>
      </c>
      <c r="I28" s="72" t="s">
        <v>595</v>
      </c>
      <c r="J28" s="73" t="s">
        <v>594</v>
      </c>
      <c r="K28" s="79" t="s">
        <v>596</v>
      </c>
    </row>
    <row r="29" spans="3:11" ht="204.75" thickBot="1" x14ac:dyDescent="0.3">
      <c r="C29" s="241"/>
      <c r="D29" s="173" t="s">
        <v>145</v>
      </c>
      <c r="E29" s="49" t="s">
        <v>597</v>
      </c>
      <c r="F29" s="38" t="s">
        <v>598</v>
      </c>
      <c r="G29" s="38" t="s">
        <v>599</v>
      </c>
      <c r="H29" s="38" t="s">
        <v>600</v>
      </c>
      <c r="I29" s="38" t="s">
        <v>601</v>
      </c>
      <c r="J29" s="49" t="s">
        <v>600</v>
      </c>
      <c r="K29" s="53" t="s">
        <v>602</v>
      </c>
    </row>
    <row r="30" spans="3:11" ht="409.5" x14ac:dyDescent="0.25">
      <c r="C30" s="45" t="s">
        <v>49</v>
      </c>
      <c r="D30" s="181" t="s">
        <v>148</v>
      </c>
      <c r="E30" s="31" t="s">
        <v>603</v>
      </c>
      <c r="F30" s="46" t="s">
        <v>604</v>
      </c>
      <c r="G30" s="31" t="s">
        <v>605</v>
      </c>
      <c r="H30" s="31" t="s">
        <v>606</v>
      </c>
      <c r="I30" s="46" t="s">
        <v>607</v>
      </c>
      <c r="J30" s="31" t="s">
        <v>608</v>
      </c>
      <c r="K30" s="81" t="s">
        <v>609</v>
      </c>
    </row>
  </sheetData>
  <mergeCells count="7">
    <mergeCell ref="C28:C29"/>
    <mergeCell ref="C2:E3"/>
    <mergeCell ref="C5:D5"/>
    <mergeCell ref="C12:C14"/>
    <mergeCell ref="C15:C17"/>
    <mergeCell ref="C18:C21"/>
    <mergeCell ref="C22:C2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FA779-15A5-453F-88D3-D824CF662C03}">
  <sheetPr>
    <tabColor rgb="FF00B050"/>
  </sheetPr>
  <dimension ref="B2:AF35"/>
  <sheetViews>
    <sheetView topLeftCell="G1" zoomScale="85" zoomScaleNormal="85" workbookViewId="0">
      <selection activeCell="W29" sqref="W29"/>
    </sheetView>
  </sheetViews>
  <sheetFormatPr defaultRowHeight="15" x14ac:dyDescent="0.25"/>
  <cols>
    <col min="1" max="1" width="2.85546875" customWidth="1"/>
    <col min="2" max="2" width="15.140625" bestFit="1" customWidth="1"/>
    <col min="3" max="20" width="13" customWidth="1"/>
    <col min="21" max="21" width="2.85546875" customWidth="1"/>
    <col min="22" max="22" width="10.85546875" customWidth="1"/>
    <col min="23" max="23" width="13.5703125" customWidth="1"/>
    <col min="24" max="24" width="15.7109375" bestFit="1" customWidth="1"/>
    <col min="25" max="25" width="13.140625" customWidth="1"/>
    <col min="26" max="26" width="10.85546875" customWidth="1"/>
    <col min="28" max="28" width="11.42578125" customWidth="1"/>
  </cols>
  <sheetData>
    <row r="2" spans="2:32" x14ac:dyDescent="0.25">
      <c r="B2" s="219" t="s">
        <v>610</v>
      </c>
      <c r="C2" s="220"/>
      <c r="D2" s="220"/>
      <c r="E2" s="220"/>
      <c r="F2" s="220"/>
      <c r="G2" s="221"/>
    </row>
    <row r="3" spans="2:32" x14ac:dyDescent="0.25">
      <c r="B3" s="222"/>
      <c r="C3" s="223"/>
      <c r="D3" s="223"/>
      <c r="E3" s="223"/>
      <c r="F3" s="223"/>
      <c r="G3" s="224"/>
    </row>
    <row r="5" spans="2:32" ht="30" customHeight="1" x14ac:dyDescent="0.25">
      <c r="B5" s="89"/>
      <c r="C5" s="182" t="s">
        <v>154</v>
      </c>
      <c r="D5" s="182"/>
      <c r="E5" s="182" t="s">
        <v>155</v>
      </c>
      <c r="F5" s="182"/>
      <c r="G5" s="182"/>
      <c r="H5" s="182"/>
      <c r="I5" s="182"/>
      <c r="J5" s="182"/>
      <c r="K5" s="182"/>
      <c r="L5" s="182"/>
      <c r="M5" s="182" t="s">
        <v>156</v>
      </c>
      <c r="N5" s="182"/>
      <c r="O5" s="206" t="s">
        <v>157</v>
      </c>
      <c r="P5" s="206"/>
      <c r="Q5" s="206"/>
      <c r="R5" s="206"/>
      <c r="S5" s="182" t="s">
        <v>158</v>
      </c>
      <c r="T5" s="183"/>
      <c r="U5" s="90"/>
      <c r="V5" s="253" t="s">
        <v>159</v>
      </c>
      <c r="W5" s="182"/>
      <c r="X5" s="182"/>
      <c r="Y5" s="182"/>
      <c r="Z5" s="182"/>
      <c r="AA5" s="182"/>
      <c r="AB5" s="183"/>
    </row>
    <row r="6" spans="2:32" ht="45" customHeight="1" x14ac:dyDescent="0.25">
      <c r="B6" s="105"/>
      <c r="C6" s="251" t="s">
        <v>160</v>
      </c>
      <c r="D6" s="252"/>
      <c r="E6" s="255" t="s">
        <v>161</v>
      </c>
      <c r="F6" s="256"/>
      <c r="G6" s="255" t="s">
        <v>162</v>
      </c>
      <c r="H6" s="256"/>
      <c r="I6" s="255" t="s">
        <v>70</v>
      </c>
      <c r="J6" s="256"/>
      <c r="K6" s="255" t="s">
        <v>163</v>
      </c>
      <c r="L6" s="256"/>
      <c r="M6" s="255" t="s">
        <v>164</v>
      </c>
      <c r="N6" s="256"/>
      <c r="O6" s="255" t="s">
        <v>165</v>
      </c>
      <c r="P6" s="256"/>
      <c r="Q6" s="255" t="s">
        <v>166</v>
      </c>
      <c r="R6" s="256"/>
      <c r="S6" s="255" t="s">
        <v>80</v>
      </c>
      <c r="T6" s="256"/>
      <c r="U6" s="92">
        <f>COUNTA(C6:T6)</f>
        <v>9</v>
      </c>
      <c r="V6" s="257" t="s">
        <v>167</v>
      </c>
      <c r="W6" s="258"/>
      <c r="X6" s="257" t="s">
        <v>168</v>
      </c>
      <c r="Y6" s="259"/>
      <c r="Z6" s="258"/>
      <c r="AA6" s="257" t="s">
        <v>169</v>
      </c>
      <c r="AB6" s="258"/>
    </row>
    <row r="7" spans="2:32" ht="30" x14ac:dyDescent="0.25">
      <c r="B7" s="95" t="s">
        <v>170</v>
      </c>
      <c r="C7" s="97" t="s">
        <v>172</v>
      </c>
      <c r="D7" s="94" t="s">
        <v>171</v>
      </c>
      <c r="E7" s="97" t="s">
        <v>172</v>
      </c>
      <c r="F7" s="94" t="s">
        <v>171</v>
      </c>
      <c r="G7" s="97" t="s">
        <v>172</v>
      </c>
      <c r="H7" s="94" t="s">
        <v>171</v>
      </c>
      <c r="I7" s="97" t="s">
        <v>172</v>
      </c>
      <c r="J7" s="94" t="s">
        <v>171</v>
      </c>
      <c r="K7" s="97" t="s">
        <v>172</v>
      </c>
      <c r="L7" s="94" t="s">
        <v>171</v>
      </c>
      <c r="M7" s="97" t="s">
        <v>172</v>
      </c>
      <c r="N7" s="94" t="s">
        <v>171</v>
      </c>
      <c r="O7" s="97" t="s">
        <v>172</v>
      </c>
      <c r="P7" s="94" t="s">
        <v>171</v>
      </c>
      <c r="Q7" s="97" t="s">
        <v>172</v>
      </c>
      <c r="R7" s="94" t="s">
        <v>171</v>
      </c>
      <c r="S7" s="97" t="s">
        <v>172</v>
      </c>
      <c r="T7" s="94" t="s">
        <v>171</v>
      </c>
      <c r="U7" s="90"/>
      <c r="V7" s="161" t="s">
        <v>172</v>
      </c>
      <c r="W7" s="161" t="s">
        <v>171</v>
      </c>
      <c r="X7" s="161" t="s">
        <v>173</v>
      </c>
      <c r="Y7" s="161" t="s">
        <v>171</v>
      </c>
      <c r="Z7" s="161" t="s">
        <v>172</v>
      </c>
      <c r="AA7" s="161" t="s">
        <v>169</v>
      </c>
      <c r="AB7" s="161" t="s">
        <v>174</v>
      </c>
    </row>
    <row r="8" spans="2:32" x14ac:dyDescent="0.25">
      <c r="B8" s="11" t="s">
        <v>30</v>
      </c>
      <c r="C8" s="16">
        <v>1</v>
      </c>
      <c r="D8" s="3">
        <v>0.58050205224189766</v>
      </c>
      <c r="E8" s="16">
        <v>0.49970573880013797</v>
      </c>
      <c r="F8" s="3">
        <v>0.3410705276360767</v>
      </c>
      <c r="G8" s="16">
        <v>0.31818181818181818</v>
      </c>
      <c r="H8" s="3">
        <v>0.84008483699594938</v>
      </c>
      <c r="I8" s="16">
        <v>0.78767123287671237</v>
      </c>
      <c r="J8" s="3">
        <v>6.9397058490654043E-2</v>
      </c>
      <c r="K8" s="16">
        <v>0.687674665169272</v>
      </c>
      <c r="L8" s="3">
        <v>0.15076016172787005</v>
      </c>
      <c r="M8" s="16">
        <v>0.36256183147473808</v>
      </c>
      <c r="N8" s="3">
        <v>7.9029772920208227E-2</v>
      </c>
      <c r="O8" s="16">
        <v>0.68023234574215463</v>
      </c>
      <c r="P8" s="3">
        <v>0</v>
      </c>
      <c r="Q8" s="16">
        <v>0</v>
      </c>
      <c r="R8" s="3">
        <v>0.79558762357365931</v>
      </c>
      <c r="S8" s="16">
        <v>0.69492868462757507</v>
      </c>
      <c r="T8" s="3">
        <v>0.9279189795601378</v>
      </c>
      <c r="V8" s="17">
        <f t="shared" ref="V8:V21" si="0">C8+G8+O8+E8+S8+I8+M8+Q8+L8</f>
        <v>4.4940418134310063</v>
      </c>
      <c r="W8" s="2">
        <f t="shared" ref="W8:W21" si="1">D8+H8+P8+F8+T8+J8+N8+R8+L8</f>
        <v>3.7843510131464533</v>
      </c>
      <c r="X8" s="7" t="str">
        <f t="shared" ref="X8:X21" si="2">B8</f>
        <v>Daugavpils (NC)</v>
      </c>
      <c r="Y8" s="1">
        <f>W8/$U$6</f>
        <v>0.42048344590516146</v>
      </c>
      <c r="Z8" s="2">
        <f>V8/$U$6</f>
        <v>0.49933797927011181</v>
      </c>
      <c r="AA8" s="100">
        <f t="shared" ref="AA8:AA21" si="3">Z8*Y8</f>
        <v>0.20996335419481668</v>
      </c>
      <c r="AB8" s="159" t="str" cm="1">
        <f t="array" ref="AB8">_xlfn.IFS(AND(Y8&gt;=0.5,Z8&gt;=0.5),"1.",AND(Y8&gt;=0.5,Z8&lt;0.5),"2.",AND(Y8&lt;0.5,Z8&lt;0.5),"3.",AND(Y8&lt;0.5,Z8&gt;=0.5),"4.")</f>
        <v>3.</v>
      </c>
    </row>
    <row r="9" spans="2:32" x14ac:dyDescent="0.25">
      <c r="B9" s="11" t="s">
        <v>31</v>
      </c>
      <c r="C9" s="16">
        <v>0.33188614356447721</v>
      </c>
      <c r="D9" s="3">
        <v>0.24233798438657855</v>
      </c>
      <c r="E9" s="16">
        <v>0.52161525373795481</v>
      </c>
      <c r="F9" s="3">
        <v>0.350041616495126</v>
      </c>
      <c r="G9" s="16">
        <v>0.77272727272727271</v>
      </c>
      <c r="H9" s="3">
        <v>0.84890722532991725</v>
      </c>
      <c r="I9" s="16">
        <v>0.93150684931506844</v>
      </c>
      <c r="J9" s="3">
        <v>4.0178668629382797E-2</v>
      </c>
      <c r="K9" s="16">
        <v>0.91364815343256145</v>
      </c>
      <c r="L9" s="3">
        <v>0.59844872449804376</v>
      </c>
      <c r="M9" s="16">
        <v>0.72903002451492371</v>
      </c>
      <c r="N9" s="3">
        <v>0.10864537333608805</v>
      </c>
      <c r="O9" s="16">
        <v>0.86040989296021619</v>
      </c>
      <c r="P9" s="3">
        <v>0.18791630196255812</v>
      </c>
      <c r="Q9" s="16">
        <v>0.18040194607209004</v>
      </c>
      <c r="R9" s="3">
        <v>0.81378218049031492</v>
      </c>
      <c r="S9" s="16">
        <v>0.95324881141045992</v>
      </c>
      <c r="T9" s="3">
        <v>0.99734526841138094</v>
      </c>
      <c r="V9" s="17">
        <f t="shared" si="0"/>
        <v>5.8792749188005073</v>
      </c>
      <c r="W9" s="2">
        <f t="shared" si="1"/>
        <v>4.18760334353939</v>
      </c>
      <c r="X9" s="7" t="str">
        <f t="shared" si="2"/>
        <v>Rēzekne (NC)</v>
      </c>
      <c r="Y9" s="1">
        <f t="shared" ref="Y9:Y21" si="4">W9/$U$6</f>
        <v>0.46528926039326557</v>
      </c>
      <c r="Z9" s="2">
        <f t="shared" ref="Z9:Z21" si="5">V9/$U$6</f>
        <v>0.65325276875561189</v>
      </c>
      <c r="AA9" s="100">
        <f t="shared" si="3"/>
        <v>0.30395149762415158</v>
      </c>
      <c r="AB9" s="159" t="str" cm="1">
        <f t="array" ref="AB9">_xlfn.IFS(AND(Y9&gt;=0.5,Z9&gt;=0.5),"1.",AND(Y9&gt;=0.5,Z9&lt;0.5),"2.",AND(Y9&lt;0.5,Z9&lt;0.5),"3.",AND(Y9&lt;0.5,Z9&gt;=0.5),"4.")</f>
        <v>4.</v>
      </c>
    </row>
    <row r="10" spans="2:32" x14ac:dyDescent="0.25">
      <c r="B10" s="12" t="s">
        <v>33</v>
      </c>
      <c r="C10" s="17">
        <v>8.7453352520793184E-2</v>
      </c>
      <c r="D10" s="2">
        <v>0.47777497359126347</v>
      </c>
      <c r="E10" s="17">
        <v>0.24990142491023518</v>
      </c>
      <c r="F10" s="2">
        <v>0.33685426421114284</v>
      </c>
      <c r="G10" s="17">
        <v>0.22727272727272727</v>
      </c>
      <c r="H10" s="2">
        <v>0</v>
      </c>
      <c r="I10" s="17">
        <v>0.81506849315068497</v>
      </c>
      <c r="J10" s="2">
        <v>0.4851640445063049</v>
      </c>
      <c r="K10" s="17">
        <v>0.50641291682309653</v>
      </c>
      <c r="L10" s="2">
        <v>0.16609882986070004</v>
      </c>
      <c r="M10" s="17">
        <v>0.7343596170501816</v>
      </c>
      <c r="N10" s="2">
        <v>0.11011926365277465</v>
      </c>
      <c r="O10" s="17">
        <v>0.69046140357286367</v>
      </c>
      <c r="P10" s="2">
        <v>0.47940848190062268</v>
      </c>
      <c r="Q10" s="17">
        <v>0.43874907203943864</v>
      </c>
      <c r="R10" s="2">
        <v>1</v>
      </c>
      <c r="S10" s="17">
        <v>0.49445324881141017</v>
      </c>
      <c r="T10" s="2">
        <v>0.48409702950639755</v>
      </c>
      <c r="V10" s="17">
        <f t="shared" si="0"/>
        <v>3.9038181691890346</v>
      </c>
      <c r="W10" s="2">
        <f t="shared" si="1"/>
        <v>3.5395168872292064</v>
      </c>
      <c r="X10" s="7" t="str">
        <f t="shared" si="2"/>
        <v>Ludza (RC)</v>
      </c>
      <c r="Y10" s="1">
        <f t="shared" si="4"/>
        <v>0.3932796541365785</v>
      </c>
      <c r="Z10" s="2">
        <f t="shared" si="5"/>
        <v>0.43375757435433715</v>
      </c>
      <c r="AA10" s="100">
        <f t="shared" si="3"/>
        <v>0.17058802882119495</v>
      </c>
      <c r="AB10" s="159" t="str" cm="1">
        <f t="array" ref="AB10">_xlfn.IFS(AND(Y10&gt;=0.5,Z10&gt;=0.5),"1.",AND(Y10&gt;=0.5,Z10&lt;0.5),"2.",AND(Y10&lt;0.5,Z10&lt;0.5),"3.",AND(Y10&lt;0.5,Z10&gt;=0.5),"4.")</f>
        <v>3.</v>
      </c>
      <c r="AC10" s="1"/>
      <c r="AD10" s="1" t="s">
        <v>175</v>
      </c>
      <c r="AE10" t="s">
        <v>175</v>
      </c>
      <c r="AF10" t="s">
        <v>176</v>
      </c>
    </row>
    <row r="11" spans="2:32" x14ac:dyDescent="0.25">
      <c r="B11" s="12" t="s">
        <v>34</v>
      </c>
      <c r="C11" s="17">
        <v>8.5697212127125055E-2</v>
      </c>
      <c r="D11" s="2">
        <v>0</v>
      </c>
      <c r="E11" s="17">
        <v>0.46498890304296414</v>
      </c>
      <c r="F11" s="2">
        <v>0.31920025745100145</v>
      </c>
      <c r="G11" s="17">
        <v>0.77272727272727271</v>
      </c>
      <c r="H11" s="2">
        <v>1</v>
      </c>
      <c r="I11" s="17">
        <v>0.56849315068493156</v>
      </c>
      <c r="J11" s="2">
        <v>7.9586071005937328E-2</v>
      </c>
      <c r="K11" s="17">
        <v>0.42860346106381852</v>
      </c>
      <c r="L11" s="2">
        <v>0.23121797984271689</v>
      </c>
      <c r="M11" s="17">
        <v>0.55154189770415385</v>
      </c>
      <c r="N11" s="2">
        <v>0.12331361367022629</v>
      </c>
      <c r="O11" s="17">
        <v>0.42903591129945562</v>
      </c>
      <c r="P11" s="2">
        <v>0.14103164045726974</v>
      </c>
      <c r="Q11" s="17">
        <v>0.72879296645324243</v>
      </c>
      <c r="R11" s="2">
        <v>0.96044804406085327</v>
      </c>
      <c r="S11" s="17">
        <v>0</v>
      </c>
      <c r="T11" s="2">
        <v>0</v>
      </c>
      <c r="V11" s="17">
        <f t="shared" si="0"/>
        <v>3.8324952938818622</v>
      </c>
      <c r="W11" s="2">
        <f t="shared" si="1"/>
        <v>2.8547976064880047</v>
      </c>
      <c r="X11" s="7" t="str">
        <f t="shared" si="2"/>
        <v>Krāslava (RC)</v>
      </c>
      <c r="Y11" s="1">
        <f t="shared" si="4"/>
        <v>0.31719973405422275</v>
      </c>
      <c r="Z11" s="2">
        <f t="shared" si="5"/>
        <v>0.42583281043131804</v>
      </c>
      <c r="AA11" s="100">
        <f t="shared" si="3"/>
        <v>0.13507405422037633</v>
      </c>
      <c r="AB11" s="159" t="str" cm="1">
        <f t="array" ref="AB11">_xlfn.IFS(AND(Y11&gt;=0.5,Z11&gt;=0.5),"1.",AND(Y11&gt;=0.5,Z11&lt;0.5),"2.",AND(Y11&lt;0.5,Z11&lt;0.5),"3.",AND(Y11&lt;0.5,Z11&gt;=0.5),"4.")</f>
        <v>3.</v>
      </c>
      <c r="AC11" s="1"/>
      <c r="AF11" t="s">
        <v>177</v>
      </c>
    </row>
    <row r="12" spans="2:32" x14ac:dyDescent="0.25">
      <c r="B12" s="12" t="s">
        <v>611</v>
      </c>
      <c r="C12" s="17">
        <v>8.0453181784921585E-2</v>
      </c>
      <c r="D12" s="2">
        <v>0.50486342434978859</v>
      </c>
      <c r="E12" s="17">
        <v>1</v>
      </c>
      <c r="F12" s="2">
        <v>0.42794810311965947</v>
      </c>
      <c r="G12" s="17">
        <v>0</v>
      </c>
      <c r="H12" s="2">
        <v>0.61192940892424696</v>
      </c>
      <c r="I12" s="17">
        <v>1</v>
      </c>
      <c r="J12" s="2">
        <v>1</v>
      </c>
      <c r="K12" s="17">
        <v>0.46971599286131493</v>
      </c>
      <c r="L12" s="2">
        <v>0.70526510219481786</v>
      </c>
      <c r="M12" s="17">
        <v>0.37905489827199329</v>
      </c>
      <c r="N12" s="2">
        <v>0.54486446440193992</v>
      </c>
      <c r="O12" s="17">
        <v>0.73543272567858831</v>
      </c>
      <c r="P12" s="2">
        <v>1</v>
      </c>
      <c r="Q12" s="17">
        <v>0.96959186584269275</v>
      </c>
      <c r="R12" s="2">
        <v>0.73577589933079846</v>
      </c>
      <c r="S12" s="17">
        <v>0.27575277337559412</v>
      </c>
      <c r="T12" s="2">
        <v>0.52633602478889263</v>
      </c>
      <c r="V12" s="17">
        <f t="shared" si="0"/>
        <v>5.1455505471486074</v>
      </c>
      <c r="W12" s="2">
        <f t="shared" si="1"/>
        <v>6.0569824271101433</v>
      </c>
      <c r="X12" s="7" t="str">
        <f t="shared" si="2"/>
        <v>Līvāni (RC)</v>
      </c>
      <c r="Y12" s="1">
        <f t="shared" si="4"/>
        <v>0.67299804745668257</v>
      </c>
      <c r="Z12" s="2">
        <f t="shared" si="5"/>
        <v>0.57172783857206744</v>
      </c>
      <c r="AA12" s="100">
        <f t="shared" si="3"/>
        <v>0.38477171903563079</v>
      </c>
      <c r="AB12" s="159" t="str" cm="1">
        <f t="array" ref="AB12">_xlfn.IFS(AND(Y12&gt;=0.5,Z12&gt;=0.5),"1.",AND(Y12&gt;=0.5,Z12&lt;0.5),"2.",AND(Y12&lt;0.5,Z12&lt;0.5),"3.",AND(Y12&lt;0.5,Z12&gt;=0.5),"4.")</f>
        <v>1.</v>
      </c>
      <c r="AC12" s="1"/>
      <c r="AD12" t="s">
        <v>175</v>
      </c>
      <c r="AE12" t="s">
        <v>178</v>
      </c>
      <c r="AF12" t="s">
        <v>179</v>
      </c>
    </row>
    <row r="13" spans="2:32" x14ac:dyDescent="0.25">
      <c r="B13" s="12" t="s">
        <v>32</v>
      </c>
      <c r="C13" s="17">
        <v>6.9928534842313234E-2</v>
      </c>
      <c r="D13" s="2">
        <v>0.45900664930925644</v>
      </c>
      <c r="E13" s="17">
        <v>0.49951737672592667</v>
      </c>
      <c r="F13" s="2">
        <v>0.35406435933640579</v>
      </c>
      <c r="G13" s="17">
        <v>0.81818181818181823</v>
      </c>
      <c r="H13" s="2">
        <v>0.67141779691822068</v>
      </c>
      <c r="I13" s="17">
        <v>0.97945205479452058</v>
      </c>
      <c r="J13" s="2">
        <v>1.6361420693413953E-2</v>
      </c>
      <c r="K13" s="17">
        <v>0.63543897916108372</v>
      </c>
      <c r="L13" s="2">
        <v>0.16567387113080972</v>
      </c>
      <c r="M13" s="17">
        <v>0.79623264259453219</v>
      </c>
      <c r="N13" s="2">
        <v>0</v>
      </c>
      <c r="O13" s="17">
        <v>1</v>
      </c>
      <c r="P13" s="2">
        <v>0.41178109271443092</v>
      </c>
      <c r="Q13" s="17">
        <v>0.87642284574325369</v>
      </c>
      <c r="R13" s="2">
        <v>0.75079980870807506</v>
      </c>
      <c r="S13" s="17">
        <v>0.97068145800316974</v>
      </c>
      <c r="T13" s="2">
        <v>1</v>
      </c>
      <c r="V13" s="17">
        <f t="shared" si="0"/>
        <v>6.1760906020163437</v>
      </c>
      <c r="W13" s="2">
        <f t="shared" si="1"/>
        <v>3.8291049988106121</v>
      </c>
      <c r="X13" s="7" t="str">
        <f t="shared" si="2"/>
        <v>Preiļi (RC)</v>
      </c>
      <c r="Y13" s="1">
        <f t="shared" si="4"/>
        <v>0.42545611097895691</v>
      </c>
      <c r="Z13" s="2">
        <f t="shared" si="5"/>
        <v>0.68623228911292711</v>
      </c>
      <c r="AA13" s="100">
        <f t="shared" si="3"/>
        <v>0.29196172095417317</v>
      </c>
      <c r="AB13" s="159" t="str" cm="1">
        <f t="array" ref="AB13">_xlfn.IFS(AND(Y13&gt;=0.5,Z13&gt;=0.5),"1.",AND(Y13&gt;=0.5,Z13&lt;0.5),"2.",AND(Y13&lt;0.5,Z13&lt;0.5),"3.",AND(Y13&lt;0.5,Z13&gt;=0.5),"4.")</f>
        <v>4.</v>
      </c>
      <c r="AC13" s="1"/>
      <c r="AF13" t="s">
        <v>180</v>
      </c>
    </row>
    <row r="14" spans="2:32" x14ac:dyDescent="0.25">
      <c r="B14" s="12" t="s">
        <v>612</v>
      </c>
      <c r="C14" s="17">
        <v>6.6672357862386886E-2</v>
      </c>
      <c r="D14" s="2">
        <v>0.12897956479487788</v>
      </c>
      <c r="E14" s="17">
        <v>0.51402715648899355</v>
      </c>
      <c r="F14" s="2">
        <v>0.53570405387080078</v>
      </c>
      <c r="G14" s="17">
        <v>0.63636363636363635</v>
      </c>
      <c r="H14" s="2">
        <v>0.61560735881856488</v>
      </c>
      <c r="I14" s="17">
        <v>0.84246575342465757</v>
      </c>
      <c r="J14" s="2">
        <v>0.39907071306414471</v>
      </c>
      <c r="K14" s="17">
        <v>0.53981973458892452</v>
      </c>
      <c r="L14" s="2">
        <v>0.87203619330515025</v>
      </c>
      <c r="M14" s="17">
        <v>1</v>
      </c>
      <c r="N14" s="2">
        <v>6.9778538112911515E-2</v>
      </c>
      <c r="O14" s="17">
        <v>0.78858729404888028</v>
      </c>
      <c r="P14" s="2">
        <v>0.39888413742545265</v>
      </c>
      <c r="Q14" s="17">
        <v>0.51241966796202598</v>
      </c>
      <c r="R14" s="2">
        <v>0.85995038262062307</v>
      </c>
      <c r="S14" s="17">
        <v>0.62361331220285254</v>
      </c>
      <c r="T14" s="2">
        <v>0.77974177025817537</v>
      </c>
      <c r="V14" s="17">
        <f t="shared" si="0"/>
        <v>5.856185371658583</v>
      </c>
      <c r="W14" s="2">
        <f t="shared" si="1"/>
        <v>4.6597527122707012</v>
      </c>
      <c r="X14" s="7" t="str">
        <f t="shared" si="2"/>
        <v>Balvi (RC)</v>
      </c>
      <c r="Y14" s="1">
        <f t="shared" si="4"/>
        <v>0.51775030136341127</v>
      </c>
      <c r="Z14" s="2">
        <f t="shared" si="5"/>
        <v>0.6506872635176203</v>
      </c>
      <c r="AA14" s="100">
        <f t="shared" si="3"/>
        <v>0.33689352677958129</v>
      </c>
      <c r="AB14" s="159" t="str" cm="1">
        <f t="array" ref="AB14">_xlfn.IFS(AND(Y14&gt;=0.5,Z14&gt;=0.5),"1.",AND(Y14&gt;=0.5,Z14&lt;0.5),"2.",AND(Y14&lt;0.5,Z14&lt;0.5),"3.",AND(Y14&lt;0.5,Z14&gt;=0.5),"4.")</f>
        <v>1.</v>
      </c>
      <c r="AC14" s="1"/>
      <c r="AD14" t="s">
        <v>178</v>
      </c>
      <c r="AE14" t="s">
        <v>178</v>
      </c>
      <c r="AF14" t="s">
        <v>181</v>
      </c>
    </row>
    <row r="15" spans="2:32" x14ac:dyDescent="0.25">
      <c r="B15" s="14" t="s">
        <v>613</v>
      </c>
      <c r="C15" s="17">
        <v>1.7378472645674284E-2</v>
      </c>
      <c r="D15" s="2">
        <v>0.42161892432221609</v>
      </c>
      <c r="E15" s="17">
        <v>0.12508520854075703</v>
      </c>
      <c r="F15" s="2">
        <v>0.39314480808802099</v>
      </c>
      <c r="G15" s="17">
        <v>0.63636363636363635</v>
      </c>
      <c r="H15" s="2">
        <v>0.53702754676963516</v>
      </c>
      <c r="I15" s="17">
        <v>0.86301369863013699</v>
      </c>
      <c r="J15" s="2">
        <v>0</v>
      </c>
      <c r="K15" s="17">
        <v>0.57892523794814077</v>
      </c>
      <c r="L15" s="2">
        <v>0.76744097143878065</v>
      </c>
      <c r="M15" s="17">
        <v>0.42309351888871166</v>
      </c>
      <c r="N15" s="2">
        <v>0.56956364096420653</v>
      </c>
      <c r="O15" s="17">
        <v>0.61940598399883096</v>
      </c>
      <c r="P15" s="2">
        <v>0.12189036753880313</v>
      </c>
      <c r="Q15" s="17">
        <v>0.70765011524206367</v>
      </c>
      <c r="R15" s="2">
        <v>0.42075288268040661</v>
      </c>
      <c r="S15" s="17">
        <v>0.2820919175911249</v>
      </c>
      <c r="T15" s="2">
        <v>0.33300767922396846</v>
      </c>
      <c r="V15" s="17">
        <f t="shared" si="0"/>
        <v>4.4415235233397166</v>
      </c>
      <c r="W15" s="2">
        <f t="shared" si="1"/>
        <v>3.564446821026038</v>
      </c>
      <c r="X15" s="7" t="str">
        <f t="shared" si="2"/>
        <v>Dagda</v>
      </c>
      <c r="Y15" s="1">
        <f t="shared" si="4"/>
        <v>0.39604964678067089</v>
      </c>
      <c r="Z15" s="2">
        <f t="shared" si="5"/>
        <v>0.49350261370441295</v>
      </c>
      <c r="AA15" s="100">
        <f t="shared" si="3"/>
        <v>0.19545153584297062</v>
      </c>
      <c r="AB15" s="159" t="str" cm="1">
        <f t="array" ref="AB15">_xlfn.IFS(AND(Y15&gt;=0.5,Z15&gt;=0.5),"1.",AND(Y15&gt;=0.5,Z15&lt;0.5),"2.",AND(Y15&lt;0.5,Z15&lt;0.5),"3.",AND(Y15&lt;0.5,Z15&gt;=0.5),"4.")</f>
        <v>3.</v>
      </c>
      <c r="AC15" s="1"/>
      <c r="AF15" t="s">
        <v>182</v>
      </c>
    </row>
    <row r="16" spans="2:32" x14ac:dyDescent="0.25">
      <c r="B16" s="14" t="s">
        <v>614</v>
      </c>
      <c r="C16" s="17">
        <v>9.4636454547671889E-3</v>
      </c>
      <c r="D16" s="2">
        <v>5.2416632813419038E-2</v>
      </c>
      <c r="E16" s="17">
        <v>0</v>
      </c>
      <c r="F16" s="2">
        <v>0</v>
      </c>
      <c r="G16" s="17">
        <v>0.72727272727272729</v>
      </c>
      <c r="H16" s="2">
        <v>0.384787120147349</v>
      </c>
      <c r="I16" s="17">
        <v>0.32876712328767121</v>
      </c>
      <c r="J16" s="2">
        <v>0.55621120933585544</v>
      </c>
      <c r="K16" s="17">
        <v>0.27719223261870857</v>
      </c>
      <c r="L16" s="2">
        <v>0.44327957810505814</v>
      </c>
      <c r="M16" s="17">
        <v>0.56456993107557318</v>
      </c>
      <c r="N16" s="2">
        <v>0.46004264247719162</v>
      </c>
      <c r="O16" s="17">
        <v>0.3778540897965148</v>
      </c>
      <c r="P16" s="2">
        <v>0.21756274286034843</v>
      </c>
      <c r="Q16" s="17">
        <v>0.90389970522898344</v>
      </c>
      <c r="R16" s="2">
        <v>0.68960582483934407</v>
      </c>
      <c r="S16" s="17">
        <v>0.32488114104595839</v>
      </c>
      <c r="T16" s="2">
        <v>0.70521305563418801</v>
      </c>
      <c r="V16" s="17">
        <f t="shared" si="0"/>
        <v>3.6799879412672536</v>
      </c>
      <c r="W16" s="2">
        <f t="shared" si="1"/>
        <v>3.5091188062127538</v>
      </c>
      <c r="X16" s="7" t="str">
        <f t="shared" si="2"/>
        <v>Zilupe</v>
      </c>
      <c r="Y16" s="1">
        <f t="shared" si="4"/>
        <v>0.38990208957919487</v>
      </c>
      <c r="Z16" s="2">
        <f t="shared" si="5"/>
        <v>0.40888754902969482</v>
      </c>
      <c r="AA16" s="100">
        <f t="shared" si="3"/>
        <v>0.15942610976959351</v>
      </c>
      <c r="AB16" s="159" t="str" cm="1">
        <f t="array" ref="AB16">_xlfn.IFS(AND(Y16&gt;=0.5,Z16&gt;=0.5),"1.",AND(Y16&gt;=0.5,Z16&lt;0.5),"2.",AND(Y16&lt;0.5,Z16&lt;0.5),"3.",AND(Y16&lt;0.5,Z16&gt;=0.5),"4.")</f>
        <v>3.</v>
      </c>
      <c r="AC16" s="1"/>
      <c r="AD16" t="s">
        <v>178</v>
      </c>
      <c r="AE16" t="s">
        <v>175</v>
      </c>
      <c r="AF16" t="s">
        <v>184</v>
      </c>
    </row>
    <row r="17" spans="2:32" x14ac:dyDescent="0.25">
      <c r="B17" s="14" t="s">
        <v>35</v>
      </c>
      <c r="C17" s="17">
        <v>2.0085855752579332E-2</v>
      </c>
      <c r="D17" s="2">
        <v>0.63118962468175255</v>
      </c>
      <c r="E17" s="17">
        <v>4.0016622872271639E-2</v>
      </c>
      <c r="F17" s="2">
        <v>0.30680037238720792</v>
      </c>
      <c r="G17" s="17">
        <v>1</v>
      </c>
      <c r="H17" s="2">
        <v>0.52125528612592431</v>
      </c>
      <c r="I17" s="17">
        <v>0.8904109589041096</v>
      </c>
      <c r="J17" s="2">
        <v>0.30397366147919092</v>
      </c>
      <c r="K17" s="17">
        <v>0.52125877836652601</v>
      </c>
      <c r="L17" s="2">
        <v>1</v>
      </c>
      <c r="M17" s="17">
        <v>0.22976726003584691</v>
      </c>
      <c r="N17" s="2">
        <v>0.59707998393578476</v>
      </c>
      <c r="O17" s="17">
        <v>0.52526211960691183</v>
      </c>
      <c r="P17" s="2">
        <v>9.209690404003737E-2</v>
      </c>
      <c r="Q17" s="17">
        <v>1</v>
      </c>
      <c r="R17" s="2">
        <v>0.69238831693935543</v>
      </c>
      <c r="S17" s="17">
        <v>0.74326465927099816</v>
      </c>
      <c r="T17" s="2">
        <v>0.98930128332018319</v>
      </c>
      <c r="V17" s="17">
        <f t="shared" si="0"/>
        <v>5.4488074764427168</v>
      </c>
      <c r="W17" s="2">
        <f t="shared" si="1"/>
        <v>5.134085432909437</v>
      </c>
      <c r="X17" s="7" t="str">
        <f t="shared" si="2"/>
        <v>Ilūkste</v>
      </c>
      <c r="Y17" s="1">
        <f t="shared" si="4"/>
        <v>0.5704539369899374</v>
      </c>
      <c r="Z17" s="2">
        <f t="shared" si="5"/>
        <v>0.60542305293807963</v>
      </c>
      <c r="AA17" s="100">
        <f t="shared" si="3"/>
        <v>0.3453659640929948</v>
      </c>
      <c r="AB17" s="159" t="str" cm="1">
        <f t="array" ref="AB17">_xlfn.IFS(AND(Y17&gt;=0.5,Z17&gt;=0.5),"1.",AND(Y17&gt;=0.5,Z17&lt;0.5),"2.",AND(Y17&lt;0.5,Z17&lt;0.5),"3.",AND(Y17&lt;0.5,Z17&gt;=0.5),"4.")</f>
        <v>1.</v>
      </c>
      <c r="AC17" s="1"/>
      <c r="AF17" s="4" t="s">
        <v>185</v>
      </c>
    </row>
    <row r="18" spans="2:32" x14ac:dyDescent="0.25">
      <c r="B18" s="14" t="s">
        <v>615</v>
      </c>
      <c r="C18" s="17">
        <v>2.7366521134661821E-2</v>
      </c>
      <c r="D18" s="2">
        <v>0.60216231667613429</v>
      </c>
      <c r="E18" s="17">
        <v>0.44774789746942117</v>
      </c>
      <c r="F18" s="2">
        <v>0.73404777370875418</v>
      </c>
      <c r="G18" s="17">
        <v>0.86363636363636365</v>
      </c>
      <c r="H18" s="2">
        <v>0.62748979581481623</v>
      </c>
      <c r="I18" s="17">
        <v>0.25342465753424659</v>
      </c>
      <c r="J18" s="2">
        <v>0.30600589431405262</v>
      </c>
      <c r="K18" s="17">
        <v>0.30192296378639055</v>
      </c>
      <c r="L18" s="2">
        <v>0</v>
      </c>
      <c r="M18" s="17">
        <v>0.24519166468522663</v>
      </c>
      <c r="N18" s="2">
        <v>0.60687320726587235</v>
      </c>
      <c r="O18" s="17">
        <v>0.2827238519709202</v>
      </c>
      <c r="P18" s="2">
        <v>0.22496177269542092</v>
      </c>
      <c r="Q18" s="17">
        <v>0.57463176298565988</v>
      </c>
      <c r="R18" s="2">
        <v>0.56413390354494763</v>
      </c>
      <c r="S18" s="17">
        <v>0.92630744849445323</v>
      </c>
      <c r="T18" s="2">
        <v>0.57505421970112336</v>
      </c>
      <c r="V18" s="17">
        <f t="shared" si="0"/>
        <v>3.6210301679109529</v>
      </c>
      <c r="W18" s="2">
        <f t="shared" si="1"/>
        <v>4.240728883721121</v>
      </c>
      <c r="X18" s="7" t="str">
        <f t="shared" si="2"/>
        <v>Viļāni</v>
      </c>
      <c r="Y18" s="1">
        <f t="shared" si="4"/>
        <v>0.47119209819123564</v>
      </c>
      <c r="Z18" s="2">
        <f t="shared" si="5"/>
        <v>0.40233668532343919</v>
      </c>
      <c r="AA18" s="100">
        <f t="shared" si="3"/>
        <v>0.18957786693685824</v>
      </c>
      <c r="AB18" s="159" t="str" cm="1">
        <f t="array" ref="AB18">_xlfn.IFS(AND(Y18&gt;=0.5,Z18&gt;=0.5),"1.",AND(Y18&gt;=0.5,Z18&lt;0.5),"2.",AND(Y18&lt;0.5,Z18&lt;0.5),"3.",AND(Y18&lt;0.5,Z18&gt;=0.5),"4.")</f>
        <v>3.</v>
      </c>
      <c r="AC18" s="1"/>
    </row>
    <row r="19" spans="2:32" x14ac:dyDescent="0.25">
      <c r="B19" s="14" t="s">
        <v>37</v>
      </c>
      <c r="C19" s="17">
        <v>8.0855630625137204E-3</v>
      </c>
      <c r="D19" s="2">
        <v>0.32690059644017749</v>
      </c>
      <c r="E19" s="17">
        <v>2.2020145198186149E-2</v>
      </c>
      <c r="F19" s="2">
        <v>0.56865149209249199</v>
      </c>
      <c r="G19" s="17">
        <v>0.90909090909090906</v>
      </c>
      <c r="H19" s="2">
        <v>0.34652912732199115</v>
      </c>
      <c r="I19" s="17">
        <v>0.5821917808219178</v>
      </c>
      <c r="J19" s="2">
        <v>0.15605892887458353</v>
      </c>
      <c r="K19" s="17">
        <v>1</v>
      </c>
      <c r="L19" s="2">
        <v>0.51850529720556393</v>
      </c>
      <c r="M19" s="17">
        <v>0.39692791785526371</v>
      </c>
      <c r="N19" s="2">
        <v>0.66315037584230829</v>
      </c>
      <c r="O19" s="17">
        <v>0.54243232382274487</v>
      </c>
      <c r="P19" s="2">
        <v>0.89475702537353174</v>
      </c>
      <c r="Q19" s="17">
        <v>0.82340639620082179</v>
      </c>
      <c r="R19" s="2">
        <v>0.63021973320065783</v>
      </c>
      <c r="S19" s="17">
        <v>1</v>
      </c>
      <c r="T19" s="2">
        <v>0.89776191759771717</v>
      </c>
      <c r="V19" s="17">
        <f t="shared" si="0"/>
        <v>4.8026603332579203</v>
      </c>
      <c r="W19" s="2">
        <f t="shared" si="1"/>
        <v>5.0025344939490246</v>
      </c>
      <c r="X19" s="7" t="str">
        <f t="shared" si="2"/>
        <v>Viļaka</v>
      </c>
      <c r="Y19" s="1">
        <f t="shared" si="4"/>
        <v>0.55583716599433608</v>
      </c>
      <c r="Z19" s="2">
        <f t="shared" si="5"/>
        <v>0.53362892591754674</v>
      </c>
      <c r="AA19" s="100">
        <f t="shared" si="3"/>
        <v>0.2966107898746107</v>
      </c>
      <c r="AB19" s="159" t="str" cm="1">
        <f t="array" ref="AB19">_xlfn.IFS(AND(Y19&gt;=0.5,Z19&gt;=0.5),"1.",AND(Y19&gt;=0.5,Z19&lt;0.5),"2.",AND(Y19&lt;0.5,Z19&lt;0.5),"3.",AND(Y19&lt;0.5,Z19&gt;=0.5),"4.")</f>
        <v>1.</v>
      </c>
      <c r="AC19" s="1"/>
    </row>
    <row r="20" spans="2:32" x14ac:dyDescent="0.25">
      <c r="B20" s="14" t="s">
        <v>38</v>
      </c>
      <c r="C20" s="17">
        <v>1.6207712383228861E-2</v>
      </c>
      <c r="D20" s="2">
        <v>0.44167344707019102</v>
      </c>
      <c r="E20" s="17">
        <v>0.11552025774105024</v>
      </c>
      <c r="F20" s="2">
        <v>0.27154734078081666</v>
      </c>
      <c r="G20" s="17">
        <v>0.72727272727272729</v>
      </c>
      <c r="H20" s="2">
        <v>0.6810509857703172</v>
      </c>
      <c r="I20" s="17">
        <v>0.56849315068493156</v>
      </c>
      <c r="J20" s="2">
        <v>0.49609615685951042</v>
      </c>
      <c r="K20" s="17">
        <v>0.27029509412260744</v>
      </c>
      <c r="L20" s="2">
        <v>0.48247917115224159</v>
      </c>
      <c r="M20" s="17">
        <v>0.55483116458572823</v>
      </c>
      <c r="N20" s="2">
        <v>0.54791428493791849</v>
      </c>
      <c r="O20" s="17">
        <v>0.42830526431154786</v>
      </c>
      <c r="P20" s="2">
        <v>0.97535255156677092</v>
      </c>
      <c r="Q20" s="17">
        <v>0.294638940905809</v>
      </c>
      <c r="R20" s="2">
        <v>0.70617424486556568</v>
      </c>
      <c r="S20" s="17">
        <v>0.84310618066561038</v>
      </c>
      <c r="T20" s="2">
        <v>0.91188432376352868</v>
      </c>
      <c r="V20" s="17">
        <f t="shared" ref="V20" si="6">C20+G20+O20+E20+S20+I20+M20+Q20+L20</f>
        <v>4.0308545697028748</v>
      </c>
      <c r="W20" s="2">
        <f t="shared" ref="W20" si="7">D20+H20+P20+F20+T20+J20+N20+R20+L20</f>
        <v>5.5141725067668608</v>
      </c>
      <c r="X20" s="7" t="str">
        <f t="shared" ref="X20" si="8">B20</f>
        <v>Kārsava</v>
      </c>
      <c r="Y20" s="1">
        <f t="shared" ref="Y20" si="9">W20/$U$6</f>
        <v>0.61268583408520672</v>
      </c>
      <c r="Z20" s="2">
        <f t="shared" ref="Z20" si="10">V20/$U$6</f>
        <v>0.44787272996698607</v>
      </c>
      <c r="AA20" s="100">
        <f t="shared" ref="AA20" si="11">Z20*Y20</f>
        <v>0.27440527712384144</v>
      </c>
      <c r="AB20" s="159" t="str" cm="1">
        <f t="array" ref="AB20">_xlfn.IFS(AND(Y20&gt;=0.5,Z20&gt;=0.5),"1.",AND(Y20&gt;=0.5,Z20&lt;0.5),"2.",AND(Y20&lt;0.5,Z20&lt;0.5),"3.",AND(Y20&lt;0.5,Z20&gt;=0.5),"4.")</f>
        <v>2.</v>
      </c>
      <c r="AC20" s="1"/>
    </row>
    <row r="21" spans="2:32" x14ac:dyDescent="0.25">
      <c r="B21" s="96" t="s">
        <v>36</v>
      </c>
      <c r="C21" s="18">
        <v>0</v>
      </c>
      <c r="D21" s="10">
        <v>1</v>
      </c>
      <c r="E21" s="18">
        <v>0.22684659971386761</v>
      </c>
      <c r="F21" s="10">
        <v>1</v>
      </c>
      <c r="G21" s="18">
        <v>0.72727272727272729</v>
      </c>
      <c r="H21" s="10">
        <v>0.37819091448780462</v>
      </c>
      <c r="I21" s="18">
        <v>0</v>
      </c>
      <c r="J21" s="10">
        <v>0.77334882039137887</v>
      </c>
      <c r="K21" s="18">
        <v>0</v>
      </c>
      <c r="L21" s="10">
        <v>0.49073672790876094</v>
      </c>
      <c r="M21" s="18">
        <v>0</v>
      </c>
      <c r="N21" s="10">
        <v>1</v>
      </c>
      <c r="O21" s="18">
        <v>0</v>
      </c>
      <c r="P21" s="10">
        <v>0.48748008337117987</v>
      </c>
      <c r="Q21" s="18">
        <v>0.80548002296219967</v>
      </c>
      <c r="R21" s="10">
        <v>0</v>
      </c>
      <c r="S21" s="18">
        <v>0.74326465927099816</v>
      </c>
      <c r="T21" s="10">
        <v>0.98930128332018319</v>
      </c>
      <c r="V21" s="18">
        <f t="shared" si="0"/>
        <v>2.9936007371285536</v>
      </c>
      <c r="W21" s="10">
        <f t="shared" si="1"/>
        <v>6.1190578294793072</v>
      </c>
      <c r="X21" s="26" t="str">
        <f t="shared" si="2"/>
        <v>Subate</v>
      </c>
      <c r="Y21" s="8">
        <f t="shared" si="4"/>
        <v>0.67989531438658968</v>
      </c>
      <c r="Z21" s="10">
        <f t="shared" si="5"/>
        <v>0.33262230412539484</v>
      </c>
      <c r="AA21" s="101">
        <f t="shared" si="3"/>
        <v>0.22614834603532716</v>
      </c>
      <c r="AB21" s="10" t="str" cm="1">
        <f t="array" ref="AB21">_xlfn.IFS(AND(Y21&gt;=0.5,Z21&gt;=0.5),"1.",AND(Y21&gt;=0.5,Z21&lt;0.5),"2.",AND(Y21&lt;0.5,Z21&lt;0.5),"3.",AND(Y21&lt;0.5,Z21&gt;=0.5),"4.")</f>
        <v>2.</v>
      </c>
      <c r="AC21" s="1"/>
    </row>
    <row r="22" spans="2:32" x14ac:dyDescent="0.25">
      <c r="B22" s="13" t="s">
        <v>198</v>
      </c>
      <c r="C22" s="1">
        <f>AVERAGE(C8:C21)</f>
        <v>0.13004846808110304</v>
      </c>
      <c r="D22" s="1">
        <f t="shared" ref="D22:T22" si="12">AVERAGE(D8:D21)</f>
        <v>0.41924472790553952</v>
      </c>
      <c r="E22" s="1">
        <f t="shared" si="12"/>
        <v>0.33764232751726908</v>
      </c>
      <c r="F22" s="1">
        <f t="shared" si="12"/>
        <v>0.42421964065553608</v>
      </c>
      <c r="G22" s="1">
        <f t="shared" si="12"/>
        <v>0.65259740259740251</v>
      </c>
      <c r="H22" s="1">
        <f t="shared" si="12"/>
        <v>0.57601981453033824</v>
      </c>
      <c r="I22" s="1">
        <f t="shared" si="12"/>
        <v>0.67221135029354195</v>
      </c>
      <c r="J22" s="1">
        <f t="shared" si="12"/>
        <v>0.33438947483174358</v>
      </c>
      <c r="K22" s="1">
        <f t="shared" si="12"/>
        <v>0.50935058642446041</v>
      </c>
      <c r="L22" s="1">
        <f t="shared" si="12"/>
        <v>0.4708530434550367</v>
      </c>
      <c r="M22" s="1">
        <f t="shared" si="12"/>
        <v>0.49765445490977661</v>
      </c>
      <c r="N22" s="1">
        <f t="shared" si="12"/>
        <v>0.39145536867981645</v>
      </c>
      <c r="O22" s="1">
        <f t="shared" si="12"/>
        <v>0.56858165762925916</v>
      </c>
      <c r="P22" s="1">
        <f t="shared" si="12"/>
        <v>0.40236593585045899</v>
      </c>
      <c r="Q22" s="1">
        <f t="shared" si="12"/>
        <v>0.62972037911702017</v>
      </c>
      <c r="R22" s="1">
        <f t="shared" si="12"/>
        <v>0.68711563177532853</v>
      </c>
      <c r="S22" s="1">
        <f t="shared" si="12"/>
        <v>0.63397102105501468</v>
      </c>
      <c r="T22" s="1">
        <f t="shared" si="12"/>
        <v>0.72264020250613403</v>
      </c>
      <c r="V22" s="1"/>
      <c r="W22" s="1"/>
      <c r="Y22" s="1"/>
      <c r="Z22" s="1"/>
      <c r="AA22" s="27"/>
      <c r="AB22" s="1"/>
      <c r="AC22" s="1"/>
    </row>
    <row r="23" spans="2:32" x14ac:dyDescent="0.25">
      <c r="C23" s="1"/>
      <c r="D23" s="1"/>
      <c r="E23" s="6"/>
      <c r="F23" s="6"/>
      <c r="G23" s="1"/>
      <c r="H23" s="1"/>
      <c r="I23" s="1"/>
      <c r="J23" s="1"/>
      <c r="K23" s="1"/>
      <c r="L23" s="1"/>
      <c r="M23" s="1"/>
      <c r="N23" s="1"/>
      <c r="O23" s="1"/>
      <c r="P23" s="1"/>
      <c r="Q23" s="1"/>
      <c r="R23" s="1"/>
      <c r="S23" s="1"/>
      <c r="T23" s="1"/>
      <c r="V23" s="1"/>
      <c r="W23" s="1"/>
      <c r="Y23" s="1"/>
      <c r="Z23" s="1"/>
      <c r="AA23" s="67"/>
      <c r="AB23" s="1"/>
      <c r="AC23" s="1"/>
    </row>
    <row r="24" spans="2:32" x14ac:dyDescent="0.25">
      <c r="C24" s="1"/>
      <c r="D24" s="1"/>
      <c r="E24" s="6"/>
      <c r="F24" s="6"/>
      <c r="G24" s="1"/>
      <c r="H24" s="1"/>
      <c r="I24" s="1"/>
      <c r="J24" s="1"/>
      <c r="K24" s="1"/>
      <c r="L24" s="1"/>
      <c r="M24" s="1"/>
      <c r="N24" s="1"/>
      <c r="O24" s="1"/>
      <c r="P24" s="1"/>
      <c r="Q24" s="1"/>
      <c r="R24" s="1"/>
      <c r="S24" s="1"/>
      <c r="T24" s="1"/>
      <c r="V24" s="1"/>
      <c r="W24" s="1"/>
      <c r="Y24" s="1"/>
      <c r="Z24" s="1"/>
      <c r="AA24" s="67"/>
      <c r="AB24" s="1"/>
      <c r="AC24" s="1"/>
    </row>
    <row r="25" spans="2:32" x14ac:dyDescent="0.25">
      <c r="C25" s="1"/>
      <c r="D25" s="1"/>
      <c r="E25" s="6"/>
      <c r="F25" s="6"/>
      <c r="G25" s="1"/>
      <c r="H25" s="1"/>
      <c r="I25" s="1"/>
      <c r="J25" s="1"/>
      <c r="K25" s="1"/>
      <c r="L25" s="1"/>
      <c r="M25" s="1"/>
      <c r="N25" s="1"/>
      <c r="O25" s="1"/>
      <c r="P25" s="1"/>
      <c r="Q25" s="1"/>
      <c r="R25" s="1"/>
      <c r="S25" s="1"/>
      <c r="T25" s="1"/>
      <c r="V25" s="1"/>
      <c r="W25" s="1"/>
      <c r="Y25" s="1"/>
      <c r="Z25" s="1"/>
      <c r="AA25" s="67"/>
      <c r="AB25" s="1"/>
      <c r="AC25" s="1"/>
    </row>
    <row r="26" spans="2:32" x14ac:dyDescent="0.25">
      <c r="C26" s="1"/>
      <c r="D26" s="1"/>
      <c r="E26" s="6"/>
      <c r="F26" s="6"/>
      <c r="G26" s="1"/>
      <c r="H26" s="1"/>
      <c r="I26" s="1"/>
      <c r="J26" s="1"/>
      <c r="K26" s="1"/>
      <c r="L26" s="1"/>
      <c r="M26" s="1"/>
      <c r="N26" s="1"/>
      <c r="O26" s="1"/>
      <c r="P26" s="1"/>
      <c r="Q26" s="1"/>
      <c r="R26" s="1"/>
      <c r="S26" s="1"/>
      <c r="T26" s="1"/>
      <c r="V26" s="1"/>
      <c r="W26" s="1"/>
      <c r="Y26" s="1"/>
      <c r="Z26" s="1"/>
      <c r="AA26" s="67"/>
      <c r="AB26" s="1"/>
      <c r="AC26" s="1"/>
    </row>
    <row r="27" spans="2:32" x14ac:dyDescent="0.25">
      <c r="C27" s="1"/>
      <c r="D27" s="1"/>
      <c r="E27" s="6"/>
      <c r="F27" s="6"/>
      <c r="G27" s="1"/>
      <c r="H27" s="1"/>
      <c r="I27" s="1"/>
      <c r="J27" s="1"/>
      <c r="K27" s="1"/>
      <c r="L27" s="1"/>
      <c r="M27" s="1"/>
      <c r="N27" s="1"/>
      <c r="O27" s="1"/>
      <c r="P27" s="1"/>
      <c r="Q27" s="1"/>
      <c r="R27" s="1"/>
      <c r="S27" s="1"/>
      <c r="T27" s="1"/>
      <c r="V27" s="1"/>
      <c r="W27" s="1"/>
      <c r="Y27" s="1"/>
      <c r="Z27" s="1"/>
      <c r="AA27" s="67"/>
      <c r="AB27" s="1"/>
      <c r="AC27" s="1"/>
    </row>
    <row r="28" spans="2:32" x14ac:dyDescent="0.25">
      <c r="C28" s="1"/>
      <c r="D28" s="1"/>
      <c r="E28" s="6"/>
      <c r="F28" s="6"/>
      <c r="G28" s="1"/>
      <c r="H28" s="1"/>
      <c r="I28" s="1"/>
      <c r="J28" s="1"/>
      <c r="K28" s="1"/>
      <c r="L28" s="1"/>
      <c r="M28" s="1"/>
      <c r="N28" s="1"/>
      <c r="O28" s="1"/>
      <c r="P28" s="1"/>
      <c r="Q28" s="1"/>
      <c r="R28" s="1"/>
      <c r="S28" s="1"/>
      <c r="T28" s="1"/>
      <c r="V28" s="1"/>
      <c r="W28" s="1"/>
      <c r="Y28" s="1"/>
      <c r="Z28" s="1"/>
      <c r="AA28" s="67"/>
      <c r="AB28" s="1"/>
      <c r="AC28" s="1"/>
    </row>
    <row r="29" spans="2:32" x14ac:dyDescent="0.25">
      <c r="C29" s="1"/>
      <c r="D29" s="1"/>
      <c r="E29" s="6"/>
      <c r="F29" s="6"/>
      <c r="G29" s="1"/>
      <c r="H29" s="1"/>
      <c r="I29" s="1"/>
      <c r="J29" s="1"/>
      <c r="K29" s="1"/>
      <c r="L29" s="1"/>
      <c r="M29" s="1"/>
      <c r="N29" s="1"/>
      <c r="O29" s="1"/>
      <c r="P29" s="1"/>
      <c r="Q29" s="1"/>
      <c r="R29" s="1"/>
      <c r="S29" s="1"/>
      <c r="T29" s="1"/>
      <c r="V29" s="1"/>
      <c r="W29" s="1"/>
      <c r="Y29" s="1"/>
      <c r="Z29" s="1"/>
      <c r="AA29" s="67"/>
      <c r="AB29" s="1"/>
      <c r="AC29" s="1"/>
    </row>
    <row r="30" spans="2:32" x14ac:dyDescent="0.25">
      <c r="C30" s="1"/>
      <c r="D30" s="1"/>
      <c r="E30" s="6"/>
      <c r="F30" s="6"/>
      <c r="G30" s="1"/>
      <c r="H30" s="1"/>
      <c r="I30" s="1"/>
      <c r="J30" s="1"/>
      <c r="K30" s="1"/>
      <c r="L30" s="1"/>
      <c r="M30" s="1"/>
      <c r="N30" s="1"/>
      <c r="O30" s="1"/>
      <c r="P30" s="1"/>
      <c r="Q30" s="1"/>
      <c r="R30" s="1"/>
      <c r="S30" s="1"/>
      <c r="T30" s="1"/>
      <c r="V30" s="1"/>
      <c r="W30" s="1"/>
      <c r="Y30" s="1"/>
      <c r="Z30" s="1"/>
      <c r="AA30" s="67"/>
      <c r="AB30" s="1"/>
      <c r="AC30" s="1"/>
    </row>
    <row r="31" spans="2:32" x14ac:dyDescent="0.25">
      <c r="C31" s="1"/>
      <c r="D31" s="1"/>
      <c r="E31" s="6"/>
      <c r="F31" s="6"/>
      <c r="G31" s="1"/>
      <c r="H31" s="1"/>
      <c r="I31" s="1"/>
      <c r="J31" s="1"/>
      <c r="K31" s="1"/>
      <c r="L31" s="1"/>
      <c r="M31" s="1"/>
      <c r="N31" s="1"/>
      <c r="O31" s="1"/>
      <c r="P31" s="1"/>
      <c r="Q31" s="1"/>
      <c r="R31" s="1"/>
      <c r="S31" s="1"/>
      <c r="T31" s="1"/>
      <c r="V31" s="1"/>
      <c r="W31" s="1"/>
      <c r="Y31" s="1"/>
      <c r="Z31" s="1"/>
      <c r="AA31" s="67"/>
      <c r="AB31" s="1"/>
      <c r="AC31" s="1"/>
    </row>
    <row r="32" spans="2:32" x14ac:dyDescent="0.25">
      <c r="C32" s="1"/>
      <c r="D32" s="1"/>
      <c r="E32" s="6"/>
      <c r="F32" s="6"/>
      <c r="G32" s="1"/>
      <c r="H32" s="1"/>
      <c r="I32" s="1"/>
      <c r="J32" s="1"/>
      <c r="K32" s="1"/>
      <c r="L32" s="1"/>
      <c r="M32" s="1"/>
      <c r="N32" s="1"/>
      <c r="O32" s="1"/>
      <c r="P32" s="1"/>
      <c r="Q32" s="1"/>
      <c r="R32" s="1"/>
      <c r="S32" s="1"/>
      <c r="T32" s="1"/>
      <c r="V32" s="1"/>
      <c r="W32" s="1"/>
      <c r="Y32" s="1"/>
      <c r="Z32" s="1"/>
      <c r="AA32" s="67"/>
      <c r="AB32" s="1"/>
      <c r="AC32" s="1"/>
    </row>
    <row r="33" spans="3:29" x14ac:dyDescent="0.25">
      <c r="C33" s="1"/>
      <c r="D33" s="1"/>
      <c r="E33" s="6"/>
      <c r="F33" s="6"/>
      <c r="G33" s="1"/>
      <c r="H33" s="1"/>
      <c r="I33" s="1"/>
      <c r="J33" s="1"/>
      <c r="K33" s="1"/>
      <c r="L33" s="1"/>
      <c r="M33" s="1"/>
      <c r="N33" s="1"/>
      <c r="O33" s="1"/>
      <c r="P33" s="1"/>
      <c r="Q33" s="1"/>
      <c r="R33" s="1"/>
      <c r="S33" s="1"/>
      <c r="T33" s="1"/>
      <c r="V33" s="1"/>
      <c r="W33" s="1"/>
      <c r="Y33" s="1"/>
      <c r="Z33" s="1"/>
      <c r="AA33" s="67"/>
      <c r="AB33" s="1"/>
      <c r="AC33" s="1"/>
    </row>
    <row r="34" spans="3:29" x14ac:dyDescent="0.25">
      <c r="C34" s="1"/>
      <c r="D34" s="1"/>
      <c r="E34" s="6"/>
      <c r="F34" s="6"/>
      <c r="G34" s="1"/>
      <c r="H34" s="1"/>
      <c r="I34" s="1"/>
      <c r="J34" s="1"/>
      <c r="K34" s="1"/>
      <c r="L34" s="1"/>
      <c r="M34" s="1"/>
      <c r="N34" s="1"/>
      <c r="O34" s="1"/>
      <c r="P34" s="1"/>
      <c r="Q34" s="1"/>
      <c r="R34" s="1"/>
      <c r="S34" s="1"/>
      <c r="T34" s="1"/>
      <c r="V34" s="1"/>
      <c r="W34" s="1"/>
      <c r="Y34" s="1"/>
      <c r="Z34" s="1"/>
      <c r="AA34" s="67"/>
      <c r="AB34" s="1"/>
      <c r="AC34" s="1"/>
    </row>
    <row r="35" spans="3:29" x14ac:dyDescent="0.25">
      <c r="C35" s="1"/>
      <c r="D35" s="1"/>
      <c r="E35" s="1"/>
      <c r="F35" s="1"/>
      <c r="G35" s="1"/>
      <c r="H35" s="1"/>
      <c r="I35" s="1"/>
      <c r="J35" s="1"/>
      <c r="K35" s="1"/>
      <c r="L35" s="1"/>
      <c r="M35" s="1"/>
      <c r="N35" s="1"/>
      <c r="O35" s="1"/>
      <c r="P35" s="1"/>
      <c r="Q35" s="1"/>
      <c r="R35" s="1"/>
      <c r="S35" s="1"/>
      <c r="T35" s="1"/>
    </row>
  </sheetData>
  <mergeCells count="19">
    <mergeCell ref="I6:J6"/>
    <mergeCell ref="K6:L6"/>
    <mergeCell ref="M6:N6"/>
    <mergeCell ref="O6:P6"/>
    <mergeCell ref="Q6:R6"/>
    <mergeCell ref="S6:T6"/>
    <mergeCell ref="V6:W6"/>
    <mergeCell ref="B2:G3"/>
    <mergeCell ref="V5:AB5"/>
    <mergeCell ref="X6:Z6"/>
    <mergeCell ref="AA6:AB6"/>
    <mergeCell ref="C5:D5"/>
    <mergeCell ref="E5:L5"/>
    <mergeCell ref="M5:N5"/>
    <mergeCell ref="O5:R5"/>
    <mergeCell ref="S5:T5"/>
    <mergeCell ref="C6:D6"/>
    <mergeCell ref="E6:F6"/>
    <mergeCell ref="G6:H6"/>
  </mergeCells>
  <conditionalFormatting sqref="O10:O21 O23:O34">
    <cfRule type="dataBar" priority="23">
      <dataBar>
        <cfvo type="min"/>
        <cfvo type="max"/>
        <color rgb="FF63C384"/>
      </dataBar>
      <extLst>
        <ext xmlns:x14="http://schemas.microsoft.com/office/spreadsheetml/2009/9/main" uri="{B025F937-C7B1-47D3-B67F-A62EFF666E3E}">
          <x14:id>{D87D182E-8544-4528-AAB4-A7A649E52D82}</x14:id>
        </ext>
      </extLst>
    </cfRule>
  </conditionalFormatting>
  <conditionalFormatting sqref="AA8:AA34">
    <cfRule type="colorScale" priority="22">
      <colorScale>
        <cfvo type="min"/>
        <cfvo type="percentile" val="50"/>
        <cfvo type="max"/>
        <color rgb="FFF8696B"/>
        <color rgb="FFFFEB84"/>
        <color rgb="FF63BE7B"/>
      </colorScale>
    </cfRule>
  </conditionalFormatting>
  <conditionalFormatting sqref="I30:N30 T30">
    <cfRule type="dataBar" priority="21">
      <dataBar>
        <cfvo type="min"/>
        <cfvo type="max"/>
        <color rgb="FF63C384"/>
      </dataBar>
      <extLst>
        <ext xmlns:x14="http://schemas.microsoft.com/office/spreadsheetml/2009/9/main" uri="{B025F937-C7B1-47D3-B67F-A62EFF666E3E}">
          <x14:id>{CAF80C9E-170F-403D-A3D9-5CDFD602D614}</x14:id>
        </ext>
      </extLst>
    </cfRule>
  </conditionalFormatting>
  <conditionalFormatting sqref="S30 T34 S31:T33 I31:N34 I10:N21 E10:F21 G23:H34 I23:N29 S23:T29 P23:R34 P10:T21">
    <cfRule type="dataBar" priority="24">
      <dataBar>
        <cfvo type="min"/>
        <cfvo type="max"/>
        <color rgb="FF63C384"/>
      </dataBar>
      <extLst>
        <ext xmlns:x14="http://schemas.microsoft.com/office/spreadsheetml/2009/9/main" uri="{B025F937-C7B1-47D3-B67F-A62EFF666E3E}">
          <x14:id>{FC7D1EA8-FD29-44FF-9E18-748D98DF4E21}</x14:id>
        </ext>
      </extLst>
    </cfRule>
  </conditionalFormatting>
  <conditionalFormatting sqref="E23:E34">
    <cfRule type="dataBar" priority="25">
      <dataBar>
        <cfvo type="min"/>
        <cfvo type="max"/>
        <color rgb="FF63C384"/>
      </dataBar>
      <extLst>
        <ext xmlns:x14="http://schemas.microsoft.com/office/spreadsheetml/2009/9/main" uri="{B025F937-C7B1-47D3-B67F-A62EFF666E3E}">
          <x14:id>{CEE989AE-AEA5-4933-A744-D8263F69A498}</x14:id>
        </ext>
      </extLst>
    </cfRule>
  </conditionalFormatting>
  <conditionalFormatting sqref="F23:F34">
    <cfRule type="dataBar" priority="26">
      <dataBar>
        <cfvo type="min"/>
        <cfvo type="max"/>
        <color rgb="FF63C384"/>
      </dataBar>
      <extLst>
        <ext xmlns:x14="http://schemas.microsoft.com/office/spreadsheetml/2009/9/main" uri="{B025F937-C7B1-47D3-B67F-A62EFF666E3E}">
          <x14:id>{8AB0DD44-5697-4AE7-A656-C2909386541E}</x14:id>
        </ext>
      </extLst>
    </cfRule>
  </conditionalFormatting>
  <conditionalFormatting sqref="G10:G21">
    <cfRule type="dataBar" priority="20">
      <dataBar>
        <cfvo type="min"/>
        <cfvo type="max"/>
        <color rgb="FF63C384"/>
      </dataBar>
      <extLst>
        <ext xmlns:x14="http://schemas.microsoft.com/office/spreadsheetml/2009/9/main" uri="{B025F937-C7B1-47D3-B67F-A62EFF666E3E}">
          <x14:id>{91043173-8AFF-4A4E-875F-F7ED5E920D73}</x14:id>
        </ext>
      </extLst>
    </cfRule>
  </conditionalFormatting>
  <conditionalFormatting sqref="H10:H21">
    <cfRule type="dataBar" priority="19">
      <dataBar>
        <cfvo type="min"/>
        <cfvo type="max"/>
        <color rgb="FF63C384"/>
      </dataBar>
      <extLst>
        <ext xmlns:x14="http://schemas.microsoft.com/office/spreadsheetml/2009/9/main" uri="{B025F937-C7B1-47D3-B67F-A62EFF666E3E}">
          <x14:id>{BF7BC175-9249-45A7-B79C-C70CFE9234FF}</x14:id>
        </ext>
      </extLst>
    </cfRule>
  </conditionalFormatting>
  <conditionalFormatting sqref="C10:C34 D22:T22">
    <cfRule type="dataBar" priority="27">
      <dataBar>
        <cfvo type="min"/>
        <cfvo type="max"/>
        <color rgb="FF63C384"/>
      </dataBar>
      <extLst>
        <ext xmlns:x14="http://schemas.microsoft.com/office/spreadsheetml/2009/9/main" uri="{B025F937-C7B1-47D3-B67F-A62EFF666E3E}">
          <x14:id>{8B280F6E-B89F-4062-A43B-5363C45FEC1D}</x14:id>
        </ext>
      </extLst>
    </cfRule>
  </conditionalFormatting>
  <conditionalFormatting sqref="D10:D21 D23:D34">
    <cfRule type="dataBar" priority="28">
      <dataBar>
        <cfvo type="min"/>
        <cfvo type="max"/>
        <color rgb="FF63C384"/>
      </dataBar>
      <extLst>
        <ext xmlns:x14="http://schemas.microsoft.com/office/spreadsheetml/2009/9/main" uri="{B025F937-C7B1-47D3-B67F-A62EFF666E3E}">
          <x14:id>{599B01D9-DCD4-4D82-9651-461EC2795A9F}</x14:id>
        </ext>
      </extLst>
    </cfRule>
  </conditionalFormatting>
  <conditionalFormatting sqref="C8:C21">
    <cfRule type="dataBar" priority="18">
      <dataBar>
        <cfvo type="min"/>
        <cfvo type="max"/>
        <color rgb="FF63C384"/>
      </dataBar>
      <extLst>
        <ext xmlns:x14="http://schemas.microsoft.com/office/spreadsheetml/2009/9/main" uri="{B025F937-C7B1-47D3-B67F-A62EFF666E3E}">
          <x14:id>{ED65F676-037E-4468-8AB5-46D9B732F247}</x14:id>
        </ext>
      </extLst>
    </cfRule>
  </conditionalFormatting>
  <conditionalFormatting sqref="D8:D21">
    <cfRule type="dataBar" priority="17">
      <dataBar>
        <cfvo type="min"/>
        <cfvo type="max"/>
        <color rgb="FF63C384"/>
      </dataBar>
      <extLst>
        <ext xmlns:x14="http://schemas.microsoft.com/office/spreadsheetml/2009/9/main" uri="{B025F937-C7B1-47D3-B67F-A62EFF666E3E}">
          <x14:id>{0E840F77-3DA5-4BEE-94D0-BB5965034F6B}</x14:id>
        </ext>
      </extLst>
    </cfRule>
  </conditionalFormatting>
  <conditionalFormatting sqref="E8:E21">
    <cfRule type="dataBar" priority="16">
      <dataBar>
        <cfvo type="min"/>
        <cfvo type="max"/>
        <color rgb="FF63C384"/>
      </dataBar>
      <extLst>
        <ext xmlns:x14="http://schemas.microsoft.com/office/spreadsheetml/2009/9/main" uri="{B025F937-C7B1-47D3-B67F-A62EFF666E3E}">
          <x14:id>{0FB3B111-A827-46C5-B22F-633E7BCB1961}</x14:id>
        </ext>
      </extLst>
    </cfRule>
  </conditionalFormatting>
  <conditionalFormatting sqref="F8:F21">
    <cfRule type="dataBar" priority="15">
      <dataBar>
        <cfvo type="min"/>
        <cfvo type="max"/>
        <color rgb="FF63C384"/>
      </dataBar>
      <extLst>
        <ext xmlns:x14="http://schemas.microsoft.com/office/spreadsheetml/2009/9/main" uri="{B025F937-C7B1-47D3-B67F-A62EFF666E3E}">
          <x14:id>{517F265E-C7A7-49C9-996A-F3542907E55B}</x14:id>
        </ext>
      </extLst>
    </cfRule>
  </conditionalFormatting>
  <conditionalFormatting sqref="G8:G21">
    <cfRule type="dataBar" priority="14">
      <dataBar>
        <cfvo type="min"/>
        <cfvo type="max"/>
        <color rgb="FF63C384"/>
      </dataBar>
      <extLst>
        <ext xmlns:x14="http://schemas.microsoft.com/office/spreadsheetml/2009/9/main" uri="{B025F937-C7B1-47D3-B67F-A62EFF666E3E}">
          <x14:id>{256A90E6-3616-4D43-AB76-7285919D3C5A}</x14:id>
        </ext>
      </extLst>
    </cfRule>
  </conditionalFormatting>
  <conditionalFormatting sqref="H8:H21">
    <cfRule type="dataBar" priority="13">
      <dataBar>
        <cfvo type="min"/>
        <cfvo type="max"/>
        <color rgb="FF63C384"/>
      </dataBar>
      <extLst>
        <ext xmlns:x14="http://schemas.microsoft.com/office/spreadsheetml/2009/9/main" uri="{B025F937-C7B1-47D3-B67F-A62EFF666E3E}">
          <x14:id>{2345894C-E472-4146-8528-97EE8A13A10B}</x14:id>
        </ext>
      </extLst>
    </cfRule>
  </conditionalFormatting>
  <conditionalFormatting sqref="I8:I21">
    <cfRule type="dataBar" priority="12">
      <dataBar>
        <cfvo type="min"/>
        <cfvo type="max"/>
        <color rgb="FF63C384"/>
      </dataBar>
      <extLst>
        <ext xmlns:x14="http://schemas.microsoft.com/office/spreadsheetml/2009/9/main" uri="{B025F937-C7B1-47D3-B67F-A62EFF666E3E}">
          <x14:id>{C034B54F-84CC-4E31-A561-68AD41C90963}</x14:id>
        </ext>
      </extLst>
    </cfRule>
  </conditionalFormatting>
  <conditionalFormatting sqref="J8:J21">
    <cfRule type="dataBar" priority="11">
      <dataBar>
        <cfvo type="min"/>
        <cfvo type="max"/>
        <color rgb="FF63C384"/>
      </dataBar>
      <extLst>
        <ext xmlns:x14="http://schemas.microsoft.com/office/spreadsheetml/2009/9/main" uri="{B025F937-C7B1-47D3-B67F-A62EFF666E3E}">
          <x14:id>{DBFBA81D-6C37-4714-A71C-B7672BDC6786}</x14:id>
        </ext>
      </extLst>
    </cfRule>
  </conditionalFormatting>
  <conditionalFormatting sqref="K8:K21">
    <cfRule type="dataBar" priority="10">
      <dataBar>
        <cfvo type="min"/>
        <cfvo type="max"/>
        <color rgb="FF63C384"/>
      </dataBar>
      <extLst>
        <ext xmlns:x14="http://schemas.microsoft.com/office/spreadsheetml/2009/9/main" uri="{B025F937-C7B1-47D3-B67F-A62EFF666E3E}">
          <x14:id>{F853791A-0F70-4F64-9895-89D39074BFB5}</x14:id>
        </ext>
      </extLst>
    </cfRule>
  </conditionalFormatting>
  <conditionalFormatting sqref="L8:L21">
    <cfRule type="dataBar" priority="9">
      <dataBar>
        <cfvo type="min"/>
        <cfvo type="max"/>
        <color rgb="FF63C384"/>
      </dataBar>
      <extLst>
        <ext xmlns:x14="http://schemas.microsoft.com/office/spreadsheetml/2009/9/main" uri="{B025F937-C7B1-47D3-B67F-A62EFF666E3E}">
          <x14:id>{0FB42169-788B-4510-BC51-201FC1D8E210}</x14:id>
        </ext>
      </extLst>
    </cfRule>
  </conditionalFormatting>
  <conditionalFormatting sqref="M8:M21">
    <cfRule type="dataBar" priority="8">
      <dataBar>
        <cfvo type="min"/>
        <cfvo type="max"/>
        <color rgb="FF63C384"/>
      </dataBar>
      <extLst>
        <ext xmlns:x14="http://schemas.microsoft.com/office/spreadsheetml/2009/9/main" uri="{B025F937-C7B1-47D3-B67F-A62EFF666E3E}">
          <x14:id>{5E2CAD02-DE9F-4EA5-904F-D87A38F6EE8C}</x14:id>
        </ext>
      </extLst>
    </cfRule>
  </conditionalFormatting>
  <conditionalFormatting sqref="N8:N21">
    <cfRule type="dataBar" priority="7">
      <dataBar>
        <cfvo type="min"/>
        <cfvo type="max"/>
        <color rgb="FF63C384"/>
      </dataBar>
      <extLst>
        <ext xmlns:x14="http://schemas.microsoft.com/office/spreadsheetml/2009/9/main" uri="{B025F937-C7B1-47D3-B67F-A62EFF666E3E}">
          <x14:id>{49747E24-28AA-4992-AB35-E67568D7F32E}</x14:id>
        </ext>
      </extLst>
    </cfRule>
  </conditionalFormatting>
  <conditionalFormatting sqref="O8:O21">
    <cfRule type="dataBar" priority="6">
      <dataBar>
        <cfvo type="min"/>
        <cfvo type="max"/>
        <color rgb="FF63C384"/>
      </dataBar>
      <extLst>
        <ext xmlns:x14="http://schemas.microsoft.com/office/spreadsheetml/2009/9/main" uri="{B025F937-C7B1-47D3-B67F-A62EFF666E3E}">
          <x14:id>{631856DC-CEE4-473D-AA39-1553A3C80BC6}</x14:id>
        </ext>
      </extLst>
    </cfRule>
  </conditionalFormatting>
  <conditionalFormatting sqref="P8:P21">
    <cfRule type="dataBar" priority="5">
      <dataBar>
        <cfvo type="min"/>
        <cfvo type="max"/>
        <color rgb="FF63C384"/>
      </dataBar>
      <extLst>
        <ext xmlns:x14="http://schemas.microsoft.com/office/spreadsheetml/2009/9/main" uri="{B025F937-C7B1-47D3-B67F-A62EFF666E3E}">
          <x14:id>{C455D14A-81E7-4293-B6EA-C2F844E28E44}</x14:id>
        </ext>
      </extLst>
    </cfRule>
  </conditionalFormatting>
  <conditionalFormatting sqref="Q8:Q21">
    <cfRule type="dataBar" priority="4">
      <dataBar>
        <cfvo type="min"/>
        <cfvo type="max"/>
        <color rgb="FF63C384"/>
      </dataBar>
      <extLst>
        <ext xmlns:x14="http://schemas.microsoft.com/office/spreadsheetml/2009/9/main" uri="{B025F937-C7B1-47D3-B67F-A62EFF666E3E}">
          <x14:id>{86D70B67-8B25-4C65-9484-10EA7B5C97DE}</x14:id>
        </ext>
      </extLst>
    </cfRule>
  </conditionalFormatting>
  <conditionalFormatting sqref="R8:R21">
    <cfRule type="dataBar" priority="3">
      <dataBar>
        <cfvo type="min"/>
        <cfvo type="max"/>
        <color rgb="FF63C384"/>
      </dataBar>
      <extLst>
        <ext xmlns:x14="http://schemas.microsoft.com/office/spreadsheetml/2009/9/main" uri="{B025F937-C7B1-47D3-B67F-A62EFF666E3E}">
          <x14:id>{1C04B76E-7518-465C-A04A-54116DA25E50}</x14:id>
        </ext>
      </extLst>
    </cfRule>
  </conditionalFormatting>
  <conditionalFormatting sqref="S8:S21">
    <cfRule type="dataBar" priority="2">
      <dataBar>
        <cfvo type="min"/>
        <cfvo type="max"/>
        <color rgb="FF63C384"/>
      </dataBar>
      <extLst>
        <ext xmlns:x14="http://schemas.microsoft.com/office/spreadsheetml/2009/9/main" uri="{B025F937-C7B1-47D3-B67F-A62EFF666E3E}">
          <x14:id>{EEDFA8A0-98B2-4528-B418-81A360895C53}</x14:id>
        </ext>
      </extLst>
    </cfRule>
  </conditionalFormatting>
  <conditionalFormatting sqref="T8:T21">
    <cfRule type="dataBar" priority="1">
      <dataBar>
        <cfvo type="min"/>
        <cfvo type="max"/>
        <color rgb="FF63C384"/>
      </dataBar>
      <extLst>
        <ext xmlns:x14="http://schemas.microsoft.com/office/spreadsheetml/2009/9/main" uri="{B025F937-C7B1-47D3-B67F-A62EFF666E3E}">
          <x14:id>{94ADC7B0-9A46-4DBD-9761-589F23CD888A}</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D87D182E-8544-4528-AAB4-A7A649E52D82}">
            <x14:dataBar minLength="0" maxLength="100" gradient="0">
              <x14:cfvo type="autoMin"/>
              <x14:cfvo type="autoMax"/>
              <x14:negativeFillColor rgb="FFFF0000"/>
              <x14:axisColor rgb="FF000000"/>
            </x14:dataBar>
          </x14:cfRule>
          <xm:sqref>O10:O21 O23:O34</xm:sqref>
        </x14:conditionalFormatting>
        <x14:conditionalFormatting xmlns:xm="http://schemas.microsoft.com/office/excel/2006/main">
          <x14:cfRule type="dataBar" id="{CAF80C9E-170F-403D-A3D9-5CDFD602D614}">
            <x14:dataBar minLength="0" maxLength="100" gradient="0">
              <x14:cfvo type="autoMin"/>
              <x14:cfvo type="autoMax"/>
              <x14:negativeFillColor rgb="FFFF0000"/>
              <x14:axisColor rgb="FF000000"/>
            </x14:dataBar>
          </x14:cfRule>
          <xm:sqref>I30:N30 T30</xm:sqref>
        </x14:conditionalFormatting>
        <x14:conditionalFormatting xmlns:xm="http://schemas.microsoft.com/office/excel/2006/main">
          <x14:cfRule type="dataBar" id="{FC7D1EA8-FD29-44FF-9E18-748D98DF4E21}">
            <x14:dataBar minLength="0" maxLength="100" gradient="0">
              <x14:cfvo type="autoMin"/>
              <x14:cfvo type="autoMax"/>
              <x14:negativeFillColor rgb="FFFF0000"/>
              <x14:axisColor rgb="FF000000"/>
            </x14:dataBar>
          </x14:cfRule>
          <xm:sqref>S30 T34 S31:T33 I31:N34 I10:N21 E10:F21 G23:H34 I23:N29 S23:T29 P23:R34 P10:T21</xm:sqref>
        </x14:conditionalFormatting>
        <x14:conditionalFormatting xmlns:xm="http://schemas.microsoft.com/office/excel/2006/main">
          <x14:cfRule type="dataBar" id="{CEE989AE-AEA5-4933-A744-D8263F69A498}">
            <x14:dataBar minLength="0" maxLength="100" border="1" negativeBarBorderColorSameAsPositive="0">
              <x14:cfvo type="autoMin"/>
              <x14:cfvo type="autoMax"/>
              <x14:borderColor rgb="FF63C384"/>
              <x14:negativeFillColor rgb="FFFF0000"/>
              <x14:negativeBorderColor rgb="FFFF0000"/>
              <x14:axisColor rgb="FF000000"/>
            </x14:dataBar>
          </x14:cfRule>
          <xm:sqref>E23:E34</xm:sqref>
        </x14:conditionalFormatting>
        <x14:conditionalFormatting xmlns:xm="http://schemas.microsoft.com/office/excel/2006/main">
          <x14:cfRule type="dataBar" id="{8AB0DD44-5697-4AE7-A656-C2909386541E}">
            <x14:dataBar minLength="0" maxLength="100" border="1" negativeBarBorderColorSameAsPositive="0">
              <x14:cfvo type="autoMin"/>
              <x14:cfvo type="autoMax"/>
              <x14:borderColor rgb="FF63C384"/>
              <x14:negativeFillColor rgb="FFFF0000"/>
              <x14:negativeBorderColor rgb="FFFF0000"/>
              <x14:axisColor rgb="FF000000"/>
            </x14:dataBar>
          </x14:cfRule>
          <xm:sqref>F23:F34</xm:sqref>
        </x14:conditionalFormatting>
        <x14:conditionalFormatting xmlns:xm="http://schemas.microsoft.com/office/excel/2006/main">
          <x14:cfRule type="dataBar" id="{91043173-8AFF-4A4E-875F-F7ED5E920D73}">
            <x14:dataBar minLength="0" maxLength="100" border="1" negativeBarBorderColorSameAsPositive="0">
              <x14:cfvo type="autoMin"/>
              <x14:cfvo type="autoMax"/>
              <x14:borderColor rgb="FF63C384"/>
              <x14:negativeFillColor rgb="FFFF0000"/>
              <x14:negativeBorderColor rgb="FFFF0000"/>
              <x14:axisColor rgb="FF000000"/>
            </x14:dataBar>
          </x14:cfRule>
          <xm:sqref>G10:G21</xm:sqref>
        </x14:conditionalFormatting>
        <x14:conditionalFormatting xmlns:xm="http://schemas.microsoft.com/office/excel/2006/main">
          <x14:cfRule type="dataBar" id="{BF7BC175-9249-45A7-B79C-C70CFE9234FF}">
            <x14:dataBar minLength="0" maxLength="100" border="1" negativeBarBorderColorSameAsPositive="0">
              <x14:cfvo type="autoMin"/>
              <x14:cfvo type="autoMax"/>
              <x14:borderColor rgb="FF63C384"/>
              <x14:negativeFillColor rgb="FFFF0000"/>
              <x14:negativeBorderColor rgb="FFFF0000"/>
              <x14:axisColor rgb="FF000000"/>
            </x14:dataBar>
          </x14:cfRule>
          <xm:sqref>H10:H21</xm:sqref>
        </x14:conditionalFormatting>
        <x14:conditionalFormatting xmlns:xm="http://schemas.microsoft.com/office/excel/2006/main">
          <x14:cfRule type="dataBar" id="{8B280F6E-B89F-4062-A43B-5363C45FEC1D}">
            <x14:dataBar minLength="0" maxLength="100" border="1" negativeBarBorderColorSameAsPositive="0">
              <x14:cfvo type="autoMin"/>
              <x14:cfvo type="autoMax"/>
              <x14:borderColor rgb="FF63C384"/>
              <x14:negativeFillColor rgb="FFFF0000"/>
              <x14:negativeBorderColor rgb="FFFF0000"/>
              <x14:axisColor rgb="FF000000"/>
            </x14:dataBar>
          </x14:cfRule>
          <xm:sqref>C10:C34 D22:T22</xm:sqref>
        </x14:conditionalFormatting>
        <x14:conditionalFormatting xmlns:xm="http://schemas.microsoft.com/office/excel/2006/main">
          <x14:cfRule type="dataBar" id="{599B01D9-DCD4-4D82-9651-461EC2795A9F}">
            <x14:dataBar minLength="0" maxLength="100" border="1" negativeBarBorderColorSameAsPositive="0">
              <x14:cfvo type="autoMin"/>
              <x14:cfvo type="autoMax"/>
              <x14:borderColor rgb="FF63C384"/>
              <x14:negativeFillColor rgb="FFFF0000"/>
              <x14:negativeBorderColor rgb="FFFF0000"/>
              <x14:axisColor rgb="FF000000"/>
            </x14:dataBar>
          </x14:cfRule>
          <xm:sqref>D10:D21 D23:D34</xm:sqref>
        </x14:conditionalFormatting>
        <x14:conditionalFormatting xmlns:xm="http://schemas.microsoft.com/office/excel/2006/main">
          <x14:cfRule type="dataBar" id="{ED65F676-037E-4468-8AB5-46D9B732F247}">
            <x14:dataBar minLength="0" maxLength="100" gradient="0">
              <x14:cfvo type="autoMin"/>
              <x14:cfvo type="autoMax"/>
              <x14:negativeFillColor rgb="FFFF0000"/>
              <x14:axisColor rgb="FF000000"/>
            </x14:dataBar>
          </x14:cfRule>
          <xm:sqref>C8:C21</xm:sqref>
        </x14:conditionalFormatting>
        <x14:conditionalFormatting xmlns:xm="http://schemas.microsoft.com/office/excel/2006/main">
          <x14:cfRule type="dataBar" id="{0E840F77-3DA5-4BEE-94D0-BB5965034F6B}">
            <x14:dataBar minLength="0" maxLength="100" gradient="0">
              <x14:cfvo type="autoMin"/>
              <x14:cfvo type="autoMax"/>
              <x14:negativeFillColor rgb="FFFF0000"/>
              <x14:axisColor rgb="FF000000"/>
            </x14:dataBar>
          </x14:cfRule>
          <xm:sqref>D8:D21</xm:sqref>
        </x14:conditionalFormatting>
        <x14:conditionalFormatting xmlns:xm="http://schemas.microsoft.com/office/excel/2006/main">
          <x14:cfRule type="dataBar" id="{0FB3B111-A827-46C5-B22F-633E7BCB1961}">
            <x14:dataBar minLength="0" maxLength="100" gradient="0">
              <x14:cfvo type="autoMin"/>
              <x14:cfvo type="autoMax"/>
              <x14:negativeFillColor rgb="FFFF0000"/>
              <x14:axisColor rgb="FF000000"/>
            </x14:dataBar>
          </x14:cfRule>
          <xm:sqref>E8:E21</xm:sqref>
        </x14:conditionalFormatting>
        <x14:conditionalFormatting xmlns:xm="http://schemas.microsoft.com/office/excel/2006/main">
          <x14:cfRule type="dataBar" id="{517F265E-C7A7-49C9-996A-F3542907E55B}">
            <x14:dataBar minLength="0" maxLength="100" gradient="0">
              <x14:cfvo type="autoMin"/>
              <x14:cfvo type="autoMax"/>
              <x14:negativeFillColor rgb="FFFF0000"/>
              <x14:axisColor rgb="FF000000"/>
            </x14:dataBar>
          </x14:cfRule>
          <xm:sqref>F8:F21</xm:sqref>
        </x14:conditionalFormatting>
        <x14:conditionalFormatting xmlns:xm="http://schemas.microsoft.com/office/excel/2006/main">
          <x14:cfRule type="dataBar" id="{256A90E6-3616-4D43-AB76-7285919D3C5A}">
            <x14:dataBar minLength="0" maxLength="100" gradient="0">
              <x14:cfvo type="autoMin"/>
              <x14:cfvo type="autoMax"/>
              <x14:negativeFillColor rgb="FFFF0000"/>
              <x14:axisColor rgb="FF000000"/>
            </x14:dataBar>
          </x14:cfRule>
          <xm:sqref>G8:G21</xm:sqref>
        </x14:conditionalFormatting>
        <x14:conditionalFormatting xmlns:xm="http://schemas.microsoft.com/office/excel/2006/main">
          <x14:cfRule type="dataBar" id="{2345894C-E472-4146-8528-97EE8A13A10B}">
            <x14:dataBar minLength="0" maxLength="100" gradient="0">
              <x14:cfvo type="autoMin"/>
              <x14:cfvo type="autoMax"/>
              <x14:negativeFillColor rgb="FFFF0000"/>
              <x14:axisColor rgb="FF000000"/>
            </x14:dataBar>
          </x14:cfRule>
          <xm:sqref>H8:H21</xm:sqref>
        </x14:conditionalFormatting>
        <x14:conditionalFormatting xmlns:xm="http://schemas.microsoft.com/office/excel/2006/main">
          <x14:cfRule type="dataBar" id="{C034B54F-84CC-4E31-A561-68AD41C90963}">
            <x14:dataBar minLength="0" maxLength="100" gradient="0">
              <x14:cfvo type="autoMin"/>
              <x14:cfvo type="autoMax"/>
              <x14:negativeFillColor rgb="FFFF0000"/>
              <x14:axisColor rgb="FF000000"/>
            </x14:dataBar>
          </x14:cfRule>
          <xm:sqref>I8:I21</xm:sqref>
        </x14:conditionalFormatting>
        <x14:conditionalFormatting xmlns:xm="http://schemas.microsoft.com/office/excel/2006/main">
          <x14:cfRule type="dataBar" id="{DBFBA81D-6C37-4714-A71C-B7672BDC6786}">
            <x14:dataBar minLength="0" maxLength="100" gradient="0">
              <x14:cfvo type="autoMin"/>
              <x14:cfvo type="autoMax"/>
              <x14:negativeFillColor rgb="FFFF0000"/>
              <x14:axisColor rgb="FF000000"/>
            </x14:dataBar>
          </x14:cfRule>
          <xm:sqref>J8:J21</xm:sqref>
        </x14:conditionalFormatting>
        <x14:conditionalFormatting xmlns:xm="http://schemas.microsoft.com/office/excel/2006/main">
          <x14:cfRule type="dataBar" id="{F853791A-0F70-4F64-9895-89D39074BFB5}">
            <x14:dataBar minLength="0" maxLength="100" gradient="0">
              <x14:cfvo type="autoMin"/>
              <x14:cfvo type="autoMax"/>
              <x14:negativeFillColor rgb="FFFF0000"/>
              <x14:axisColor rgb="FF000000"/>
            </x14:dataBar>
          </x14:cfRule>
          <xm:sqref>K8:K21</xm:sqref>
        </x14:conditionalFormatting>
        <x14:conditionalFormatting xmlns:xm="http://schemas.microsoft.com/office/excel/2006/main">
          <x14:cfRule type="dataBar" id="{0FB42169-788B-4510-BC51-201FC1D8E210}">
            <x14:dataBar minLength="0" maxLength="100" gradient="0">
              <x14:cfvo type="autoMin"/>
              <x14:cfvo type="autoMax"/>
              <x14:negativeFillColor rgb="FFFF0000"/>
              <x14:axisColor rgb="FF000000"/>
            </x14:dataBar>
          </x14:cfRule>
          <xm:sqref>L8:L21</xm:sqref>
        </x14:conditionalFormatting>
        <x14:conditionalFormatting xmlns:xm="http://schemas.microsoft.com/office/excel/2006/main">
          <x14:cfRule type="dataBar" id="{5E2CAD02-DE9F-4EA5-904F-D87A38F6EE8C}">
            <x14:dataBar minLength="0" maxLength="100" gradient="0">
              <x14:cfvo type="autoMin"/>
              <x14:cfvo type="autoMax"/>
              <x14:negativeFillColor rgb="FFFF0000"/>
              <x14:axisColor rgb="FF000000"/>
            </x14:dataBar>
          </x14:cfRule>
          <xm:sqref>M8:M21</xm:sqref>
        </x14:conditionalFormatting>
        <x14:conditionalFormatting xmlns:xm="http://schemas.microsoft.com/office/excel/2006/main">
          <x14:cfRule type="dataBar" id="{49747E24-28AA-4992-AB35-E67568D7F32E}">
            <x14:dataBar minLength="0" maxLength="100" gradient="0">
              <x14:cfvo type="autoMin"/>
              <x14:cfvo type="autoMax"/>
              <x14:negativeFillColor rgb="FFFF0000"/>
              <x14:axisColor rgb="FF000000"/>
            </x14:dataBar>
          </x14:cfRule>
          <xm:sqref>N8:N21</xm:sqref>
        </x14:conditionalFormatting>
        <x14:conditionalFormatting xmlns:xm="http://schemas.microsoft.com/office/excel/2006/main">
          <x14:cfRule type="dataBar" id="{631856DC-CEE4-473D-AA39-1553A3C80BC6}">
            <x14:dataBar minLength="0" maxLength="100" gradient="0">
              <x14:cfvo type="autoMin"/>
              <x14:cfvo type="autoMax"/>
              <x14:negativeFillColor rgb="FFFF0000"/>
              <x14:axisColor rgb="FF000000"/>
            </x14:dataBar>
          </x14:cfRule>
          <xm:sqref>O8:O21</xm:sqref>
        </x14:conditionalFormatting>
        <x14:conditionalFormatting xmlns:xm="http://schemas.microsoft.com/office/excel/2006/main">
          <x14:cfRule type="dataBar" id="{C455D14A-81E7-4293-B6EA-C2F844E28E44}">
            <x14:dataBar minLength="0" maxLength="100" gradient="0">
              <x14:cfvo type="autoMin"/>
              <x14:cfvo type="autoMax"/>
              <x14:negativeFillColor rgb="FFFF0000"/>
              <x14:axisColor rgb="FF000000"/>
            </x14:dataBar>
          </x14:cfRule>
          <xm:sqref>P8:P21</xm:sqref>
        </x14:conditionalFormatting>
        <x14:conditionalFormatting xmlns:xm="http://schemas.microsoft.com/office/excel/2006/main">
          <x14:cfRule type="dataBar" id="{86D70B67-8B25-4C65-9484-10EA7B5C97DE}">
            <x14:dataBar minLength="0" maxLength="100" gradient="0">
              <x14:cfvo type="autoMin"/>
              <x14:cfvo type="autoMax"/>
              <x14:negativeFillColor rgb="FFFF0000"/>
              <x14:axisColor rgb="FF000000"/>
            </x14:dataBar>
          </x14:cfRule>
          <xm:sqref>Q8:Q21</xm:sqref>
        </x14:conditionalFormatting>
        <x14:conditionalFormatting xmlns:xm="http://schemas.microsoft.com/office/excel/2006/main">
          <x14:cfRule type="dataBar" id="{1C04B76E-7518-465C-A04A-54116DA25E50}">
            <x14:dataBar minLength="0" maxLength="100" gradient="0">
              <x14:cfvo type="autoMin"/>
              <x14:cfvo type="autoMax"/>
              <x14:negativeFillColor rgb="FFFF0000"/>
              <x14:axisColor rgb="FF000000"/>
            </x14:dataBar>
          </x14:cfRule>
          <xm:sqref>R8:R21</xm:sqref>
        </x14:conditionalFormatting>
        <x14:conditionalFormatting xmlns:xm="http://schemas.microsoft.com/office/excel/2006/main">
          <x14:cfRule type="dataBar" id="{EEDFA8A0-98B2-4528-B418-81A360895C53}">
            <x14:dataBar minLength="0" maxLength="100" gradient="0">
              <x14:cfvo type="autoMin"/>
              <x14:cfvo type="autoMax"/>
              <x14:negativeFillColor rgb="FFFF0000"/>
              <x14:axisColor rgb="FF000000"/>
            </x14:dataBar>
          </x14:cfRule>
          <xm:sqref>S8:S21</xm:sqref>
        </x14:conditionalFormatting>
        <x14:conditionalFormatting xmlns:xm="http://schemas.microsoft.com/office/excel/2006/main">
          <x14:cfRule type="dataBar" id="{94ADC7B0-9A46-4DBD-9761-589F23CD888A}">
            <x14:dataBar minLength="0" maxLength="100" gradient="0">
              <x14:cfvo type="autoMin"/>
              <x14:cfvo type="autoMax"/>
              <x14:negativeFillColor rgb="FFFF0000"/>
              <x14:axisColor rgb="FF000000"/>
            </x14:dataBar>
          </x14:cfRule>
          <xm:sqref>T8:T21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E7082-9A3C-4E03-96D9-77A34F8323FD}">
  <sheetPr>
    <tabColor rgb="FF00B050"/>
  </sheetPr>
  <dimension ref="B2:M30"/>
  <sheetViews>
    <sheetView zoomScale="40" zoomScaleNormal="40" workbookViewId="0">
      <pane xSplit="4" ySplit="11" topLeftCell="E12" activePane="bottomRight" state="frozen"/>
      <selection pane="topRight" activeCell="E1" sqref="E1"/>
      <selection pane="bottomLeft" activeCell="A12" sqref="A12"/>
      <selection pane="bottomRight" activeCell="E15" sqref="C11:M30"/>
    </sheetView>
  </sheetViews>
  <sheetFormatPr defaultRowHeight="15" outlineLevelRow="1" x14ac:dyDescent="0.25"/>
  <cols>
    <col min="1" max="1" width="2.85546875" customWidth="1"/>
    <col min="2" max="2" width="9.140625" hidden="1" customWidth="1"/>
    <col min="3" max="3" width="19.28515625" customWidth="1"/>
    <col min="4" max="4" width="37" customWidth="1"/>
    <col min="5" max="5" width="71.28515625" customWidth="1"/>
    <col min="6" max="13" width="71.42578125" customWidth="1"/>
  </cols>
  <sheetData>
    <row r="2" spans="3:13" ht="15" customHeight="1" outlineLevel="1" x14ac:dyDescent="0.25">
      <c r="C2" s="242" t="s">
        <v>616</v>
      </c>
      <c r="D2" s="243"/>
      <c r="E2" s="244"/>
    </row>
    <row r="3" spans="3:13" ht="15" customHeight="1" outlineLevel="1" x14ac:dyDescent="0.25">
      <c r="C3" s="245"/>
      <c r="D3" s="246"/>
      <c r="E3" s="247"/>
    </row>
    <row r="4" spans="3:13" outlineLevel="1" x14ac:dyDescent="0.25"/>
    <row r="5" spans="3:13" outlineLevel="1" x14ac:dyDescent="0.25">
      <c r="C5" s="248" t="s">
        <v>1</v>
      </c>
      <c r="D5" s="249"/>
    </row>
    <row r="6" spans="3:13" outlineLevel="1" x14ac:dyDescent="0.25">
      <c r="C6" s="58" t="s">
        <v>200</v>
      </c>
      <c r="D6" s="59" t="s">
        <v>201</v>
      </c>
    </row>
    <row r="7" spans="3:13" outlineLevel="1" x14ac:dyDescent="0.25">
      <c r="C7" s="60"/>
      <c r="D7" s="61" t="s">
        <v>2</v>
      </c>
    </row>
    <row r="8" spans="3:13" outlineLevel="1" x14ac:dyDescent="0.25">
      <c r="C8" s="62"/>
      <c r="D8" s="61" t="s">
        <v>3</v>
      </c>
    </row>
    <row r="9" spans="3:13" outlineLevel="1" x14ac:dyDescent="0.25">
      <c r="C9" s="63"/>
      <c r="D9" s="64" t="s">
        <v>4</v>
      </c>
    </row>
    <row r="10" spans="3:13" outlineLevel="1" x14ac:dyDescent="0.25"/>
    <row r="11" spans="3:13" ht="37.5" customHeight="1" x14ac:dyDescent="0.25">
      <c r="C11" s="36" t="s">
        <v>9</v>
      </c>
      <c r="D11" s="65" t="s">
        <v>53</v>
      </c>
      <c r="E11" s="65" t="s">
        <v>30</v>
      </c>
      <c r="F11" s="65" t="s">
        <v>31</v>
      </c>
      <c r="G11" s="65" t="s">
        <v>32</v>
      </c>
      <c r="H11" s="65" t="s">
        <v>33</v>
      </c>
      <c r="I11" s="65" t="s">
        <v>34</v>
      </c>
      <c r="J11" s="65" t="s">
        <v>35</v>
      </c>
      <c r="K11" s="65" t="s">
        <v>36</v>
      </c>
      <c r="L11" s="37" t="s">
        <v>37</v>
      </c>
      <c r="M11" s="144" t="s">
        <v>38</v>
      </c>
    </row>
    <row r="12" spans="3:13" ht="165" x14ac:dyDescent="0.25">
      <c r="C12" s="240" t="s">
        <v>44</v>
      </c>
      <c r="D12" s="173" t="s">
        <v>617</v>
      </c>
      <c r="E12" s="39" t="s">
        <v>618</v>
      </c>
      <c r="F12" s="39" t="s">
        <v>619</v>
      </c>
      <c r="G12" s="41" t="s">
        <v>620</v>
      </c>
      <c r="H12" s="41" t="s">
        <v>621</v>
      </c>
      <c r="I12" s="41" t="s">
        <v>622</v>
      </c>
      <c r="J12" s="41" t="s">
        <v>623</v>
      </c>
      <c r="K12" s="39" t="s">
        <v>624</v>
      </c>
      <c r="L12" s="39" t="s">
        <v>625</v>
      </c>
      <c r="M12" s="42" t="s">
        <v>626</v>
      </c>
    </row>
    <row r="13" spans="3:13" ht="90" x14ac:dyDescent="0.25">
      <c r="C13" s="240"/>
      <c r="D13" s="173" t="s">
        <v>88</v>
      </c>
      <c r="E13" s="39" t="s">
        <v>627</v>
      </c>
      <c r="F13" s="39" t="s">
        <v>628</v>
      </c>
      <c r="G13" s="39" t="s">
        <v>629</v>
      </c>
      <c r="H13" s="39" t="s">
        <v>630</v>
      </c>
      <c r="I13" s="41" t="s">
        <v>631</v>
      </c>
      <c r="J13" s="39" t="s">
        <v>632</v>
      </c>
      <c r="K13" s="40" t="s">
        <v>633</v>
      </c>
      <c r="L13" s="39" t="s">
        <v>634</v>
      </c>
      <c r="M13" s="39" t="s">
        <v>635</v>
      </c>
    </row>
    <row r="14" spans="3:13" ht="270.75" thickBot="1" x14ac:dyDescent="0.3">
      <c r="C14" s="241"/>
      <c r="D14" s="173" t="s">
        <v>636</v>
      </c>
      <c r="E14" s="38" t="s">
        <v>637</v>
      </c>
      <c r="F14" s="38" t="s">
        <v>638</v>
      </c>
      <c r="G14" s="49" t="s">
        <v>639</v>
      </c>
      <c r="H14" s="50" t="s">
        <v>640</v>
      </c>
      <c r="I14" s="50" t="s">
        <v>641</v>
      </c>
      <c r="J14" s="50" t="s">
        <v>642</v>
      </c>
      <c r="K14" s="50" t="s">
        <v>643</v>
      </c>
      <c r="L14" s="50" t="s">
        <v>644</v>
      </c>
      <c r="M14" s="51" t="s">
        <v>645</v>
      </c>
    </row>
    <row r="15" spans="3:13" ht="120" x14ac:dyDescent="0.25">
      <c r="C15" s="239" t="s">
        <v>45</v>
      </c>
      <c r="D15" s="173" t="s">
        <v>646</v>
      </c>
      <c r="E15" s="73" t="s">
        <v>647</v>
      </c>
      <c r="F15" s="72" t="s">
        <v>648</v>
      </c>
      <c r="G15" s="72" t="s">
        <v>649</v>
      </c>
      <c r="H15" s="80" t="s">
        <v>650</v>
      </c>
      <c r="I15" s="80" t="s">
        <v>651</v>
      </c>
      <c r="J15" s="73" t="s">
        <v>652</v>
      </c>
      <c r="K15" s="73" t="s">
        <v>653</v>
      </c>
      <c r="L15" s="80" t="s">
        <v>654</v>
      </c>
      <c r="M15" s="82" t="s">
        <v>655</v>
      </c>
    </row>
    <row r="16" spans="3:13" ht="165" x14ac:dyDescent="0.25">
      <c r="C16" s="240"/>
      <c r="D16" s="180" t="s">
        <v>656</v>
      </c>
      <c r="E16" s="39" t="s">
        <v>657</v>
      </c>
      <c r="F16" s="40" t="s">
        <v>658</v>
      </c>
      <c r="G16" s="39" t="s">
        <v>265</v>
      </c>
      <c r="H16" s="39" t="s">
        <v>659</v>
      </c>
      <c r="I16" s="39" t="s">
        <v>273</v>
      </c>
      <c r="J16" s="39" t="s">
        <v>272</v>
      </c>
      <c r="K16" s="41" t="s">
        <v>660</v>
      </c>
      <c r="L16" s="40" t="s">
        <v>661</v>
      </c>
      <c r="M16" s="43" t="s">
        <v>662</v>
      </c>
    </row>
    <row r="17" spans="3:13" ht="135.75" thickBot="1" x14ac:dyDescent="0.3">
      <c r="C17" s="241"/>
      <c r="D17" s="173" t="s">
        <v>100</v>
      </c>
      <c r="E17" s="38" t="s">
        <v>663</v>
      </c>
      <c r="F17" s="38" t="s">
        <v>664</v>
      </c>
      <c r="G17" s="38" t="s">
        <v>665</v>
      </c>
      <c r="H17" s="83" t="s">
        <v>666</v>
      </c>
      <c r="I17" s="49" t="s">
        <v>667</v>
      </c>
      <c r="J17" s="50" t="s">
        <v>668</v>
      </c>
      <c r="K17" s="50" t="s">
        <v>669</v>
      </c>
      <c r="L17" s="50" t="s">
        <v>670</v>
      </c>
      <c r="M17" s="52" t="s">
        <v>671</v>
      </c>
    </row>
    <row r="18" spans="3:13" ht="165" x14ac:dyDescent="0.25">
      <c r="C18" s="239" t="s">
        <v>46</v>
      </c>
      <c r="D18" s="173" t="s">
        <v>103</v>
      </c>
      <c r="E18" s="72" t="s">
        <v>672</v>
      </c>
      <c r="F18" s="72" t="s">
        <v>673</v>
      </c>
      <c r="G18" s="73" t="s">
        <v>674</v>
      </c>
      <c r="H18" s="72" t="s">
        <v>675</v>
      </c>
      <c r="I18" s="73" t="s">
        <v>676</v>
      </c>
      <c r="J18" s="72" t="s">
        <v>677</v>
      </c>
      <c r="K18" s="73" t="s">
        <v>678</v>
      </c>
      <c r="L18" s="73" t="s">
        <v>679</v>
      </c>
      <c r="M18" s="79" t="s">
        <v>680</v>
      </c>
    </row>
    <row r="19" spans="3:13" ht="150" x14ac:dyDescent="0.25">
      <c r="C19" s="240"/>
      <c r="D19" s="175" t="s">
        <v>532</v>
      </c>
      <c r="E19" s="40" t="s">
        <v>681</v>
      </c>
      <c r="F19" s="39" t="s">
        <v>682</v>
      </c>
      <c r="G19" s="39" t="s">
        <v>683</v>
      </c>
      <c r="H19" s="39" t="s">
        <v>684</v>
      </c>
      <c r="I19" s="39" t="s">
        <v>685</v>
      </c>
      <c r="J19" s="39" t="s">
        <v>686</v>
      </c>
      <c r="K19" s="40" t="s">
        <v>687</v>
      </c>
      <c r="L19" s="41" t="s">
        <v>688</v>
      </c>
      <c r="M19" s="43" t="s">
        <v>689</v>
      </c>
    </row>
    <row r="20" spans="3:13" ht="150" x14ac:dyDescent="0.25">
      <c r="C20" s="240"/>
      <c r="D20" s="173" t="s">
        <v>111</v>
      </c>
      <c r="E20" s="40" t="s">
        <v>690</v>
      </c>
      <c r="F20" s="39" t="s">
        <v>691</v>
      </c>
      <c r="G20" s="43" t="s">
        <v>692</v>
      </c>
      <c r="H20" s="40" t="s">
        <v>693</v>
      </c>
      <c r="I20" s="40" t="s">
        <v>694</v>
      </c>
      <c r="J20" s="41" t="s">
        <v>695</v>
      </c>
      <c r="K20" s="40" t="s">
        <v>696</v>
      </c>
      <c r="L20" s="41" t="s">
        <v>697</v>
      </c>
      <c r="M20" s="43" t="s">
        <v>698</v>
      </c>
    </row>
    <row r="21" spans="3:13" ht="150.75" thickBot="1" x14ac:dyDescent="0.3">
      <c r="C21" s="241"/>
      <c r="D21" s="173" t="s">
        <v>115</v>
      </c>
      <c r="E21" s="49" t="s">
        <v>699</v>
      </c>
      <c r="F21" s="38" t="s">
        <v>700</v>
      </c>
      <c r="G21" s="49" t="s">
        <v>701</v>
      </c>
      <c r="H21" s="49" t="s">
        <v>702</v>
      </c>
      <c r="I21" s="83" t="s">
        <v>703</v>
      </c>
      <c r="J21" s="49" t="s">
        <v>704</v>
      </c>
      <c r="K21" s="38" t="s">
        <v>705</v>
      </c>
      <c r="L21" s="49" t="s">
        <v>706</v>
      </c>
      <c r="M21" s="51" t="s">
        <v>707</v>
      </c>
    </row>
    <row r="22" spans="3:13" ht="180" x14ac:dyDescent="0.25">
      <c r="C22" s="239" t="s">
        <v>47</v>
      </c>
      <c r="D22" s="173" t="s">
        <v>119</v>
      </c>
      <c r="E22" s="72" t="s">
        <v>708</v>
      </c>
      <c r="F22" s="72" t="s">
        <v>709</v>
      </c>
      <c r="G22" s="73" t="s">
        <v>710</v>
      </c>
      <c r="H22" s="73" t="s">
        <v>711</v>
      </c>
      <c r="I22" s="73" t="s">
        <v>712</v>
      </c>
      <c r="J22" s="80" t="s">
        <v>354</v>
      </c>
      <c r="K22" s="80" t="s">
        <v>354</v>
      </c>
      <c r="L22" s="80" t="s">
        <v>354</v>
      </c>
      <c r="M22" s="72" t="s">
        <v>713</v>
      </c>
    </row>
    <row r="23" spans="3:13" ht="105" x14ac:dyDescent="0.25">
      <c r="C23" s="240"/>
      <c r="D23" s="173" t="s">
        <v>123</v>
      </c>
      <c r="E23" s="39" t="s">
        <v>714</v>
      </c>
      <c r="F23" s="39" t="s">
        <v>715</v>
      </c>
      <c r="G23" s="39" t="s">
        <v>716</v>
      </c>
      <c r="H23" s="39" t="s">
        <v>717</v>
      </c>
      <c r="I23" s="41" t="s">
        <v>718</v>
      </c>
      <c r="J23" s="41" t="s">
        <v>719</v>
      </c>
      <c r="K23" s="41" t="s">
        <v>719</v>
      </c>
      <c r="L23" s="39" t="s">
        <v>720</v>
      </c>
      <c r="M23" s="42" t="s">
        <v>721</v>
      </c>
    </row>
    <row r="24" spans="3:13" ht="180" x14ac:dyDescent="0.25">
      <c r="C24" s="240"/>
      <c r="D24" s="173" t="s">
        <v>126</v>
      </c>
      <c r="E24" s="40" t="s">
        <v>722</v>
      </c>
      <c r="F24" s="40" t="s">
        <v>723</v>
      </c>
      <c r="G24" s="40" t="s">
        <v>724</v>
      </c>
      <c r="H24" s="40" t="s">
        <v>725</v>
      </c>
      <c r="I24" s="40" t="s">
        <v>726</v>
      </c>
      <c r="J24" s="39" t="s">
        <v>727</v>
      </c>
      <c r="K24" s="41" t="s">
        <v>728</v>
      </c>
      <c r="L24" s="39" t="s">
        <v>729</v>
      </c>
      <c r="M24" s="42" t="s">
        <v>730</v>
      </c>
    </row>
    <row r="25" spans="3:13" ht="120" x14ac:dyDescent="0.25">
      <c r="C25" s="240"/>
      <c r="D25" s="173" t="s">
        <v>130</v>
      </c>
      <c r="E25" s="40" t="s">
        <v>731</v>
      </c>
      <c r="F25" s="40" t="s">
        <v>732</v>
      </c>
      <c r="G25" s="40" t="s">
        <v>733</v>
      </c>
      <c r="H25" s="40" t="s">
        <v>734</v>
      </c>
      <c r="I25" s="40" t="s">
        <v>735</v>
      </c>
      <c r="J25" s="41" t="s">
        <v>736</v>
      </c>
      <c r="K25" s="41" t="s">
        <v>736</v>
      </c>
      <c r="L25" s="39" t="s">
        <v>737</v>
      </c>
      <c r="M25" s="40" t="s">
        <v>738</v>
      </c>
    </row>
    <row r="26" spans="3:13" ht="225" x14ac:dyDescent="0.25">
      <c r="C26" s="240"/>
      <c r="D26" s="173" t="s">
        <v>395</v>
      </c>
      <c r="E26" s="40" t="s">
        <v>739</v>
      </c>
      <c r="F26" s="40" t="s">
        <v>740</v>
      </c>
      <c r="G26" s="40" t="s">
        <v>741</v>
      </c>
      <c r="H26" s="40" t="s">
        <v>742</v>
      </c>
      <c r="I26" s="40" t="s">
        <v>743</v>
      </c>
      <c r="J26" s="39" t="s">
        <v>744</v>
      </c>
      <c r="K26" s="41" t="s">
        <v>745</v>
      </c>
      <c r="L26" s="39" t="s">
        <v>746</v>
      </c>
      <c r="M26" s="42" t="s">
        <v>747</v>
      </c>
    </row>
    <row r="27" spans="3:13" ht="225.75" thickBot="1" x14ac:dyDescent="0.3">
      <c r="C27" s="241"/>
      <c r="D27" s="173" t="s">
        <v>138</v>
      </c>
      <c r="E27" s="38" t="s">
        <v>748</v>
      </c>
      <c r="F27" s="38" t="s">
        <v>749</v>
      </c>
      <c r="G27" s="49" t="s">
        <v>750</v>
      </c>
      <c r="H27" s="49" t="s">
        <v>751</v>
      </c>
      <c r="I27" s="49" t="s">
        <v>752</v>
      </c>
      <c r="J27" s="49" t="s">
        <v>753</v>
      </c>
      <c r="K27" s="50" t="s">
        <v>754</v>
      </c>
      <c r="L27" s="49" t="s">
        <v>755</v>
      </c>
      <c r="M27" s="50" t="s">
        <v>756</v>
      </c>
    </row>
    <row r="28" spans="3:13" ht="135" x14ac:dyDescent="0.25">
      <c r="C28" s="239" t="s">
        <v>48</v>
      </c>
      <c r="D28" s="173" t="s">
        <v>142</v>
      </c>
      <c r="E28" s="72" t="s">
        <v>757</v>
      </c>
      <c r="F28" s="73" t="s">
        <v>758</v>
      </c>
      <c r="G28" s="72" t="s">
        <v>759</v>
      </c>
      <c r="H28" s="73" t="s">
        <v>760</v>
      </c>
      <c r="I28" s="73" t="s">
        <v>761</v>
      </c>
      <c r="J28" s="80" t="s">
        <v>354</v>
      </c>
      <c r="K28" s="80" t="s">
        <v>354</v>
      </c>
      <c r="L28" s="73" t="s">
        <v>762</v>
      </c>
      <c r="M28" s="80" t="s">
        <v>763</v>
      </c>
    </row>
    <row r="29" spans="3:13" ht="165.75" thickBot="1" x14ac:dyDescent="0.3">
      <c r="C29" s="241"/>
      <c r="D29" s="173" t="s">
        <v>145</v>
      </c>
      <c r="E29" s="49" t="s">
        <v>764</v>
      </c>
      <c r="F29" s="49" t="s">
        <v>765</v>
      </c>
      <c r="G29" s="49" t="s">
        <v>766</v>
      </c>
      <c r="H29" s="49" t="s">
        <v>767</v>
      </c>
      <c r="I29" s="38" t="s">
        <v>768</v>
      </c>
      <c r="J29" s="49" t="s">
        <v>769</v>
      </c>
      <c r="K29" s="49" t="s">
        <v>769</v>
      </c>
      <c r="L29" s="49" t="s">
        <v>770</v>
      </c>
      <c r="M29" s="49" t="s">
        <v>771</v>
      </c>
    </row>
    <row r="30" spans="3:13" ht="280.5" x14ac:dyDescent="0.25">
      <c r="C30" s="45" t="s">
        <v>49</v>
      </c>
      <c r="D30" s="181" t="s">
        <v>148</v>
      </c>
      <c r="E30" s="31" t="s">
        <v>772</v>
      </c>
      <c r="F30" s="46" t="s">
        <v>773</v>
      </c>
      <c r="G30" s="31" t="s">
        <v>774</v>
      </c>
      <c r="H30" s="46" t="s">
        <v>775</v>
      </c>
      <c r="I30" s="46" t="s">
        <v>776</v>
      </c>
      <c r="J30" s="46" t="s">
        <v>777</v>
      </c>
      <c r="K30" s="46" t="s">
        <v>778</v>
      </c>
      <c r="L30" s="46" t="s">
        <v>779</v>
      </c>
      <c r="M30" s="48" t="s">
        <v>780</v>
      </c>
    </row>
  </sheetData>
  <mergeCells count="7">
    <mergeCell ref="C28:C29"/>
    <mergeCell ref="C2:E3"/>
    <mergeCell ref="C5:D5"/>
    <mergeCell ref="C12:C14"/>
    <mergeCell ref="C15:C17"/>
    <mergeCell ref="C18:C21"/>
    <mergeCell ref="C22:C2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A013D-BA8A-4887-9F5C-D629E37E1CF8}">
  <sheetPr>
    <tabColor theme="5" tint="0.59999389629810485"/>
  </sheetPr>
  <dimension ref="B2:AF35"/>
  <sheetViews>
    <sheetView zoomScale="70" zoomScaleNormal="70" workbookViewId="0">
      <selection activeCell="R34" sqref="R34"/>
    </sheetView>
  </sheetViews>
  <sheetFormatPr defaultRowHeight="15" x14ac:dyDescent="0.25"/>
  <cols>
    <col min="2" max="2" width="19.140625" bestFit="1" customWidth="1"/>
    <col min="3" max="5" width="12.85546875" customWidth="1"/>
    <col min="6" max="6" width="15" customWidth="1"/>
    <col min="7" max="20" width="12.85546875" customWidth="1"/>
    <col min="22" max="22" width="11.140625" customWidth="1"/>
    <col min="23" max="23" width="11.85546875" customWidth="1"/>
    <col min="24" max="24" width="18.28515625" bestFit="1" customWidth="1"/>
    <col min="25" max="26" width="12" customWidth="1"/>
    <col min="28" max="28" width="12.85546875" bestFit="1" customWidth="1"/>
  </cols>
  <sheetData>
    <row r="2" spans="2:32" x14ac:dyDescent="0.25">
      <c r="B2" s="219" t="s">
        <v>781</v>
      </c>
      <c r="C2" s="220"/>
      <c r="D2" s="220"/>
      <c r="E2" s="220"/>
      <c r="F2" s="220"/>
      <c r="G2" s="221"/>
    </row>
    <row r="3" spans="2:32" x14ac:dyDescent="0.25">
      <c r="B3" s="222"/>
      <c r="C3" s="223"/>
      <c r="D3" s="223"/>
      <c r="E3" s="223"/>
      <c r="F3" s="223"/>
      <c r="G3" s="224"/>
    </row>
    <row r="5" spans="2:32" ht="23.25" customHeight="1" x14ac:dyDescent="0.25">
      <c r="B5" s="88"/>
      <c r="C5" s="182" t="s">
        <v>154</v>
      </c>
      <c r="D5" s="182"/>
      <c r="E5" s="182" t="s">
        <v>155</v>
      </c>
      <c r="F5" s="182"/>
      <c r="G5" s="182"/>
      <c r="H5" s="182"/>
      <c r="I5" s="182"/>
      <c r="J5" s="182"/>
      <c r="K5" s="182"/>
      <c r="L5" s="182"/>
      <c r="M5" s="182" t="s">
        <v>156</v>
      </c>
      <c r="N5" s="182"/>
      <c r="O5" s="206" t="s">
        <v>157</v>
      </c>
      <c r="P5" s="206"/>
      <c r="Q5" s="206"/>
      <c r="R5" s="206"/>
      <c r="S5" s="182" t="s">
        <v>158</v>
      </c>
      <c r="T5" s="183"/>
      <c r="U5" s="90"/>
      <c r="V5" s="253" t="s">
        <v>159</v>
      </c>
      <c r="W5" s="182"/>
      <c r="X5" s="182"/>
      <c r="Y5" s="182"/>
      <c r="Z5" s="182"/>
      <c r="AA5" s="182"/>
      <c r="AB5" s="183"/>
    </row>
    <row r="6" spans="2:32" ht="46.5" customHeight="1" x14ac:dyDescent="0.25">
      <c r="B6" s="108"/>
      <c r="C6" s="251" t="s">
        <v>160</v>
      </c>
      <c r="D6" s="252"/>
      <c r="E6" s="255" t="s">
        <v>161</v>
      </c>
      <c r="F6" s="256"/>
      <c r="G6" s="255" t="s">
        <v>162</v>
      </c>
      <c r="H6" s="256"/>
      <c r="I6" s="255" t="s">
        <v>70</v>
      </c>
      <c r="J6" s="256"/>
      <c r="K6" s="255" t="s">
        <v>163</v>
      </c>
      <c r="L6" s="256"/>
      <c r="M6" s="255" t="s">
        <v>164</v>
      </c>
      <c r="N6" s="256"/>
      <c r="O6" s="255" t="s">
        <v>165</v>
      </c>
      <c r="P6" s="256"/>
      <c r="Q6" s="255" t="s">
        <v>166</v>
      </c>
      <c r="R6" s="256"/>
      <c r="S6" s="255" t="s">
        <v>80</v>
      </c>
      <c r="T6" s="256"/>
      <c r="U6" s="92">
        <f>COUNTA(C6:T6)</f>
        <v>9</v>
      </c>
      <c r="V6" s="257" t="s">
        <v>167</v>
      </c>
      <c r="W6" s="258"/>
      <c r="X6" s="257" t="s">
        <v>168</v>
      </c>
      <c r="Y6" s="259"/>
      <c r="Z6" s="258"/>
      <c r="AA6" s="257" t="s">
        <v>169</v>
      </c>
      <c r="AB6" s="258"/>
    </row>
    <row r="7" spans="2:32" ht="45" x14ac:dyDescent="0.25">
      <c r="B7" s="95" t="s">
        <v>170</v>
      </c>
      <c r="C7" s="97" t="s">
        <v>172</v>
      </c>
      <c r="D7" s="94" t="s">
        <v>171</v>
      </c>
      <c r="E7" s="97" t="s">
        <v>172</v>
      </c>
      <c r="F7" s="94" t="s">
        <v>171</v>
      </c>
      <c r="G7" s="97" t="s">
        <v>172</v>
      </c>
      <c r="H7" s="94" t="s">
        <v>171</v>
      </c>
      <c r="I7" s="97" t="s">
        <v>172</v>
      </c>
      <c r="J7" s="94" t="s">
        <v>171</v>
      </c>
      <c r="K7" s="97" t="s">
        <v>172</v>
      </c>
      <c r="L7" s="94" t="s">
        <v>171</v>
      </c>
      <c r="M7" s="97" t="s">
        <v>172</v>
      </c>
      <c r="N7" s="94" t="s">
        <v>171</v>
      </c>
      <c r="O7" s="97" t="s">
        <v>172</v>
      </c>
      <c r="P7" s="94" t="s">
        <v>171</v>
      </c>
      <c r="Q7" s="97" t="s">
        <v>172</v>
      </c>
      <c r="R7" s="94" t="s">
        <v>171</v>
      </c>
      <c r="S7" s="97" t="s">
        <v>172</v>
      </c>
      <c r="T7" s="94" t="s">
        <v>171</v>
      </c>
      <c r="U7" s="90"/>
      <c r="V7" s="161" t="s">
        <v>172</v>
      </c>
      <c r="W7" s="161" t="s">
        <v>171</v>
      </c>
      <c r="X7" s="161" t="s">
        <v>173</v>
      </c>
      <c r="Y7" s="161" t="s">
        <v>171</v>
      </c>
      <c r="Z7" s="161" t="s">
        <v>172</v>
      </c>
      <c r="AA7" s="161" t="s">
        <v>169</v>
      </c>
      <c r="AB7" s="161" t="s">
        <v>174</v>
      </c>
    </row>
    <row r="8" spans="2:32" x14ac:dyDescent="0.25">
      <c r="B8" s="14" t="s">
        <v>39</v>
      </c>
      <c r="C8" s="16">
        <v>1</v>
      </c>
      <c r="D8" s="3">
        <v>0.41024726587577287</v>
      </c>
      <c r="E8" s="16">
        <v>0.71251165156003493</v>
      </c>
      <c r="F8" s="3">
        <v>0.49470433050085644</v>
      </c>
      <c r="G8" s="17">
        <v>0</v>
      </c>
      <c r="H8" s="2">
        <v>0.74394189163655133</v>
      </c>
      <c r="I8" s="17">
        <v>0.36990595611285265</v>
      </c>
      <c r="J8" s="2">
        <v>0.43251825879543104</v>
      </c>
      <c r="K8" s="16">
        <v>0.60929734882963416</v>
      </c>
      <c r="L8" s="3">
        <v>0.42056845792205583</v>
      </c>
      <c r="M8" s="16">
        <v>0.25864117952500892</v>
      </c>
      <c r="N8" s="3">
        <v>0.69946672309771074</v>
      </c>
      <c r="O8" s="16">
        <v>0.51561301871097498</v>
      </c>
      <c r="P8" s="3">
        <v>0.71061720378931925</v>
      </c>
      <c r="Q8" s="16">
        <v>0.28155923417866535</v>
      </c>
      <c r="R8" s="3">
        <v>0.53657164048409378</v>
      </c>
      <c r="S8" s="16">
        <v>0.36563209689629056</v>
      </c>
      <c r="T8" s="3">
        <v>2.176820644602873E-2</v>
      </c>
      <c r="V8" s="17">
        <f t="shared" ref="V8:V20" si="0">C8+E8+O8+G8+S8+I8+M8+Q8+L8</f>
        <v>3.9244315949058834</v>
      </c>
      <c r="W8" s="2">
        <f t="shared" ref="W8:W20" si="1">D8+F8+P8+H8+T8+J8+N8+R8+L8</f>
        <v>4.4704039785478207</v>
      </c>
      <c r="X8" s="7" t="str">
        <f t="shared" ref="X8:X20" si="2">B8</f>
        <v>Jelgava (NC)</v>
      </c>
      <c r="Y8" s="1">
        <f>W8/$U$6</f>
        <v>0.49671155317198007</v>
      </c>
      <c r="Z8" s="2">
        <f>V8/$U$6</f>
        <v>0.43604795498954263</v>
      </c>
      <c r="AA8" s="100">
        <f t="shared" ref="AA8:AA20" si="3">Z8*Y8</f>
        <v>0.21659005698032138</v>
      </c>
      <c r="AB8" s="159" t="str" cm="1">
        <f t="array" ref="AB8">_xlfn.IFS(AND(Y8&gt;=0.5,Z8&gt;=0.5),"1.",AND(Y8&gt;=0.5,Z8&lt;0.5),"2.",AND(Y8&lt;0.5,Z8&lt;0.5),"3.",AND(Y8&lt;0.5,Z8&gt;=0.5),"4.")</f>
        <v>3.</v>
      </c>
      <c r="AD8" s="1" t="s">
        <v>175</v>
      </c>
      <c r="AE8" t="s">
        <v>175</v>
      </c>
      <c r="AF8" t="s">
        <v>176</v>
      </c>
    </row>
    <row r="9" spans="2:32" x14ac:dyDescent="0.25">
      <c r="B9" s="14" t="s">
        <v>782</v>
      </c>
      <c r="C9" s="16">
        <v>0.38318199188397356</v>
      </c>
      <c r="D9" s="3">
        <v>0.24734542572282237</v>
      </c>
      <c r="E9" s="16">
        <v>1</v>
      </c>
      <c r="F9" s="3">
        <v>0.54287652440072331</v>
      </c>
      <c r="G9" s="17">
        <v>0.8719211822660099</v>
      </c>
      <c r="H9" s="2">
        <v>0.8394761030217941</v>
      </c>
      <c r="I9" s="17">
        <v>5.329153605015674E-2</v>
      </c>
      <c r="J9" s="2">
        <v>0.58795708454230966</v>
      </c>
      <c r="K9" s="16">
        <v>0.54589776324848482</v>
      </c>
      <c r="L9" s="3">
        <v>0.55083201139405225</v>
      </c>
      <c r="M9" s="16">
        <v>0.76694974326369902</v>
      </c>
      <c r="N9" s="3">
        <v>0.71999052981549561</v>
      </c>
      <c r="O9" s="16">
        <v>0.12119032621715219</v>
      </c>
      <c r="P9" s="3">
        <v>0.6567857940595484</v>
      </c>
      <c r="Q9" s="16">
        <v>0.38757348184008572</v>
      </c>
      <c r="R9" s="3">
        <v>0.57743914558793796</v>
      </c>
      <c r="S9" s="16">
        <v>0.72142316426949282</v>
      </c>
      <c r="T9" s="3">
        <v>0.53386109819046668</v>
      </c>
      <c r="V9" s="17">
        <f t="shared" si="0"/>
        <v>4.8563634371846227</v>
      </c>
      <c r="W9" s="2">
        <f t="shared" si="1"/>
        <v>5.2565637167351511</v>
      </c>
      <c r="X9" s="7" t="str">
        <f t="shared" si="2"/>
        <v>Jēkabpils (NC)</v>
      </c>
      <c r="Y9" s="1">
        <f t="shared" ref="Y9:Y20" si="4">W9/$U$6</f>
        <v>0.58406263519279455</v>
      </c>
      <c r="Z9" s="2">
        <f t="shared" ref="Z9:Z20" si="5">V9/$U$6</f>
        <v>0.53959593746495804</v>
      </c>
      <c r="AA9" s="100">
        <f t="shared" si="3"/>
        <v>0.31515782517510976</v>
      </c>
      <c r="AB9" s="159" t="str" cm="1">
        <f t="array" ref="AB9">_xlfn.IFS(AND(Y9&gt;=0.5,Z9&gt;=0.5),"1.",AND(Y9&gt;=0.5,Z9&lt;0.5),"2.",AND(Y9&lt;0.5,Z9&lt;0.5),"3.",AND(Y9&lt;0.5,Z9&gt;=0.5),"4.")</f>
        <v>1.</v>
      </c>
      <c r="AF9" t="s">
        <v>177</v>
      </c>
    </row>
    <row r="10" spans="2:32" x14ac:dyDescent="0.25">
      <c r="B10" s="14" t="s">
        <v>783</v>
      </c>
      <c r="C10" s="17">
        <v>0.13440576492639164</v>
      </c>
      <c r="D10" s="2">
        <v>0.16582305210073869</v>
      </c>
      <c r="E10" s="19">
        <v>0.64334857109728194</v>
      </c>
      <c r="F10" s="98">
        <v>0.54439208852545817</v>
      </c>
      <c r="G10" s="17">
        <v>0.89655172413793105</v>
      </c>
      <c r="H10" s="2">
        <v>0.63454900225826394</v>
      </c>
      <c r="I10" s="17">
        <v>0.15987460815047022</v>
      </c>
      <c r="J10" s="2">
        <v>0.25920725670148337</v>
      </c>
      <c r="K10" s="17">
        <v>0.75665095272395644</v>
      </c>
      <c r="L10" s="2">
        <v>1</v>
      </c>
      <c r="M10" s="17">
        <v>0.84536043781799008</v>
      </c>
      <c r="N10" s="2">
        <v>0.72251156011722129</v>
      </c>
      <c r="O10" s="17">
        <v>0.25418023035166953</v>
      </c>
      <c r="P10" s="2">
        <v>0.87668628287202022</v>
      </c>
      <c r="Q10" s="17">
        <v>0</v>
      </c>
      <c r="R10" s="2">
        <v>0.44424691181934595</v>
      </c>
      <c r="S10" s="17">
        <v>0.12566237698713123</v>
      </c>
      <c r="T10" s="2">
        <v>0.6921963052316441</v>
      </c>
      <c r="V10" s="17">
        <f t="shared" si="0"/>
        <v>4.0593837134688666</v>
      </c>
      <c r="W10" s="2">
        <f t="shared" si="1"/>
        <v>5.339612459626176</v>
      </c>
      <c r="X10" s="7" t="str">
        <f t="shared" si="2"/>
        <v>Bauska (RC)</v>
      </c>
      <c r="Y10" s="1">
        <f t="shared" si="4"/>
        <v>0.59329027329179729</v>
      </c>
      <c r="Z10" s="2">
        <f t="shared" si="5"/>
        <v>0.45104263482987406</v>
      </c>
      <c r="AA10" s="100">
        <f t="shared" si="3"/>
        <v>0.2675992080844683</v>
      </c>
      <c r="AB10" s="159" t="str" cm="1">
        <f t="array" ref="AB10">_xlfn.IFS(AND(Y10&gt;=0.5,Z10&gt;=0.5),"1.",AND(Y10&gt;=0.5,Z10&lt;0.5),"2.",AND(Y10&lt;0.5,Z10&lt;0.5),"3.",AND(Y10&lt;0.5,Z10&gt;=0.5),"4.")</f>
        <v>2.</v>
      </c>
      <c r="AC10" s="1"/>
      <c r="AD10" t="s">
        <v>175</v>
      </c>
      <c r="AE10" t="s">
        <v>178</v>
      </c>
      <c r="AF10" t="s">
        <v>179</v>
      </c>
    </row>
    <row r="11" spans="2:32" x14ac:dyDescent="0.25">
      <c r="B11" s="14" t="s">
        <v>784</v>
      </c>
      <c r="C11" s="17">
        <v>0.14514221243608175</v>
      </c>
      <c r="D11" s="2">
        <v>0.10910906522559531</v>
      </c>
      <c r="E11" s="19">
        <v>0.7258738037928425</v>
      </c>
      <c r="F11" s="98">
        <v>1</v>
      </c>
      <c r="G11" s="17">
        <v>0.90147783251231528</v>
      </c>
      <c r="H11" s="2">
        <v>0.55680991805046853</v>
      </c>
      <c r="I11" s="17">
        <v>0.31034482758620691</v>
      </c>
      <c r="J11" s="2">
        <v>0.37839171792109</v>
      </c>
      <c r="K11" s="17">
        <v>1</v>
      </c>
      <c r="L11" s="2">
        <v>0.66379005766386023</v>
      </c>
      <c r="M11" s="17">
        <v>1</v>
      </c>
      <c r="N11" s="2">
        <v>0.73402945193037461</v>
      </c>
      <c r="O11" s="17">
        <v>0.54034336171113806</v>
      </c>
      <c r="P11" s="2">
        <v>1</v>
      </c>
      <c r="Q11" s="17">
        <v>0.49550730694564277</v>
      </c>
      <c r="R11" s="2">
        <v>0.49716333072882923</v>
      </c>
      <c r="S11" s="17">
        <v>0</v>
      </c>
      <c r="T11" s="2">
        <v>2.674115200242614E-2</v>
      </c>
      <c r="V11" s="17">
        <f t="shared" si="0"/>
        <v>4.7824794026480877</v>
      </c>
      <c r="W11" s="2">
        <f t="shared" si="1"/>
        <v>4.9660346935226434</v>
      </c>
      <c r="X11" s="7" t="str">
        <f t="shared" si="2"/>
        <v>Dobele (RC)</v>
      </c>
      <c r="Y11" s="1">
        <f t="shared" si="4"/>
        <v>0.551781632613627</v>
      </c>
      <c r="Z11" s="2">
        <f t="shared" si="5"/>
        <v>0.53138660029423201</v>
      </c>
      <c r="AA11" s="100">
        <f t="shared" si="3"/>
        <v>0.2932093658593562</v>
      </c>
      <c r="AB11" s="159" t="str" cm="1">
        <f t="array" ref="AB11">_xlfn.IFS(AND(Y11&gt;=0.5,Z11&gt;=0.5),"1.",AND(Y11&gt;=0.5,Z11&lt;0.5),"2.",AND(Y11&lt;0.5,Z11&lt;0.5),"3.",AND(Y11&lt;0.5,Z11&gt;=0.5),"4.")</f>
        <v>1.</v>
      </c>
      <c r="AC11" s="1"/>
      <c r="AF11" t="s">
        <v>180</v>
      </c>
    </row>
    <row r="12" spans="2:32" x14ac:dyDescent="0.25">
      <c r="B12" s="14" t="s">
        <v>785</v>
      </c>
      <c r="C12" s="17">
        <v>0.10902043564500573</v>
      </c>
      <c r="D12" s="2">
        <v>0.20424126819836361</v>
      </c>
      <c r="E12" s="19">
        <v>0.67607750745946826</v>
      </c>
      <c r="F12" s="98">
        <v>0.66215345260009928</v>
      </c>
      <c r="G12" s="17">
        <v>0.86699507389162567</v>
      </c>
      <c r="H12" s="2">
        <v>1</v>
      </c>
      <c r="I12" s="17">
        <v>0.2225705329153605</v>
      </c>
      <c r="J12" s="2">
        <v>0.27928808536464356</v>
      </c>
      <c r="K12" s="17">
        <v>0.7431566349651556</v>
      </c>
      <c r="L12" s="2">
        <v>0.6019233343174708</v>
      </c>
      <c r="M12" s="17">
        <v>0.81163106566209076</v>
      </c>
      <c r="N12" s="2">
        <v>0.66785831336597146</v>
      </c>
      <c r="O12" s="17">
        <v>0.32539508685188467</v>
      </c>
      <c r="P12" s="2">
        <v>0.4109300313604286</v>
      </c>
      <c r="Q12" s="17">
        <v>0.59832226233875507</v>
      </c>
      <c r="R12" s="2">
        <v>0.51237299701999883</v>
      </c>
      <c r="S12" s="17">
        <v>0.59046177138531442</v>
      </c>
      <c r="T12" s="2">
        <v>0.39960668711480513</v>
      </c>
      <c r="V12" s="17">
        <f t="shared" si="0"/>
        <v>4.8023970704669754</v>
      </c>
      <c r="W12" s="2">
        <f t="shared" si="1"/>
        <v>4.7383741693417818</v>
      </c>
      <c r="X12" s="7" t="str">
        <f t="shared" si="2"/>
        <v>Aizkraukle (RC)</v>
      </c>
      <c r="Y12" s="1">
        <f t="shared" si="4"/>
        <v>0.52648601881575352</v>
      </c>
      <c r="Z12" s="2">
        <f t="shared" si="5"/>
        <v>0.53359967449633061</v>
      </c>
      <c r="AA12" s="100">
        <f t="shared" si="3"/>
        <v>0.28093276826695507</v>
      </c>
      <c r="AB12" s="159" t="str" cm="1">
        <f t="array" ref="AB12">_xlfn.IFS(AND(Y12&gt;=0.5,Z12&gt;=0.5),"1.",AND(Y12&gt;=0.5,Z12&lt;0.5),"2.",AND(Y12&lt;0.5,Z12&lt;0.5),"3.",AND(Y12&lt;0.5,Z12&gt;=0.5),"4.")</f>
        <v>1.</v>
      </c>
      <c r="AC12" s="1"/>
      <c r="AD12" t="s">
        <v>178</v>
      </c>
      <c r="AE12" t="s">
        <v>178</v>
      </c>
      <c r="AF12" t="s">
        <v>181</v>
      </c>
    </row>
    <row r="13" spans="2:32" x14ac:dyDescent="0.25">
      <c r="B13" s="14" t="s">
        <v>786</v>
      </c>
      <c r="C13" s="17">
        <v>3.9433697887285499E-2</v>
      </c>
      <c r="D13" s="2">
        <v>1</v>
      </c>
      <c r="E13" s="19">
        <v>0.76265260225444331</v>
      </c>
      <c r="F13" s="98">
        <v>0.52799443672613589</v>
      </c>
      <c r="G13" s="17">
        <v>0.78325123152709364</v>
      </c>
      <c r="H13" s="2">
        <v>0.63563621507578061</v>
      </c>
      <c r="I13" s="17">
        <v>1</v>
      </c>
      <c r="J13" s="2">
        <v>0.44141550527090018</v>
      </c>
      <c r="K13" s="17">
        <v>0.94949433548198447</v>
      </c>
      <c r="L13" s="2">
        <v>0.69224709493972469</v>
      </c>
      <c r="M13" s="17">
        <v>0</v>
      </c>
      <c r="N13" s="2">
        <v>0</v>
      </c>
      <c r="O13" s="17">
        <v>1</v>
      </c>
      <c r="P13" s="2">
        <v>0.61878501539363673</v>
      </c>
      <c r="Q13" s="17">
        <v>0.43501159258074834</v>
      </c>
      <c r="R13" s="2">
        <v>0</v>
      </c>
      <c r="S13" s="17">
        <v>0.8364875094625287</v>
      </c>
      <c r="T13" s="2">
        <v>0.58296994167777416</v>
      </c>
      <c r="V13" s="17">
        <f t="shared" si="0"/>
        <v>5.5490837286518238</v>
      </c>
      <c r="W13" s="2">
        <f t="shared" si="1"/>
        <v>4.4990482090839521</v>
      </c>
      <c r="X13" s="7" t="str">
        <f t="shared" si="2"/>
        <v>Ozolnieku Pagasts</v>
      </c>
      <c r="Y13" s="1">
        <f t="shared" si="4"/>
        <v>0.49989424545377248</v>
      </c>
      <c r="Z13" s="2">
        <f t="shared" si="5"/>
        <v>0.6165648587390915</v>
      </c>
      <c r="AA13" s="100">
        <f t="shared" si="3"/>
        <v>0.30821722483268998</v>
      </c>
      <c r="AB13" s="159" t="str" cm="1">
        <f t="array" ref="AB13">_xlfn.IFS(AND(Y13&gt;=0.5,Z13&gt;=0.5),"1.",AND(Y13&gt;=0.5,Z13&lt;0.5),"2.",AND(Y13&lt;0.5,Z13&lt;0.5),"3.",AND(Y13&lt;0.5,Z13&gt;=0.5),"4.")</f>
        <v>4.</v>
      </c>
      <c r="AC13" s="1"/>
      <c r="AF13" t="s">
        <v>182</v>
      </c>
    </row>
    <row r="14" spans="2:32" x14ac:dyDescent="0.25">
      <c r="B14" s="14" t="s">
        <v>42</v>
      </c>
      <c r="C14" s="17">
        <v>7.3480974651065456E-2</v>
      </c>
      <c r="D14" s="2">
        <v>0.60799048778183407</v>
      </c>
      <c r="E14" s="19">
        <v>0.81489749985615778</v>
      </c>
      <c r="F14" s="98">
        <v>0.55759381589232726</v>
      </c>
      <c r="G14" s="17">
        <v>1</v>
      </c>
      <c r="H14" s="2">
        <v>0.46975218922542722</v>
      </c>
      <c r="I14" s="17">
        <v>0.33542319749216298</v>
      </c>
      <c r="J14" s="2">
        <v>0.27668170391827351</v>
      </c>
      <c r="K14" s="17">
        <v>0.63200448453776903</v>
      </c>
      <c r="L14" s="2">
        <v>0.32685952712413041</v>
      </c>
      <c r="M14" s="17">
        <v>0.82963002100403049</v>
      </c>
      <c r="N14" s="2">
        <v>0.88704726951119861</v>
      </c>
      <c r="O14" s="17">
        <v>0.442152586027242</v>
      </c>
      <c r="P14" s="2">
        <v>0.99827090208786196</v>
      </c>
      <c r="Q14" s="17">
        <v>0.1202961629512726</v>
      </c>
      <c r="R14" s="2">
        <v>1</v>
      </c>
      <c r="S14" s="17">
        <v>0.81074943224829676</v>
      </c>
      <c r="T14" s="2">
        <v>0.83302213509354128</v>
      </c>
      <c r="V14" s="17">
        <f t="shared" si="0"/>
        <v>4.7534894013543587</v>
      </c>
      <c r="W14" s="2">
        <f t="shared" si="1"/>
        <v>5.9572180306345945</v>
      </c>
      <c r="X14" s="7" t="str">
        <f t="shared" si="2"/>
        <v>Iecava</v>
      </c>
      <c r="Y14" s="1">
        <f t="shared" si="4"/>
        <v>0.66191311451495494</v>
      </c>
      <c r="Z14" s="2">
        <f t="shared" si="5"/>
        <v>0.52816548903937321</v>
      </c>
      <c r="AA14" s="100">
        <f t="shared" si="3"/>
        <v>0.3495996638293658</v>
      </c>
      <c r="AB14" s="159" t="str" cm="1">
        <f t="array" ref="AB14">_xlfn.IFS(AND(Y14&gt;=0.5,Z14&gt;=0.5),"1.",AND(Y14&gt;=0.5,Z14&lt;0.5),"2.",AND(Y14&lt;0.5,Z14&lt;0.5),"3.",AND(Y14&lt;0.5,Z14&gt;=0.5),"4.")</f>
        <v>1.</v>
      </c>
      <c r="AC14" s="1"/>
      <c r="AD14" t="s">
        <v>178</v>
      </c>
      <c r="AE14" t="s">
        <v>175</v>
      </c>
      <c r="AF14" t="s">
        <v>184</v>
      </c>
    </row>
    <row r="15" spans="2:32" x14ac:dyDescent="0.25">
      <c r="B15" s="14" t="s">
        <v>787</v>
      </c>
      <c r="C15" s="17">
        <v>3.6795079431514201E-2</v>
      </c>
      <c r="D15" s="2">
        <v>0.19150076767410584</v>
      </c>
      <c r="E15" s="19">
        <v>0.43837612240862145</v>
      </c>
      <c r="F15" s="98">
        <v>0.22087188334302263</v>
      </c>
      <c r="G15" s="17">
        <v>0.84729064039408863</v>
      </c>
      <c r="H15" s="2">
        <v>0</v>
      </c>
      <c r="I15" s="17">
        <v>0.14106583072100312</v>
      </c>
      <c r="J15" s="2">
        <v>0.45694720087614943</v>
      </c>
      <c r="K15" s="17">
        <v>0</v>
      </c>
      <c r="L15" s="2">
        <v>0.33649218887242588</v>
      </c>
      <c r="M15" s="17">
        <v>0.64643592968990859</v>
      </c>
      <c r="N15" s="2">
        <v>0.95992091125694012</v>
      </c>
      <c r="O15" s="17">
        <v>0.14001619200383958</v>
      </c>
      <c r="P15" s="2">
        <v>0.67558004534310778</v>
      </c>
      <c r="Q15" s="17">
        <v>0.58800281656616959</v>
      </c>
      <c r="R15" s="2">
        <v>0.30570307481554998</v>
      </c>
      <c r="S15" s="17">
        <v>0.60484481453444372</v>
      </c>
      <c r="T15" s="2">
        <v>4.4305521663483269E-2</v>
      </c>
      <c r="V15" s="17">
        <f t="shared" si="0"/>
        <v>3.7793196146220152</v>
      </c>
      <c r="W15" s="2">
        <f t="shared" si="1"/>
        <v>3.1913215938447852</v>
      </c>
      <c r="X15" s="7" t="str">
        <f t="shared" si="2"/>
        <v>Pļaviņas</v>
      </c>
      <c r="Y15" s="1">
        <f t="shared" si="4"/>
        <v>0.35459128820497615</v>
      </c>
      <c r="Z15" s="2">
        <f t="shared" si="5"/>
        <v>0.41992440162466838</v>
      </c>
      <c r="AA15" s="100">
        <f t="shared" si="3"/>
        <v>0.14890153452079494</v>
      </c>
      <c r="AB15" s="159" t="str" cm="1">
        <f t="array" ref="AB15">_xlfn.IFS(AND(Y15&gt;=0.5,Z15&gt;=0.5),"1.",AND(Y15&gt;=0.5,Z15&lt;0.5),"2.",AND(Y15&lt;0.5,Z15&lt;0.5),"3.",AND(Y15&lt;0.5,Z15&gt;=0.5),"4.")</f>
        <v>3.</v>
      </c>
      <c r="AC15" s="1"/>
      <c r="AF15" s="4" t="s">
        <v>185</v>
      </c>
    </row>
    <row r="16" spans="2:32" x14ac:dyDescent="0.25">
      <c r="B16" s="14" t="s">
        <v>40</v>
      </c>
      <c r="C16" s="17">
        <v>2.8533474059650975E-2</v>
      </c>
      <c r="D16" s="2">
        <v>0.34108321052966095</v>
      </c>
      <c r="E16" s="19">
        <v>0.99860956577881343</v>
      </c>
      <c r="F16" s="98">
        <v>0.89797202328461556</v>
      </c>
      <c r="G16" s="17">
        <v>0.90147783251231528</v>
      </c>
      <c r="H16" s="2">
        <v>0.16400581592065741</v>
      </c>
      <c r="I16" s="17">
        <v>0.14106583072100312</v>
      </c>
      <c r="J16" s="2">
        <v>0.1441636706807248</v>
      </c>
      <c r="K16" s="17">
        <v>0.98081372134432954</v>
      </c>
      <c r="L16" s="2">
        <v>0.77252028782034976</v>
      </c>
      <c r="M16" s="17">
        <v>0.85823687837338936</v>
      </c>
      <c r="N16" s="2">
        <v>0.94520246716230927</v>
      </c>
      <c r="O16" s="17">
        <v>0.26057794039874471</v>
      </c>
      <c r="P16" s="2">
        <v>0.93029564298324263</v>
      </c>
      <c r="Q16" s="17">
        <v>0.57010597620845926</v>
      </c>
      <c r="R16" s="2">
        <v>0.77266708971433917</v>
      </c>
      <c r="S16" s="17">
        <v>0.76760030280090841</v>
      </c>
      <c r="T16" s="2">
        <v>0.92153449865399761</v>
      </c>
      <c r="V16" s="17">
        <f t="shared" si="0"/>
        <v>5.2987280886736343</v>
      </c>
      <c r="W16" s="2">
        <f t="shared" si="1"/>
        <v>5.889444706749897</v>
      </c>
      <c r="X16" s="7" t="str">
        <f t="shared" si="2"/>
        <v>Koknese</v>
      </c>
      <c r="Y16" s="1">
        <f t="shared" si="4"/>
        <v>0.65438274519443296</v>
      </c>
      <c r="Z16" s="2">
        <f t="shared" si="5"/>
        <v>0.58874756540818163</v>
      </c>
      <c r="AA16" s="100">
        <f t="shared" si="3"/>
        <v>0.38526624807834486</v>
      </c>
      <c r="AB16" s="159" t="str" cm="1">
        <f t="array" ref="AB16">_xlfn.IFS(AND(Y16&gt;=0.5,Z16&gt;=0.5),"1.",AND(Y16&gt;=0.5,Z16&lt;0.5),"2.",AND(Y16&lt;0.5,Z16&lt;0.5),"3.",AND(Y16&lt;0.5,Z16&gt;=0.5),"4.")</f>
        <v>1.</v>
      </c>
      <c r="AC16" s="1"/>
    </row>
    <row r="17" spans="2:29" x14ac:dyDescent="0.25">
      <c r="B17" s="14" t="s">
        <v>788</v>
      </c>
      <c r="C17" s="17">
        <v>2.3383618728731827E-2</v>
      </c>
      <c r="D17" s="2">
        <v>0</v>
      </c>
      <c r="E17" s="19">
        <v>0.44355857605260701</v>
      </c>
      <c r="F17" s="98">
        <v>0.30230840702581074</v>
      </c>
      <c r="G17" s="17">
        <v>0.90147783251231528</v>
      </c>
      <c r="H17" s="2">
        <v>0.43323625577599628</v>
      </c>
      <c r="I17" s="17">
        <v>5.9561128526645767E-2</v>
      </c>
      <c r="J17" s="2">
        <v>0.59362225111006994</v>
      </c>
      <c r="K17" s="17">
        <v>0.49458759563638288</v>
      </c>
      <c r="L17" s="2">
        <v>0.40493517989814481</v>
      </c>
      <c r="M17" s="17">
        <v>0.78516921698662434</v>
      </c>
      <c r="N17" s="2">
        <v>0.9924475265397823</v>
      </c>
      <c r="O17" s="17">
        <v>3.7960956315572537E-2</v>
      </c>
      <c r="P17" s="2">
        <v>0.77456057108933485</v>
      </c>
      <c r="Q17" s="17">
        <v>0.60217269526248407</v>
      </c>
      <c r="R17" s="2">
        <v>0.18330754227137611</v>
      </c>
      <c r="S17" s="17">
        <v>0.14155942467827384</v>
      </c>
      <c r="T17" s="2">
        <v>4.0670547285522225E-2</v>
      </c>
      <c r="V17" s="17">
        <f t="shared" si="0"/>
        <v>3.3997786289613994</v>
      </c>
      <c r="W17" s="2">
        <f t="shared" si="1"/>
        <v>3.7250882809960371</v>
      </c>
      <c r="X17" s="7" t="str">
        <f t="shared" si="2"/>
        <v>Auce</v>
      </c>
      <c r="Y17" s="1">
        <f t="shared" si="4"/>
        <v>0.41389869788844857</v>
      </c>
      <c r="Z17" s="2">
        <f t="shared" si="5"/>
        <v>0.37775318099571104</v>
      </c>
      <c r="AA17" s="100">
        <f t="shared" si="3"/>
        <v>0.15635154973734425</v>
      </c>
      <c r="AB17" s="159" t="str" cm="1">
        <f t="array" ref="AB17">_xlfn.IFS(AND(Y17&gt;=0.5,Z17&gt;=0.5),"1.",AND(Y17&gt;=0.5,Z17&lt;0.5),"2.",AND(Y17&lt;0.5,Z17&lt;0.5),"3.",AND(Y17&lt;0.5,Z17&gt;=0.5),"4.")</f>
        <v>3.</v>
      </c>
      <c r="AC17" s="1"/>
    </row>
    <row r="18" spans="2:29" x14ac:dyDescent="0.25">
      <c r="B18" s="14" t="s">
        <v>789</v>
      </c>
      <c r="C18" s="17">
        <v>1.430313176714647E-2</v>
      </c>
      <c r="D18" s="2">
        <v>0.22939157678930408</v>
      </c>
      <c r="E18" s="19">
        <v>0.88309465130789688</v>
      </c>
      <c r="F18" s="98">
        <v>0.58251094725892461</v>
      </c>
      <c r="G18" s="17">
        <v>0.90147783251231528</v>
      </c>
      <c r="H18" s="2">
        <v>0.75283067256005543</v>
      </c>
      <c r="I18" s="17">
        <v>3.1347962382445138E-2</v>
      </c>
      <c r="J18" s="2">
        <v>0</v>
      </c>
      <c r="K18" s="17">
        <v>0.33380994684639526</v>
      </c>
      <c r="L18" s="2">
        <v>0.52741351835483319</v>
      </c>
      <c r="M18" s="17">
        <v>0.91721436458863081</v>
      </c>
      <c r="N18" s="2">
        <v>0.85576000116881756</v>
      </c>
      <c r="O18" s="17">
        <v>0</v>
      </c>
      <c r="P18" s="2">
        <v>0</v>
      </c>
      <c r="Q18" s="17">
        <v>0.7935267857142857</v>
      </c>
      <c r="R18" s="2">
        <v>0.3416384650754255</v>
      </c>
      <c r="S18" s="17">
        <v>0.21196063588190794</v>
      </c>
      <c r="T18" s="2">
        <v>0</v>
      </c>
      <c r="V18" s="17">
        <f t="shared" si="0"/>
        <v>4.2803388825094615</v>
      </c>
      <c r="W18" s="2">
        <f t="shared" si="1"/>
        <v>3.2895451812073606</v>
      </c>
      <c r="X18" s="7" t="str">
        <f t="shared" si="2"/>
        <v>Jaunjelgava</v>
      </c>
      <c r="Y18" s="1">
        <f t="shared" si="4"/>
        <v>0.3655050201341512</v>
      </c>
      <c r="Z18" s="2">
        <f t="shared" si="5"/>
        <v>0.47559320916771797</v>
      </c>
      <c r="AA18" s="100">
        <f t="shared" si="3"/>
        <v>0.17383170549251234</v>
      </c>
      <c r="AB18" s="159" t="str" cm="1">
        <f t="array" ref="AB18">_xlfn.IFS(AND(Y18&gt;=0.5,Z18&gt;=0.5),"1.",AND(Y18&gt;=0.5,Z18&lt;0.5),"2.",AND(Y18&lt;0.5,Z18&lt;0.5),"3.",AND(Y18&lt;0.5,Z18&gt;=0.5),"4.")</f>
        <v>3.</v>
      </c>
      <c r="AC18" s="1"/>
    </row>
    <row r="19" spans="2:29" x14ac:dyDescent="0.25">
      <c r="B19" s="14" t="s">
        <v>43</v>
      </c>
      <c r="C19" s="17">
        <v>9.1532764362273217E-3</v>
      </c>
      <c r="D19" s="2">
        <v>6.191749888485152E-2</v>
      </c>
      <c r="E19" s="19">
        <v>0</v>
      </c>
      <c r="F19" s="98">
        <v>0</v>
      </c>
      <c r="G19" s="17">
        <v>0.89162561576354682</v>
      </c>
      <c r="H19" s="2">
        <v>0.85603895592989887</v>
      </c>
      <c r="I19" s="17">
        <v>0</v>
      </c>
      <c r="J19" s="2">
        <v>0.90536165660419321</v>
      </c>
      <c r="K19" s="17">
        <v>0.11961516156701371</v>
      </c>
      <c r="L19" s="2">
        <v>0</v>
      </c>
      <c r="M19" s="17">
        <v>0.78605381281542797</v>
      </c>
      <c r="N19" s="2">
        <v>1</v>
      </c>
      <c r="O19" s="17">
        <v>1.5186686773679925E-2</v>
      </c>
      <c r="P19" s="2">
        <v>0.80363805216817852</v>
      </c>
      <c r="Q19" s="17">
        <v>1</v>
      </c>
      <c r="R19" s="2">
        <v>0.49071731279860337</v>
      </c>
      <c r="S19" s="17">
        <v>1</v>
      </c>
      <c r="T19" s="2">
        <v>1</v>
      </c>
      <c r="V19" s="17">
        <f t="shared" si="0"/>
        <v>3.7020193917888822</v>
      </c>
      <c r="W19" s="2">
        <f t="shared" si="1"/>
        <v>5.1176734763857255</v>
      </c>
      <c r="X19" s="7" t="str">
        <f t="shared" si="2"/>
        <v>Viesīte</v>
      </c>
      <c r="Y19" s="1">
        <f t="shared" si="4"/>
        <v>0.56863038626508056</v>
      </c>
      <c r="Z19" s="2">
        <f t="shared" si="5"/>
        <v>0.41133548797654246</v>
      </c>
      <c r="AA19" s="100">
        <f t="shared" si="3"/>
        <v>0.23389785741263674</v>
      </c>
      <c r="AB19" s="159" t="str" cm="1">
        <f t="array" ref="AB19">_xlfn.IFS(AND(Y19&gt;=0.5,Z19&gt;=0.5),"1.",AND(Y19&gt;=0.5,Z19&lt;0.5),"2.",AND(Y19&lt;0.5,Z19&lt;0.5),"3.",AND(Y19&lt;0.5,Z19&gt;=0.5),"4.")</f>
        <v>2.</v>
      </c>
      <c r="AC19" s="1"/>
    </row>
    <row r="20" spans="2:29" x14ac:dyDescent="0.25">
      <c r="B20" s="96" t="s">
        <v>41</v>
      </c>
      <c r="C20" s="18">
        <v>0</v>
      </c>
      <c r="D20" s="10">
        <v>0.3279896224673679</v>
      </c>
      <c r="E20" s="20">
        <v>0.44389772919151349</v>
      </c>
      <c r="F20" s="99">
        <v>0.99372711932117164</v>
      </c>
      <c r="G20" s="18">
        <v>0.89655172413793105</v>
      </c>
      <c r="H20" s="10">
        <v>0.42229419396804524</v>
      </c>
      <c r="I20" s="18">
        <v>0.19122257053291536</v>
      </c>
      <c r="J20" s="10">
        <v>1</v>
      </c>
      <c r="K20" s="18">
        <v>0.49903235673832319</v>
      </c>
      <c r="L20" s="10">
        <v>0.9923626627447153</v>
      </c>
      <c r="M20" s="18">
        <v>0.86908033589119471</v>
      </c>
      <c r="N20" s="10">
        <v>0.97130588226379577</v>
      </c>
      <c r="O20" s="18">
        <v>0.34417181294291704</v>
      </c>
      <c r="P20" s="10">
        <v>0.93836637480720508</v>
      </c>
      <c r="Q20" s="18">
        <v>0.34076375482625493</v>
      </c>
      <c r="R20" s="10">
        <v>0.37622418037295596</v>
      </c>
      <c r="S20" s="18">
        <v>0.65480696442089315</v>
      </c>
      <c r="T20" s="10">
        <v>0.45470121912825079</v>
      </c>
      <c r="V20" s="18">
        <f t="shared" si="0"/>
        <v>4.7328575546883345</v>
      </c>
      <c r="W20" s="10">
        <f t="shared" si="1"/>
        <v>6.476971255073507</v>
      </c>
      <c r="X20" s="26" t="str">
        <f t="shared" si="2"/>
        <v>Aknīste</v>
      </c>
      <c r="Y20" s="8">
        <f t="shared" si="4"/>
        <v>0.71966347278594522</v>
      </c>
      <c r="Z20" s="10">
        <f t="shared" si="5"/>
        <v>0.52587306163203718</v>
      </c>
      <c r="AA20" s="101">
        <f t="shared" si="3"/>
        <v>0.37845163377868929</v>
      </c>
      <c r="AB20" s="10" t="str" cm="1">
        <f t="array" ref="AB20">_xlfn.IFS(AND(Y20&gt;=0.5,Z20&gt;=0.5),"1.",AND(Y20&gt;=0.5,Z20&lt;0.5),"2.",AND(Y20&lt;0.5,Z20&lt;0.5),"3.",AND(Y20&lt;0.5,Z20&gt;=0.5),"4.")</f>
        <v>1.</v>
      </c>
      <c r="AC20" s="1"/>
    </row>
    <row r="21" spans="2:29" x14ac:dyDescent="0.25">
      <c r="B21" s="14" t="s">
        <v>198</v>
      </c>
      <c r="C21" s="1">
        <f>AVERAGE(C8:C20)</f>
        <v>0.15360258906562113</v>
      </c>
      <c r="D21" s="1">
        <f t="shared" ref="D21:T21" si="6">AVERAGE(D8:D20)</f>
        <v>0.29974148009618595</v>
      </c>
      <c r="E21" s="1">
        <f t="shared" si="6"/>
        <v>0.65714602159689861</v>
      </c>
      <c r="F21" s="1">
        <f t="shared" si="6"/>
        <v>0.56362346375993422</v>
      </c>
      <c r="G21" s="1">
        <f t="shared" si="6"/>
        <v>0.82000757862826812</v>
      </c>
      <c r="H21" s="1">
        <f t="shared" si="6"/>
        <v>0.57758240103253367</v>
      </c>
      <c r="I21" s="1">
        <f t="shared" si="6"/>
        <v>0.23197492163009409</v>
      </c>
      <c r="J21" s="1">
        <f t="shared" si="6"/>
        <v>0.44273495321425149</v>
      </c>
      <c r="K21" s="1">
        <f t="shared" si="6"/>
        <v>0.58956617707072534</v>
      </c>
      <c r="L21" s="1">
        <f t="shared" si="6"/>
        <v>0.56076494777321251</v>
      </c>
      <c r="M21" s="1">
        <f t="shared" si="6"/>
        <v>0.72110792197061491</v>
      </c>
      <c r="N21" s="1">
        <f t="shared" si="6"/>
        <v>0.78119543355612453</v>
      </c>
      <c r="O21" s="1">
        <f t="shared" si="6"/>
        <v>0.30744524602344736</v>
      </c>
      <c r="P21" s="1">
        <f t="shared" si="6"/>
        <v>0.72265507045799116</v>
      </c>
      <c r="Q21" s="1">
        <f t="shared" si="6"/>
        <v>0.47791092841637101</v>
      </c>
      <c r="R21" s="1">
        <f t="shared" si="6"/>
        <v>0.46446551466834279</v>
      </c>
      <c r="S21" s="1">
        <f t="shared" si="6"/>
        <v>0.52547603796657549</v>
      </c>
      <c r="T21" s="1">
        <f t="shared" si="6"/>
        <v>0.42702902403753384</v>
      </c>
      <c r="V21" s="1"/>
      <c r="W21" s="1"/>
      <c r="X21" s="1"/>
      <c r="Y21" s="1"/>
      <c r="Z21" s="1"/>
      <c r="AA21" s="27"/>
      <c r="AB21" s="1"/>
      <c r="AC21" s="1"/>
    </row>
    <row r="22" spans="2:29" x14ac:dyDescent="0.25">
      <c r="C22" s="1"/>
      <c r="D22" s="1"/>
      <c r="E22" s="6"/>
      <c r="F22" s="6"/>
      <c r="G22" s="1"/>
      <c r="H22" s="1"/>
      <c r="I22" s="1"/>
      <c r="J22" s="1"/>
      <c r="K22" s="1"/>
      <c r="L22" s="1"/>
      <c r="M22" s="1"/>
      <c r="N22" s="1"/>
      <c r="O22" s="1"/>
      <c r="P22" s="1"/>
      <c r="Q22" s="1"/>
      <c r="R22" s="1"/>
      <c r="S22" s="1"/>
      <c r="T22" s="1"/>
      <c r="V22" s="1"/>
      <c r="W22" s="1"/>
      <c r="Y22" s="1"/>
      <c r="Z22" s="1"/>
      <c r="AA22" s="27"/>
      <c r="AB22" s="1"/>
      <c r="AC22" s="1"/>
    </row>
    <row r="23" spans="2:29" x14ac:dyDescent="0.25">
      <c r="C23" s="1"/>
      <c r="D23" s="1"/>
      <c r="E23" s="6"/>
      <c r="F23" s="6"/>
      <c r="G23" s="1"/>
      <c r="H23" s="1"/>
      <c r="I23" s="1"/>
      <c r="J23" s="1"/>
      <c r="K23" s="1"/>
      <c r="L23" s="1"/>
      <c r="M23" s="1"/>
      <c r="N23" s="1"/>
      <c r="O23" s="1"/>
      <c r="P23" s="1"/>
      <c r="Q23" s="1"/>
      <c r="R23" s="1"/>
      <c r="S23" s="1"/>
      <c r="T23" s="1"/>
      <c r="V23" s="1"/>
      <c r="W23" s="1"/>
      <c r="Y23" s="1"/>
      <c r="Z23" s="1"/>
      <c r="AA23" s="27"/>
      <c r="AB23" s="1"/>
      <c r="AC23" s="1"/>
    </row>
    <row r="24" spans="2:29" x14ac:dyDescent="0.25">
      <c r="C24" s="1"/>
      <c r="D24" s="1"/>
      <c r="E24" s="6"/>
      <c r="F24" s="6"/>
      <c r="G24" s="1"/>
      <c r="H24" s="1"/>
      <c r="I24" s="1"/>
      <c r="J24" s="1"/>
      <c r="K24" s="1"/>
      <c r="L24" s="1"/>
      <c r="M24" s="1"/>
      <c r="N24" s="1"/>
      <c r="O24" s="1"/>
      <c r="P24" s="1"/>
      <c r="Q24" s="1"/>
      <c r="R24" s="1"/>
      <c r="S24" s="1"/>
      <c r="T24" s="1"/>
      <c r="V24" s="1"/>
      <c r="W24" s="1"/>
      <c r="Y24" s="1"/>
      <c r="Z24" s="1"/>
      <c r="AA24" s="27"/>
      <c r="AB24" s="1"/>
      <c r="AC24" s="1"/>
    </row>
    <row r="25" spans="2:29" x14ac:dyDescent="0.25">
      <c r="C25" s="1"/>
      <c r="D25" s="1"/>
      <c r="E25" s="6"/>
      <c r="F25" s="6"/>
      <c r="G25" s="1"/>
      <c r="H25" s="1"/>
      <c r="I25" s="1"/>
      <c r="J25" s="1"/>
      <c r="K25" s="1"/>
      <c r="L25" s="1"/>
      <c r="M25" s="1"/>
      <c r="N25" s="1"/>
      <c r="O25" s="1"/>
      <c r="P25" s="1"/>
      <c r="Q25" s="1"/>
      <c r="R25" s="1"/>
      <c r="S25" s="1"/>
      <c r="T25" s="1"/>
      <c r="V25" s="1"/>
      <c r="W25" s="1"/>
      <c r="Y25" s="1"/>
      <c r="Z25" s="1"/>
      <c r="AA25" s="27"/>
      <c r="AB25" s="1"/>
      <c r="AC25" s="1"/>
    </row>
    <row r="26" spans="2:29" x14ac:dyDescent="0.25">
      <c r="C26" s="1"/>
      <c r="D26" s="1"/>
      <c r="E26" s="6"/>
      <c r="F26" s="6"/>
      <c r="G26" s="1"/>
      <c r="H26" s="1"/>
      <c r="I26" s="1"/>
      <c r="J26" s="1"/>
      <c r="K26" s="1"/>
      <c r="L26" s="1"/>
      <c r="M26" s="1"/>
      <c r="N26" s="1"/>
      <c r="O26" s="1"/>
      <c r="P26" s="1"/>
      <c r="Q26" s="1"/>
      <c r="R26" s="1"/>
      <c r="S26" s="1"/>
      <c r="T26" s="1"/>
      <c r="V26" s="1"/>
      <c r="W26" s="1"/>
      <c r="Y26" s="1"/>
      <c r="Z26" s="1"/>
      <c r="AA26" s="27"/>
      <c r="AB26" s="1"/>
      <c r="AC26" s="1"/>
    </row>
    <row r="27" spans="2:29" x14ac:dyDescent="0.25">
      <c r="C27" s="1"/>
      <c r="D27" s="1"/>
      <c r="E27" s="6"/>
      <c r="F27" s="6"/>
      <c r="G27" s="1"/>
      <c r="H27" s="1"/>
      <c r="I27" s="1"/>
      <c r="J27" s="1"/>
      <c r="K27" s="1"/>
      <c r="L27" s="1"/>
      <c r="M27" s="1"/>
      <c r="N27" s="1"/>
      <c r="O27" s="1"/>
      <c r="P27" s="1"/>
      <c r="Q27" s="1"/>
      <c r="R27" s="1"/>
      <c r="S27" s="1"/>
      <c r="T27" s="1"/>
      <c r="V27" s="1"/>
      <c r="W27" s="1"/>
      <c r="Y27" s="1"/>
      <c r="Z27" s="1"/>
      <c r="AA27" s="27"/>
      <c r="AB27" s="1"/>
      <c r="AC27" s="1"/>
    </row>
    <row r="28" spans="2:29" x14ac:dyDescent="0.25">
      <c r="C28" s="1"/>
      <c r="D28" s="1"/>
      <c r="E28" s="6"/>
      <c r="F28" s="6"/>
      <c r="G28" s="1"/>
      <c r="H28" s="1"/>
      <c r="I28" s="1"/>
      <c r="J28" s="1"/>
      <c r="K28" s="1"/>
      <c r="L28" s="1"/>
      <c r="M28" s="1"/>
      <c r="N28" s="1"/>
      <c r="O28" s="1"/>
      <c r="P28" s="1"/>
      <c r="Q28" s="1"/>
      <c r="R28" s="1"/>
      <c r="S28" s="1"/>
      <c r="T28" s="1"/>
      <c r="V28" s="1"/>
      <c r="W28" s="1"/>
      <c r="Y28" s="1"/>
      <c r="Z28" s="107"/>
      <c r="AA28" s="27"/>
      <c r="AB28" s="1"/>
      <c r="AC28" s="1"/>
    </row>
    <row r="29" spans="2:29" x14ac:dyDescent="0.25">
      <c r="C29" s="1"/>
      <c r="D29" s="1"/>
      <c r="E29" s="6"/>
      <c r="F29" s="6"/>
      <c r="G29" s="1"/>
      <c r="H29" s="1"/>
      <c r="I29" s="1"/>
      <c r="J29" s="1"/>
      <c r="K29" s="1"/>
      <c r="L29" s="1"/>
      <c r="M29" s="1"/>
      <c r="N29" s="1"/>
      <c r="O29" s="1"/>
      <c r="P29" s="1"/>
      <c r="Q29" s="1"/>
      <c r="R29" s="1"/>
      <c r="S29" s="1"/>
      <c r="T29" s="1"/>
      <c r="V29" s="1"/>
      <c r="W29" s="1"/>
      <c r="Y29" s="1"/>
      <c r="Z29" s="107"/>
      <c r="AA29" s="27"/>
      <c r="AB29" s="1"/>
      <c r="AC29" s="1"/>
    </row>
    <row r="30" spans="2:29" x14ac:dyDescent="0.25">
      <c r="C30" s="1"/>
      <c r="D30" s="1"/>
      <c r="E30" s="6"/>
      <c r="F30" s="6"/>
      <c r="G30" s="1"/>
      <c r="H30" s="1"/>
      <c r="I30" s="1"/>
      <c r="J30" s="1"/>
      <c r="K30" s="1"/>
      <c r="L30" s="1"/>
      <c r="M30" s="1"/>
      <c r="N30" s="1"/>
      <c r="O30" s="1"/>
      <c r="P30" s="1"/>
      <c r="Q30" s="1"/>
      <c r="R30" s="1"/>
      <c r="S30" s="1"/>
      <c r="T30" s="1"/>
      <c r="V30" s="1"/>
      <c r="W30" s="1"/>
      <c r="Y30" s="1"/>
      <c r="Z30" s="107"/>
      <c r="AA30" s="27"/>
      <c r="AB30" s="1"/>
      <c r="AC30" s="1"/>
    </row>
    <row r="31" spans="2:29" x14ac:dyDescent="0.25">
      <c r="C31" s="1"/>
      <c r="D31" s="1"/>
      <c r="E31" s="6"/>
      <c r="F31" s="6"/>
      <c r="G31" s="1"/>
      <c r="H31" s="1"/>
      <c r="I31" s="1"/>
      <c r="J31" s="1"/>
      <c r="K31" s="1"/>
      <c r="L31" s="1"/>
      <c r="M31" s="1"/>
      <c r="N31" s="1"/>
      <c r="O31" s="1"/>
      <c r="P31" s="1"/>
      <c r="Q31" s="1"/>
      <c r="R31" s="1"/>
      <c r="S31" s="1"/>
      <c r="T31" s="1"/>
      <c r="V31" s="1"/>
      <c r="W31" s="1"/>
      <c r="Y31" s="1"/>
      <c r="Z31" s="107"/>
      <c r="AA31" s="27"/>
      <c r="AB31" s="1"/>
      <c r="AC31" s="1"/>
    </row>
    <row r="32" spans="2:29" x14ac:dyDescent="0.25">
      <c r="C32" s="1"/>
      <c r="D32" s="1"/>
      <c r="E32" s="6"/>
      <c r="F32" s="6"/>
      <c r="G32" s="1"/>
      <c r="H32" s="1"/>
      <c r="I32" s="1"/>
      <c r="J32" s="1"/>
      <c r="K32" s="1"/>
      <c r="L32" s="1"/>
      <c r="M32" s="1"/>
      <c r="N32" s="1"/>
      <c r="O32" s="1"/>
      <c r="P32" s="1"/>
      <c r="Q32" s="1"/>
      <c r="R32" s="1"/>
      <c r="S32" s="1"/>
      <c r="T32" s="1"/>
      <c r="V32" s="1"/>
      <c r="W32" s="1"/>
      <c r="Y32" s="1"/>
      <c r="Z32" s="107"/>
      <c r="AA32" s="27"/>
      <c r="AB32" s="1"/>
      <c r="AC32" s="1"/>
    </row>
    <row r="33" spans="3:29" x14ac:dyDescent="0.25">
      <c r="C33" s="1"/>
      <c r="D33" s="1"/>
      <c r="E33" s="6"/>
      <c r="F33" s="6"/>
      <c r="G33" s="1"/>
      <c r="H33" s="1"/>
      <c r="I33" s="1"/>
      <c r="J33" s="1"/>
      <c r="K33" s="1"/>
      <c r="L33" s="1"/>
      <c r="M33" s="1"/>
      <c r="N33" s="1"/>
      <c r="O33" s="1"/>
      <c r="P33" s="1"/>
      <c r="Q33" s="1"/>
      <c r="R33" s="1"/>
      <c r="S33" s="1"/>
      <c r="T33" s="1"/>
      <c r="V33" s="1"/>
      <c r="W33" s="1"/>
      <c r="Y33" s="1"/>
      <c r="Z33" s="107"/>
      <c r="AA33" s="27"/>
      <c r="AB33" s="1"/>
      <c r="AC33" s="1"/>
    </row>
    <row r="34" spans="3:29" x14ac:dyDescent="0.25">
      <c r="C34" s="1"/>
      <c r="D34" s="1"/>
      <c r="E34" s="1"/>
      <c r="F34" s="1"/>
      <c r="G34" s="1"/>
      <c r="H34" s="1"/>
      <c r="I34" s="1"/>
      <c r="J34" s="1"/>
      <c r="K34" s="1"/>
      <c r="L34" s="1"/>
      <c r="M34" s="1"/>
      <c r="N34" s="1"/>
      <c r="O34" s="1"/>
      <c r="P34" s="1"/>
      <c r="Q34" s="1"/>
      <c r="R34" s="1"/>
      <c r="S34" s="1"/>
      <c r="T34" s="1"/>
      <c r="Z34" s="69"/>
    </row>
    <row r="35" spans="3:29" x14ac:dyDescent="0.25">
      <c r="Z35" s="69"/>
    </row>
  </sheetData>
  <mergeCells count="19">
    <mergeCell ref="V6:W6"/>
    <mergeCell ref="B2:G3"/>
    <mergeCell ref="V5:AB5"/>
    <mergeCell ref="AA6:AB6"/>
    <mergeCell ref="X6:Z6"/>
    <mergeCell ref="C6:D6"/>
    <mergeCell ref="E6:F6"/>
    <mergeCell ref="G6:H6"/>
    <mergeCell ref="I6:J6"/>
    <mergeCell ref="K6:L6"/>
    <mergeCell ref="C5:D5"/>
    <mergeCell ref="E5:L5"/>
    <mergeCell ref="M5:N5"/>
    <mergeCell ref="O5:R5"/>
    <mergeCell ref="S5:T5"/>
    <mergeCell ref="M6:N6"/>
    <mergeCell ref="O6:P6"/>
    <mergeCell ref="Q6:R6"/>
    <mergeCell ref="S6:T6"/>
  </mergeCells>
  <conditionalFormatting sqref="O10:O20 O22:O33">
    <cfRule type="dataBar" priority="28">
      <dataBar>
        <cfvo type="min"/>
        <cfvo type="max"/>
        <color rgb="FF63C384"/>
      </dataBar>
      <extLst>
        <ext xmlns:x14="http://schemas.microsoft.com/office/spreadsheetml/2009/9/main" uri="{B025F937-C7B1-47D3-B67F-A62EFF666E3E}">
          <x14:id>{BFDF65C7-CBC4-4A15-9916-F3E700F3EE04}</x14:id>
        </ext>
      </extLst>
    </cfRule>
  </conditionalFormatting>
  <conditionalFormatting sqref="S29 T33 S30:T32 I30:N33 P10:T20 K10:N20 G22:H33 I22:N28 S22:T28 P22:R33">
    <cfRule type="dataBar" priority="27">
      <dataBar>
        <cfvo type="min"/>
        <cfvo type="max"/>
        <color rgb="FF63C384"/>
      </dataBar>
      <extLst>
        <ext xmlns:x14="http://schemas.microsoft.com/office/spreadsheetml/2009/9/main" uri="{B025F937-C7B1-47D3-B67F-A62EFF666E3E}">
          <x14:id>{A48E9ED8-ABB8-4E90-A2F7-777C7D31CBB8}</x14:id>
        </ext>
      </extLst>
    </cfRule>
  </conditionalFormatting>
  <conditionalFormatting sqref="AA8:AA33">
    <cfRule type="colorScale" priority="26">
      <colorScale>
        <cfvo type="min"/>
        <cfvo type="percentile" val="50"/>
        <cfvo type="max"/>
        <color rgb="FFF8696B"/>
        <color rgb="FFFFEB84"/>
        <color rgb="FF63BE7B"/>
      </colorScale>
    </cfRule>
  </conditionalFormatting>
  <conditionalFormatting sqref="I29:N29 T29">
    <cfRule type="dataBar" priority="25">
      <dataBar>
        <cfvo type="min"/>
        <cfvo type="max"/>
        <color rgb="FF63C384"/>
      </dataBar>
      <extLst>
        <ext xmlns:x14="http://schemas.microsoft.com/office/spreadsheetml/2009/9/main" uri="{B025F937-C7B1-47D3-B67F-A62EFF666E3E}">
          <x14:id>{42658B08-9D01-4F20-979D-B513A42FC169}</x14:id>
        </ext>
      </extLst>
    </cfRule>
  </conditionalFormatting>
  <conditionalFormatting sqref="E10:E20 E22:E33">
    <cfRule type="dataBar" priority="24">
      <dataBar>
        <cfvo type="min"/>
        <cfvo type="max"/>
        <color rgb="FF63C384"/>
      </dataBar>
      <extLst>
        <ext xmlns:x14="http://schemas.microsoft.com/office/spreadsheetml/2009/9/main" uri="{B025F937-C7B1-47D3-B67F-A62EFF666E3E}">
          <x14:id>{39E80C80-F215-4CD4-B50A-5C0A58F17573}</x14:id>
        </ext>
      </extLst>
    </cfRule>
  </conditionalFormatting>
  <conditionalFormatting sqref="F10:F20 F22:F33">
    <cfRule type="dataBar" priority="23">
      <dataBar>
        <cfvo type="min"/>
        <cfvo type="max"/>
        <color rgb="FF63C384"/>
      </dataBar>
      <extLst>
        <ext xmlns:x14="http://schemas.microsoft.com/office/spreadsheetml/2009/9/main" uri="{B025F937-C7B1-47D3-B67F-A62EFF666E3E}">
          <x14:id>{E4283D87-6774-462A-B98E-88E3AB23BEA9}</x14:id>
        </ext>
      </extLst>
    </cfRule>
  </conditionalFormatting>
  <conditionalFormatting sqref="C10:C33 D21:T21">
    <cfRule type="dataBar" priority="29">
      <dataBar>
        <cfvo type="min"/>
        <cfvo type="max"/>
        <color rgb="FF63C384"/>
      </dataBar>
      <extLst>
        <ext xmlns:x14="http://schemas.microsoft.com/office/spreadsheetml/2009/9/main" uri="{B025F937-C7B1-47D3-B67F-A62EFF666E3E}">
          <x14:id>{4700A838-614E-4FB4-9C5F-0A744CF44E81}</x14:id>
        </ext>
      </extLst>
    </cfRule>
  </conditionalFormatting>
  <conditionalFormatting sqref="D10:D20 D22:D33">
    <cfRule type="dataBar" priority="30">
      <dataBar>
        <cfvo type="min"/>
        <cfvo type="max"/>
        <color rgb="FF63C384"/>
      </dataBar>
      <extLst>
        <ext xmlns:x14="http://schemas.microsoft.com/office/spreadsheetml/2009/9/main" uri="{B025F937-C7B1-47D3-B67F-A62EFF666E3E}">
          <x14:id>{9A4B139A-ADAC-43D9-A433-3D7BE2637725}</x14:id>
        </ext>
      </extLst>
    </cfRule>
  </conditionalFormatting>
  <conditionalFormatting sqref="H8:H20">
    <cfRule type="dataBar" priority="22">
      <dataBar>
        <cfvo type="min"/>
        <cfvo type="max"/>
        <color rgb="FF63C384"/>
      </dataBar>
      <extLst>
        <ext xmlns:x14="http://schemas.microsoft.com/office/spreadsheetml/2009/9/main" uri="{B025F937-C7B1-47D3-B67F-A62EFF666E3E}">
          <x14:id>{47ACE00C-81C9-4D91-ABC6-FBC55A5B290D}</x14:id>
        </ext>
      </extLst>
    </cfRule>
  </conditionalFormatting>
  <conditionalFormatting sqref="G8:G20">
    <cfRule type="dataBar" priority="21">
      <dataBar>
        <cfvo type="min"/>
        <cfvo type="max"/>
        <color rgb="FF63C384"/>
      </dataBar>
      <extLst>
        <ext xmlns:x14="http://schemas.microsoft.com/office/spreadsheetml/2009/9/main" uri="{B025F937-C7B1-47D3-B67F-A62EFF666E3E}">
          <x14:id>{0BAFAF4C-1508-4DB8-A827-8E013AF896FA}</x14:id>
        </ext>
      </extLst>
    </cfRule>
  </conditionalFormatting>
  <conditionalFormatting sqref="I8:I20">
    <cfRule type="dataBar" priority="20">
      <dataBar>
        <cfvo type="min"/>
        <cfvo type="max"/>
        <color rgb="FF63C384"/>
      </dataBar>
      <extLst>
        <ext xmlns:x14="http://schemas.microsoft.com/office/spreadsheetml/2009/9/main" uri="{B025F937-C7B1-47D3-B67F-A62EFF666E3E}">
          <x14:id>{0E0E0F51-AA2C-4706-BB22-C1C6FCC73FDA}</x14:id>
        </ext>
      </extLst>
    </cfRule>
  </conditionalFormatting>
  <conditionalFormatting sqref="J8:J20">
    <cfRule type="dataBar" priority="19">
      <dataBar>
        <cfvo type="min"/>
        <cfvo type="max"/>
        <color rgb="FF63C384"/>
      </dataBar>
      <extLst>
        <ext xmlns:x14="http://schemas.microsoft.com/office/spreadsheetml/2009/9/main" uri="{B025F937-C7B1-47D3-B67F-A62EFF666E3E}">
          <x14:id>{248AAD5E-96B8-44F9-AF2D-2F516D74539B}</x14:id>
        </ext>
      </extLst>
    </cfRule>
  </conditionalFormatting>
  <conditionalFormatting sqref="C8:C21 D21:T21">
    <cfRule type="dataBar" priority="18">
      <dataBar>
        <cfvo type="min"/>
        <cfvo type="max"/>
        <color rgb="FF63C384"/>
      </dataBar>
      <extLst>
        <ext xmlns:x14="http://schemas.microsoft.com/office/spreadsheetml/2009/9/main" uri="{B025F937-C7B1-47D3-B67F-A62EFF666E3E}">
          <x14:id>{A0E150C1-6A11-4AE2-9875-A986DC701425}</x14:id>
        </ext>
      </extLst>
    </cfRule>
  </conditionalFormatting>
  <conditionalFormatting sqref="D8:D21">
    <cfRule type="dataBar" priority="17">
      <dataBar>
        <cfvo type="min"/>
        <cfvo type="max"/>
        <color rgb="FF63C384"/>
      </dataBar>
      <extLst>
        <ext xmlns:x14="http://schemas.microsoft.com/office/spreadsheetml/2009/9/main" uri="{B025F937-C7B1-47D3-B67F-A62EFF666E3E}">
          <x14:id>{B7F2D078-463F-41A9-9A36-F505BE703625}</x14:id>
        </ext>
      </extLst>
    </cfRule>
  </conditionalFormatting>
  <conditionalFormatting sqref="E8:E21">
    <cfRule type="dataBar" priority="16">
      <dataBar>
        <cfvo type="min"/>
        <cfvo type="max"/>
        <color rgb="FF63C384"/>
      </dataBar>
      <extLst>
        <ext xmlns:x14="http://schemas.microsoft.com/office/spreadsheetml/2009/9/main" uri="{B025F937-C7B1-47D3-B67F-A62EFF666E3E}">
          <x14:id>{318768CB-9A0B-4056-8ADB-26B94A407130}</x14:id>
        </ext>
      </extLst>
    </cfRule>
  </conditionalFormatting>
  <conditionalFormatting sqref="F8:F21">
    <cfRule type="dataBar" priority="15">
      <dataBar>
        <cfvo type="min"/>
        <cfvo type="max"/>
        <color rgb="FF63C384"/>
      </dataBar>
      <extLst>
        <ext xmlns:x14="http://schemas.microsoft.com/office/spreadsheetml/2009/9/main" uri="{B025F937-C7B1-47D3-B67F-A62EFF666E3E}">
          <x14:id>{382ADCC1-41EE-44E2-93E7-2DC153FD2290}</x14:id>
        </ext>
      </extLst>
    </cfRule>
  </conditionalFormatting>
  <conditionalFormatting sqref="G8:G21">
    <cfRule type="dataBar" priority="14">
      <dataBar>
        <cfvo type="min"/>
        <cfvo type="max"/>
        <color rgb="FF63C384"/>
      </dataBar>
      <extLst>
        <ext xmlns:x14="http://schemas.microsoft.com/office/spreadsheetml/2009/9/main" uri="{B025F937-C7B1-47D3-B67F-A62EFF666E3E}">
          <x14:id>{588E4481-34A4-423D-B087-7CBE64ECF8F6}</x14:id>
        </ext>
      </extLst>
    </cfRule>
  </conditionalFormatting>
  <conditionalFormatting sqref="H8:H21">
    <cfRule type="dataBar" priority="13">
      <dataBar>
        <cfvo type="min"/>
        <cfvo type="max"/>
        <color rgb="FF63C384"/>
      </dataBar>
      <extLst>
        <ext xmlns:x14="http://schemas.microsoft.com/office/spreadsheetml/2009/9/main" uri="{B025F937-C7B1-47D3-B67F-A62EFF666E3E}">
          <x14:id>{002966C9-424D-41EE-A8C8-67C1FC405EA1}</x14:id>
        </ext>
      </extLst>
    </cfRule>
  </conditionalFormatting>
  <conditionalFormatting sqref="I8:I21">
    <cfRule type="dataBar" priority="12">
      <dataBar>
        <cfvo type="min"/>
        <cfvo type="max"/>
        <color rgb="FF63C384"/>
      </dataBar>
      <extLst>
        <ext xmlns:x14="http://schemas.microsoft.com/office/spreadsheetml/2009/9/main" uri="{B025F937-C7B1-47D3-B67F-A62EFF666E3E}">
          <x14:id>{968A36A4-6AD3-46EE-8B82-B7BA2816CC5F}</x14:id>
        </ext>
      </extLst>
    </cfRule>
  </conditionalFormatting>
  <conditionalFormatting sqref="J8:J21">
    <cfRule type="dataBar" priority="11">
      <dataBar>
        <cfvo type="min"/>
        <cfvo type="max"/>
        <color rgb="FF63C384"/>
      </dataBar>
      <extLst>
        <ext xmlns:x14="http://schemas.microsoft.com/office/spreadsheetml/2009/9/main" uri="{B025F937-C7B1-47D3-B67F-A62EFF666E3E}">
          <x14:id>{3D7502BD-DEA0-4148-8488-FBA75449784E}</x14:id>
        </ext>
      </extLst>
    </cfRule>
  </conditionalFormatting>
  <conditionalFormatting sqref="K8:K21">
    <cfRule type="dataBar" priority="10">
      <dataBar>
        <cfvo type="min"/>
        <cfvo type="max"/>
        <color rgb="FF63C384"/>
      </dataBar>
      <extLst>
        <ext xmlns:x14="http://schemas.microsoft.com/office/spreadsheetml/2009/9/main" uri="{B025F937-C7B1-47D3-B67F-A62EFF666E3E}">
          <x14:id>{63259FA6-E633-4511-9DCA-16DD02C144FD}</x14:id>
        </ext>
      </extLst>
    </cfRule>
  </conditionalFormatting>
  <conditionalFormatting sqref="L8:L21">
    <cfRule type="dataBar" priority="9">
      <dataBar>
        <cfvo type="min"/>
        <cfvo type="max"/>
        <color rgb="FF63C384"/>
      </dataBar>
      <extLst>
        <ext xmlns:x14="http://schemas.microsoft.com/office/spreadsheetml/2009/9/main" uri="{B025F937-C7B1-47D3-B67F-A62EFF666E3E}">
          <x14:id>{17C180DA-0451-47E3-9F98-2C8A53398763}</x14:id>
        </ext>
      </extLst>
    </cfRule>
  </conditionalFormatting>
  <conditionalFormatting sqref="M8:M21">
    <cfRule type="dataBar" priority="8">
      <dataBar>
        <cfvo type="min"/>
        <cfvo type="max"/>
        <color rgb="FF63C384"/>
      </dataBar>
      <extLst>
        <ext xmlns:x14="http://schemas.microsoft.com/office/spreadsheetml/2009/9/main" uri="{B025F937-C7B1-47D3-B67F-A62EFF666E3E}">
          <x14:id>{60BE2C51-C386-44C5-9A7E-0D2507559730}</x14:id>
        </ext>
      </extLst>
    </cfRule>
  </conditionalFormatting>
  <conditionalFormatting sqref="N8:N21">
    <cfRule type="dataBar" priority="7">
      <dataBar>
        <cfvo type="min"/>
        <cfvo type="max"/>
        <color rgb="FF63C384"/>
      </dataBar>
      <extLst>
        <ext xmlns:x14="http://schemas.microsoft.com/office/spreadsheetml/2009/9/main" uri="{B025F937-C7B1-47D3-B67F-A62EFF666E3E}">
          <x14:id>{3A076F84-61BD-4C97-B6E0-826E163F5D7D}</x14:id>
        </ext>
      </extLst>
    </cfRule>
  </conditionalFormatting>
  <conditionalFormatting sqref="O8:O21">
    <cfRule type="dataBar" priority="6">
      <dataBar>
        <cfvo type="min"/>
        <cfvo type="max"/>
        <color rgb="FF63C384"/>
      </dataBar>
      <extLst>
        <ext xmlns:x14="http://schemas.microsoft.com/office/spreadsheetml/2009/9/main" uri="{B025F937-C7B1-47D3-B67F-A62EFF666E3E}">
          <x14:id>{B10D4940-6D9C-4267-BEDE-15B1E51DF0F1}</x14:id>
        </ext>
      </extLst>
    </cfRule>
  </conditionalFormatting>
  <conditionalFormatting sqref="P8:P21">
    <cfRule type="dataBar" priority="5">
      <dataBar>
        <cfvo type="min"/>
        <cfvo type="max"/>
        <color rgb="FF63C384"/>
      </dataBar>
      <extLst>
        <ext xmlns:x14="http://schemas.microsoft.com/office/spreadsheetml/2009/9/main" uri="{B025F937-C7B1-47D3-B67F-A62EFF666E3E}">
          <x14:id>{AD7702F6-16A9-4A77-86EB-126495608D26}</x14:id>
        </ext>
      </extLst>
    </cfRule>
  </conditionalFormatting>
  <conditionalFormatting sqref="Q8:Q21">
    <cfRule type="dataBar" priority="4">
      <dataBar>
        <cfvo type="min"/>
        <cfvo type="max"/>
        <color rgb="FF63C384"/>
      </dataBar>
      <extLst>
        <ext xmlns:x14="http://schemas.microsoft.com/office/spreadsheetml/2009/9/main" uri="{B025F937-C7B1-47D3-B67F-A62EFF666E3E}">
          <x14:id>{205FFB40-23CA-43CD-99C7-C60C89B541CC}</x14:id>
        </ext>
      </extLst>
    </cfRule>
  </conditionalFormatting>
  <conditionalFormatting sqref="R8:R21">
    <cfRule type="dataBar" priority="3">
      <dataBar>
        <cfvo type="min"/>
        <cfvo type="max"/>
        <color rgb="FF63C384"/>
      </dataBar>
      <extLst>
        <ext xmlns:x14="http://schemas.microsoft.com/office/spreadsheetml/2009/9/main" uri="{B025F937-C7B1-47D3-B67F-A62EFF666E3E}">
          <x14:id>{F2E74A70-DFFA-417E-AF1D-08698BB64E5F}</x14:id>
        </ext>
      </extLst>
    </cfRule>
  </conditionalFormatting>
  <conditionalFormatting sqref="S8:S21">
    <cfRule type="dataBar" priority="2">
      <dataBar>
        <cfvo type="min"/>
        <cfvo type="max"/>
        <color rgb="FF63C384"/>
      </dataBar>
      <extLst>
        <ext xmlns:x14="http://schemas.microsoft.com/office/spreadsheetml/2009/9/main" uri="{B025F937-C7B1-47D3-B67F-A62EFF666E3E}">
          <x14:id>{CA5E9EF9-E6A2-4F37-A05F-A09B92BE56DB}</x14:id>
        </ext>
      </extLst>
    </cfRule>
  </conditionalFormatting>
  <conditionalFormatting sqref="T8:T21">
    <cfRule type="dataBar" priority="1">
      <dataBar>
        <cfvo type="min"/>
        <cfvo type="max"/>
        <color rgb="FF63C384"/>
      </dataBar>
      <extLst>
        <ext xmlns:x14="http://schemas.microsoft.com/office/spreadsheetml/2009/9/main" uri="{B025F937-C7B1-47D3-B67F-A62EFF666E3E}">
          <x14:id>{CD09731D-3566-4D41-A7A5-58739F235102}</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BFDF65C7-CBC4-4A15-9916-F3E700F3EE04}">
            <x14:dataBar minLength="0" maxLength="100" gradient="0">
              <x14:cfvo type="autoMin"/>
              <x14:cfvo type="autoMax"/>
              <x14:negativeFillColor rgb="FFFF0000"/>
              <x14:axisColor rgb="FF000000"/>
            </x14:dataBar>
          </x14:cfRule>
          <xm:sqref>O10:O20 O22:O33</xm:sqref>
        </x14:conditionalFormatting>
        <x14:conditionalFormatting xmlns:xm="http://schemas.microsoft.com/office/excel/2006/main">
          <x14:cfRule type="dataBar" id="{A48E9ED8-ABB8-4E90-A2F7-777C7D31CBB8}">
            <x14:dataBar minLength="0" maxLength="100" gradient="0">
              <x14:cfvo type="autoMin"/>
              <x14:cfvo type="autoMax"/>
              <x14:negativeFillColor rgb="FFFF0000"/>
              <x14:axisColor rgb="FF000000"/>
            </x14:dataBar>
          </x14:cfRule>
          <xm:sqref>S29 T33 S30:T32 I30:N33 P10:T20 K10:N20 G22:H33 I22:N28 S22:T28 P22:R33</xm:sqref>
        </x14:conditionalFormatting>
        <x14:conditionalFormatting xmlns:xm="http://schemas.microsoft.com/office/excel/2006/main">
          <x14:cfRule type="dataBar" id="{42658B08-9D01-4F20-979D-B513A42FC169}">
            <x14:dataBar minLength="0" maxLength="100" gradient="0">
              <x14:cfvo type="autoMin"/>
              <x14:cfvo type="autoMax"/>
              <x14:negativeFillColor rgb="FFFF0000"/>
              <x14:axisColor rgb="FF000000"/>
            </x14:dataBar>
          </x14:cfRule>
          <xm:sqref>I29:N29 T29</xm:sqref>
        </x14:conditionalFormatting>
        <x14:conditionalFormatting xmlns:xm="http://schemas.microsoft.com/office/excel/2006/main">
          <x14:cfRule type="dataBar" id="{39E80C80-F215-4CD4-B50A-5C0A58F17573}">
            <x14:dataBar minLength="0" maxLength="100" border="1" negativeBarBorderColorSameAsPositive="0">
              <x14:cfvo type="autoMin"/>
              <x14:cfvo type="autoMax"/>
              <x14:borderColor rgb="FF63C384"/>
              <x14:negativeFillColor rgb="FFFF0000"/>
              <x14:negativeBorderColor rgb="FFFF0000"/>
              <x14:axisColor rgb="FF000000"/>
            </x14:dataBar>
          </x14:cfRule>
          <xm:sqref>E10:E20 E22:E33</xm:sqref>
        </x14:conditionalFormatting>
        <x14:conditionalFormatting xmlns:xm="http://schemas.microsoft.com/office/excel/2006/main">
          <x14:cfRule type="dataBar" id="{E4283D87-6774-462A-B98E-88E3AB23BEA9}">
            <x14:dataBar minLength="0" maxLength="100" border="1" negativeBarBorderColorSameAsPositive="0">
              <x14:cfvo type="autoMin"/>
              <x14:cfvo type="autoMax"/>
              <x14:borderColor rgb="FF63C384"/>
              <x14:negativeFillColor rgb="FFFF0000"/>
              <x14:negativeBorderColor rgb="FFFF0000"/>
              <x14:axisColor rgb="FF000000"/>
            </x14:dataBar>
          </x14:cfRule>
          <xm:sqref>F10:F20 F22:F33</xm:sqref>
        </x14:conditionalFormatting>
        <x14:conditionalFormatting xmlns:xm="http://schemas.microsoft.com/office/excel/2006/main">
          <x14:cfRule type="dataBar" id="{4700A838-614E-4FB4-9C5F-0A744CF44E81}">
            <x14:dataBar minLength="0" maxLength="100" border="1" negativeBarBorderColorSameAsPositive="0">
              <x14:cfvo type="autoMin"/>
              <x14:cfvo type="autoMax"/>
              <x14:borderColor rgb="FF63C384"/>
              <x14:negativeFillColor rgb="FFFF0000"/>
              <x14:negativeBorderColor rgb="FFFF0000"/>
              <x14:axisColor rgb="FF000000"/>
            </x14:dataBar>
          </x14:cfRule>
          <xm:sqref>C10:C33 D21:T21</xm:sqref>
        </x14:conditionalFormatting>
        <x14:conditionalFormatting xmlns:xm="http://schemas.microsoft.com/office/excel/2006/main">
          <x14:cfRule type="dataBar" id="{9A4B139A-ADAC-43D9-A433-3D7BE2637725}">
            <x14:dataBar minLength="0" maxLength="100" border="1" negativeBarBorderColorSameAsPositive="0">
              <x14:cfvo type="autoMin"/>
              <x14:cfvo type="autoMax"/>
              <x14:borderColor rgb="FF63C384"/>
              <x14:negativeFillColor rgb="FFFF0000"/>
              <x14:negativeBorderColor rgb="FFFF0000"/>
              <x14:axisColor rgb="FF000000"/>
            </x14:dataBar>
          </x14:cfRule>
          <xm:sqref>D10:D20 D22:D33</xm:sqref>
        </x14:conditionalFormatting>
        <x14:conditionalFormatting xmlns:xm="http://schemas.microsoft.com/office/excel/2006/main">
          <x14:cfRule type="dataBar" id="{47ACE00C-81C9-4D91-ABC6-FBC55A5B290D}">
            <x14:dataBar minLength="0" maxLength="100" gradient="0">
              <x14:cfvo type="autoMin"/>
              <x14:cfvo type="autoMax"/>
              <x14:negativeFillColor rgb="FFFF0000"/>
              <x14:axisColor rgb="FF000000"/>
            </x14:dataBar>
          </x14:cfRule>
          <xm:sqref>H8:H20</xm:sqref>
        </x14:conditionalFormatting>
        <x14:conditionalFormatting xmlns:xm="http://schemas.microsoft.com/office/excel/2006/main">
          <x14:cfRule type="dataBar" id="{0BAFAF4C-1508-4DB8-A827-8E013AF896FA}">
            <x14:dataBar minLength="0" maxLength="100" gradient="0">
              <x14:cfvo type="autoMin"/>
              <x14:cfvo type="autoMax"/>
              <x14:negativeFillColor rgb="FFFF0000"/>
              <x14:axisColor rgb="FF000000"/>
            </x14:dataBar>
          </x14:cfRule>
          <xm:sqref>G8:G20</xm:sqref>
        </x14:conditionalFormatting>
        <x14:conditionalFormatting xmlns:xm="http://schemas.microsoft.com/office/excel/2006/main">
          <x14:cfRule type="dataBar" id="{0E0E0F51-AA2C-4706-BB22-C1C6FCC73FDA}">
            <x14:dataBar minLength="0" maxLength="100" gradient="0">
              <x14:cfvo type="autoMin"/>
              <x14:cfvo type="autoMax"/>
              <x14:negativeFillColor rgb="FFFF0000"/>
              <x14:axisColor rgb="FF000000"/>
            </x14:dataBar>
          </x14:cfRule>
          <xm:sqref>I8:I20</xm:sqref>
        </x14:conditionalFormatting>
        <x14:conditionalFormatting xmlns:xm="http://schemas.microsoft.com/office/excel/2006/main">
          <x14:cfRule type="dataBar" id="{248AAD5E-96B8-44F9-AF2D-2F516D74539B}">
            <x14:dataBar minLength="0" maxLength="100" gradient="0">
              <x14:cfvo type="autoMin"/>
              <x14:cfvo type="autoMax"/>
              <x14:negativeFillColor rgb="FFFF0000"/>
              <x14:axisColor rgb="FF000000"/>
            </x14:dataBar>
          </x14:cfRule>
          <xm:sqref>J8:J20</xm:sqref>
        </x14:conditionalFormatting>
        <x14:conditionalFormatting xmlns:xm="http://schemas.microsoft.com/office/excel/2006/main">
          <x14:cfRule type="dataBar" id="{A0E150C1-6A11-4AE2-9875-A986DC701425}">
            <x14:dataBar minLength="0" maxLength="100" gradient="0">
              <x14:cfvo type="autoMin"/>
              <x14:cfvo type="autoMax"/>
              <x14:negativeFillColor rgb="FFFF0000"/>
              <x14:axisColor rgb="FF000000"/>
            </x14:dataBar>
          </x14:cfRule>
          <xm:sqref>C8:C21 D21:T21</xm:sqref>
        </x14:conditionalFormatting>
        <x14:conditionalFormatting xmlns:xm="http://schemas.microsoft.com/office/excel/2006/main">
          <x14:cfRule type="dataBar" id="{B7F2D078-463F-41A9-9A36-F505BE703625}">
            <x14:dataBar minLength="0" maxLength="100" gradient="0">
              <x14:cfvo type="autoMin"/>
              <x14:cfvo type="autoMax"/>
              <x14:negativeFillColor rgb="FFFF0000"/>
              <x14:axisColor rgb="FF000000"/>
            </x14:dataBar>
          </x14:cfRule>
          <xm:sqref>D8:D21</xm:sqref>
        </x14:conditionalFormatting>
        <x14:conditionalFormatting xmlns:xm="http://schemas.microsoft.com/office/excel/2006/main">
          <x14:cfRule type="dataBar" id="{318768CB-9A0B-4056-8ADB-26B94A407130}">
            <x14:dataBar minLength="0" maxLength="100" gradient="0">
              <x14:cfvo type="autoMin"/>
              <x14:cfvo type="autoMax"/>
              <x14:negativeFillColor rgb="FFFF0000"/>
              <x14:axisColor rgb="FF000000"/>
            </x14:dataBar>
          </x14:cfRule>
          <xm:sqref>E8:E21</xm:sqref>
        </x14:conditionalFormatting>
        <x14:conditionalFormatting xmlns:xm="http://schemas.microsoft.com/office/excel/2006/main">
          <x14:cfRule type="dataBar" id="{382ADCC1-41EE-44E2-93E7-2DC153FD2290}">
            <x14:dataBar minLength="0" maxLength="100" gradient="0">
              <x14:cfvo type="autoMin"/>
              <x14:cfvo type="autoMax"/>
              <x14:negativeFillColor rgb="FFFF0000"/>
              <x14:axisColor rgb="FF000000"/>
            </x14:dataBar>
          </x14:cfRule>
          <xm:sqref>F8:F21</xm:sqref>
        </x14:conditionalFormatting>
        <x14:conditionalFormatting xmlns:xm="http://schemas.microsoft.com/office/excel/2006/main">
          <x14:cfRule type="dataBar" id="{588E4481-34A4-423D-B087-7CBE64ECF8F6}">
            <x14:dataBar minLength="0" maxLength="100" gradient="0">
              <x14:cfvo type="autoMin"/>
              <x14:cfvo type="autoMax"/>
              <x14:negativeFillColor rgb="FFFF0000"/>
              <x14:axisColor rgb="FF000000"/>
            </x14:dataBar>
          </x14:cfRule>
          <xm:sqref>G8:G21</xm:sqref>
        </x14:conditionalFormatting>
        <x14:conditionalFormatting xmlns:xm="http://schemas.microsoft.com/office/excel/2006/main">
          <x14:cfRule type="dataBar" id="{002966C9-424D-41EE-A8C8-67C1FC405EA1}">
            <x14:dataBar minLength="0" maxLength="100" gradient="0">
              <x14:cfvo type="autoMin"/>
              <x14:cfvo type="autoMax"/>
              <x14:negativeFillColor rgb="FFFF0000"/>
              <x14:axisColor rgb="FF000000"/>
            </x14:dataBar>
          </x14:cfRule>
          <xm:sqref>H8:H21</xm:sqref>
        </x14:conditionalFormatting>
        <x14:conditionalFormatting xmlns:xm="http://schemas.microsoft.com/office/excel/2006/main">
          <x14:cfRule type="dataBar" id="{968A36A4-6AD3-46EE-8B82-B7BA2816CC5F}">
            <x14:dataBar minLength="0" maxLength="100" gradient="0">
              <x14:cfvo type="autoMin"/>
              <x14:cfvo type="autoMax"/>
              <x14:negativeFillColor rgb="FFFF0000"/>
              <x14:axisColor rgb="FF000000"/>
            </x14:dataBar>
          </x14:cfRule>
          <xm:sqref>I8:I21</xm:sqref>
        </x14:conditionalFormatting>
        <x14:conditionalFormatting xmlns:xm="http://schemas.microsoft.com/office/excel/2006/main">
          <x14:cfRule type="dataBar" id="{3D7502BD-DEA0-4148-8488-FBA75449784E}">
            <x14:dataBar minLength="0" maxLength="100" gradient="0">
              <x14:cfvo type="autoMin"/>
              <x14:cfvo type="autoMax"/>
              <x14:negativeFillColor rgb="FFFF0000"/>
              <x14:axisColor rgb="FF000000"/>
            </x14:dataBar>
          </x14:cfRule>
          <xm:sqref>J8:J21</xm:sqref>
        </x14:conditionalFormatting>
        <x14:conditionalFormatting xmlns:xm="http://schemas.microsoft.com/office/excel/2006/main">
          <x14:cfRule type="dataBar" id="{63259FA6-E633-4511-9DCA-16DD02C144FD}">
            <x14:dataBar minLength="0" maxLength="100" gradient="0">
              <x14:cfvo type="autoMin"/>
              <x14:cfvo type="autoMax"/>
              <x14:negativeFillColor rgb="FFFF0000"/>
              <x14:axisColor rgb="FF000000"/>
            </x14:dataBar>
          </x14:cfRule>
          <xm:sqref>K8:K21</xm:sqref>
        </x14:conditionalFormatting>
        <x14:conditionalFormatting xmlns:xm="http://schemas.microsoft.com/office/excel/2006/main">
          <x14:cfRule type="dataBar" id="{17C180DA-0451-47E3-9F98-2C8A53398763}">
            <x14:dataBar minLength="0" maxLength="100" gradient="0">
              <x14:cfvo type="autoMin"/>
              <x14:cfvo type="autoMax"/>
              <x14:negativeFillColor rgb="FFFF0000"/>
              <x14:axisColor rgb="FF000000"/>
            </x14:dataBar>
          </x14:cfRule>
          <xm:sqref>L8:L21</xm:sqref>
        </x14:conditionalFormatting>
        <x14:conditionalFormatting xmlns:xm="http://schemas.microsoft.com/office/excel/2006/main">
          <x14:cfRule type="dataBar" id="{60BE2C51-C386-44C5-9A7E-0D2507559730}">
            <x14:dataBar minLength="0" maxLength="100" gradient="0">
              <x14:cfvo type="autoMin"/>
              <x14:cfvo type="autoMax"/>
              <x14:negativeFillColor rgb="FFFF0000"/>
              <x14:axisColor rgb="FF000000"/>
            </x14:dataBar>
          </x14:cfRule>
          <xm:sqref>M8:M21</xm:sqref>
        </x14:conditionalFormatting>
        <x14:conditionalFormatting xmlns:xm="http://schemas.microsoft.com/office/excel/2006/main">
          <x14:cfRule type="dataBar" id="{3A076F84-61BD-4C97-B6E0-826E163F5D7D}">
            <x14:dataBar minLength="0" maxLength="100" gradient="0">
              <x14:cfvo type="autoMin"/>
              <x14:cfvo type="autoMax"/>
              <x14:negativeFillColor rgb="FFFF0000"/>
              <x14:axisColor rgb="FF000000"/>
            </x14:dataBar>
          </x14:cfRule>
          <xm:sqref>N8:N21</xm:sqref>
        </x14:conditionalFormatting>
        <x14:conditionalFormatting xmlns:xm="http://schemas.microsoft.com/office/excel/2006/main">
          <x14:cfRule type="dataBar" id="{B10D4940-6D9C-4267-BEDE-15B1E51DF0F1}">
            <x14:dataBar minLength="0" maxLength="100" gradient="0">
              <x14:cfvo type="autoMin"/>
              <x14:cfvo type="autoMax"/>
              <x14:negativeFillColor rgb="FFFF0000"/>
              <x14:axisColor rgb="FF000000"/>
            </x14:dataBar>
          </x14:cfRule>
          <xm:sqref>O8:O21</xm:sqref>
        </x14:conditionalFormatting>
        <x14:conditionalFormatting xmlns:xm="http://schemas.microsoft.com/office/excel/2006/main">
          <x14:cfRule type="dataBar" id="{AD7702F6-16A9-4A77-86EB-126495608D26}">
            <x14:dataBar minLength="0" maxLength="100" gradient="0">
              <x14:cfvo type="autoMin"/>
              <x14:cfvo type="autoMax"/>
              <x14:negativeFillColor rgb="FFFF0000"/>
              <x14:axisColor rgb="FF000000"/>
            </x14:dataBar>
          </x14:cfRule>
          <xm:sqref>P8:P21</xm:sqref>
        </x14:conditionalFormatting>
        <x14:conditionalFormatting xmlns:xm="http://schemas.microsoft.com/office/excel/2006/main">
          <x14:cfRule type="dataBar" id="{205FFB40-23CA-43CD-99C7-C60C89B541CC}">
            <x14:dataBar minLength="0" maxLength="100" gradient="0">
              <x14:cfvo type="autoMin"/>
              <x14:cfvo type="autoMax"/>
              <x14:negativeFillColor rgb="FFFF0000"/>
              <x14:axisColor rgb="FF000000"/>
            </x14:dataBar>
          </x14:cfRule>
          <xm:sqref>Q8:Q21</xm:sqref>
        </x14:conditionalFormatting>
        <x14:conditionalFormatting xmlns:xm="http://schemas.microsoft.com/office/excel/2006/main">
          <x14:cfRule type="dataBar" id="{F2E74A70-DFFA-417E-AF1D-08698BB64E5F}">
            <x14:dataBar minLength="0" maxLength="100" gradient="0">
              <x14:cfvo type="autoMin"/>
              <x14:cfvo type="autoMax"/>
              <x14:negativeFillColor rgb="FFFF0000"/>
              <x14:axisColor rgb="FF000000"/>
            </x14:dataBar>
          </x14:cfRule>
          <xm:sqref>R8:R21</xm:sqref>
        </x14:conditionalFormatting>
        <x14:conditionalFormatting xmlns:xm="http://schemas.microsoft.com/office/excel/2006/main">
          <x14:cfRule type="dataBar" id="{CA5E9EF9-E6A2-4F37-A05F-A09B92BE56DB}">
            <x14:dataBar minLength="0" maxLength="100" gradient="0">
              <x14:cfvo type="autoMin"/>
              <x14:cfvo type="autoMax"/>
              <x14:negativeFillColor rgb="FFFF0000"/>
              <x14:axisColor rgb="FF000000"/>
            </x14:dataBar>
          </x14:cfRule>
          <xm:sqref>S8:S21</xm:sqref>
        </x14:conditionalFormatting>
        <x14:conditionalFormatting xmlns:xm="http://schemas.microsoft.com/office/excel/2006/main">
          <x14:cfRule type="dataBar" id="{CD09731D-3566-4D41-A7A5-58739F235102}">
            <x14:dataBar minLength="0" maxLength="100" gradient="0">
              <x14:cfvo type="autoMin"/>
              <x14:cfvo type="autoMax"/>
              <x14:negativeFillColor rgb="FFFF0000"/>
              <x14:axisColor rgb="FF000000"/>
            </x14:dataBar>
          </x14:cfRule>
          <xm:sqref>T8:T21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f09fbee-f046-477e-881c-4ece96db1348">
      <UserInfo>
        <DisplayName>Ilze Oša</DisplayName>
        <AccountId>21</AccountId>
        <AccountType/>
      </UserInfo>
      <UserInfo>
        <DisplayName>Raivis Bremšmits</DisplayName>
        <AccountId>23</AccountId>
        <AccountType/>
      </UserInfo>
      <UserInfo>
        <DisplayName>Dāvis Melnalksnis</DisplayName>
        <AccountId>13</AccountId>
        <AccountType/>
      </UserInfo>
      <UserInfo>
        <DisplayName>Jevgēnija Butņicka</DisplayName>
        <AccountId>22</AccountId>
        <AccountType/>
      </UserInfo>
      <UserInfo>
        <DisplayName>Ilze Sniega Sniedziņa</DisplayName>
        <AccountId>15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ED3E955EBE622E45A30A9F29F34F7A5E" ma:contentTypeVersion="12" ma:contentTypeDescription="Izveidot jaunu dokumentu." ma:contentTypeScope="" ma:versionID="e605a13f27154f192229e454805a6320">
  <xsd:schema xmlns:xsd="http://www.w3.org/2001/XMLSchema" xmlns:xs="http://www.w3.org/2001/XMLSchema" xmlns:p="http://schemas.microsoft.com/office/2006/metadata/properties" xmlns:ns2="1bba1f1e-81c1-464c-8baf-6aaadbba171b" xmlns:ns3="ef09fbee-f046-477e-881c-4ece96db1348" targetNamespace="http://schemas.microsoft.com/office/2006/metadata/properties" ma:root="true" ma:fieldsID="64b968545d5cbdd0b7f828d94fbbcbff" ns2:_="" ns3:_="">
    <xsd:import namespace="1bba1f1e-81c1-464c-8baf-6aaadbba171b"/>
    <xsd:import namespace="ef09fbee-f046-477e-881c-4ece96db134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ba1f1e-81c1-464c-8baf-6aaadbba17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f09fbee-f046-477e-881c-4ece96db1348"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060383-9C39-42AE-BA2F-2A51ADCDCDCA}">
  <ds:schemaRefs>
    <ds:schemaRef ds:uri="http://schemas.microsoft.com/office/2006/metadata/properties"/>
    <ds:schemaRef ds:uri="http://schemas.microsoft.com/office/infopath/2007/PartnerControls"/>
    <ds:schemaRef ds:uri="ef09fbee-f046-477e-881c-4ece96db1348"/>
  </ds:schemaRefs>
</ds:datastoreItem>
</file>

<file path=customXml/itemProps2.xml><?xml version="1.0" encoding="utf-8"?>
<ds:datastoreItem xmlns:ds="http://schemas.openxmlformats.org/officeDocument/2006/customXml" ds:itemID="{3D949C5C-1669-4DE8-81F1-2A39950636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ba1f1e-81c1-464c-8baf-6aaadbba171b"/>
    <ds:schemaRef ds:uri="ef09fbee-f046-477e-881c-4ece96db13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BE2835-8D80-470D-AE06-3F4ED3F8E5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Pārskats</vt:lpstr>
      <vt:lpstr>Avoti un Skaidrojumi</vt:lpstr>
      <vt:lpstr>Indeksi - VPR</vt:lpstr>
      <vt:lpstr>Kvalitatīvā Analīze - VPR</vt:lpstr>
      <vt:lpstr>Indeksi - KPR</vt:lpstr>
      <vt:lpstr>Kvalitatīvā Analīze - KPR</vt:lpstr>
      <vt:lpstr>Indeksi - LPR</vt:lpstr>
      <vt:lpstr>Kvalitatīvā Analīze - LPR</vt:lpstr>
      <vt:lpstr>Indeksi - ZPR</vt:lpstr>
      <vt:lpstr>Kvalitatīvā Analīze - ZPR</vt:lpstr>
      <vt:lpstr>Indeksi - RPR</vt:lpstr>
      <vt:lpstr>Kvalitatīvā Analīze - RPR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Pilkis, Valters</dc:creator>
  <cp:keywords/>
  <dc:description/>
  <cp:lastModifiedBy>Lita Trakina</cp:lastModifiedBy>
  <cp:revision/>
  <dcterms:created xsi:type="dcterms:W3CDTF">2015-06-05T18:17:20Z</dcterms:created>
  <dcterms:modified xsi:type="dcterms:W3CDTF">2022-07-12T09:38:54Z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0x010100ED3E955EBE622E45A30A9F29F34F7A5E</vt:lpwstr>
  </property>
</Properties>
</file>