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autoCompressPictures="0" defaultThemeVersion="124226"/>
  <xr:revisionPtr revIDLastSave="8277" documentId="13_ncr:1_{C804694B-8D4D-401E-BA97-B7A2E4DF0831}" xr6:coauthVersionLast="47" xr6:coauthVersionMax="47" xr10:uidLastSave="{64979EAD-EE36-4FF2-8661-A75A352174B5}"/>
  <bookViews>
    <workbookView xWindow="-38520" yWindow="-120" windowWidth="38640" windowHeight="21840" tabRatio="807" xr2:uid="{00000000-000D-0000-FFFF-FFFF00000000}"/>
  </bookViews>
  <sheets>
    <sheet name="Novērtējums un pilnveides plāns" sheetId="6" r:id="rId1"/>
    <sheet name="Izvēlnes" sheetId="7" state="hidden" r:id="rId2"/>
  </sheets>
  <definedNames>
    <definedName name="_xlnm._FilterDatabase" localSheetId="0" hidden="1">'Novērtējums un pilnveides plāns'!$A$9:$AM$9</definedName>
  </definedName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05" i="6" l="1"/>
  <c r="G105" i="6"/>
  <c r="F105" i="6"/>
  <c r="AC95" i="6"/>
  <c r="G95" i="6"/>
  <c r="F95" i="6"/>
  <c r="AC98" i="6"/>
  <c r="G98" i="6"/>
  <c r="F98" i="6"/>
  <c r="AC97" i="6"/>
  <c r="G97" i="6"/>
  <c r="F97" i="6"/>
  <c r="AC96" i="6"/>
  <c r="G96" i="6"/>
  <c r="F96" i="6"/>
  <c r="AC94" i="6"/>
  <c r="G94" i="6"/>
  <c r="F94" i="6"/>
  <c r="AC93" i="6"/>
  <c r="G93" i="6"/>
  <c r="F93" i="6"/>
  <c r="AC92" i="6"/>
  <c r="G92" i="6"/>
  <c r="F92" i="6"/>
  <c r="AC69" i="6"/>
  <c r="G69" i="6"/>
  <c r="F69" i="6"/>
  <c r="AC63" i="6"/>
  <c r="G63" i="6"/>
  <c r="F63" i="6"/>
  <c r="AC55" i="6"/>
  <c r="G55" i="6"/>
  <c r="F55" i="6"/>
  <c r="AC53" i="6"/>
  <c r="G53" i="6"/>
  <c r="F53" i="6"/>
  <c r="AC52" i="6"/>
  <c r="G52" i="6"/>
  <c r="F52" i="6"/>
  <c r="AC51" i="6"/>
  <c r="G51" i="6"/>
  <c r="F51" i="6"/>
  <c r="AC50" i="6"/>
  <c r="G50" i="6"/>
  <c r="F50" i="6"/>
  <c r="AC54" i="6"/>
  <c r="G54" i="6"/>
  <c r="F54" i="6"/>
  <c r="AC56" i="6"/>
  <c r="G56" i="6"/>
  <c r="F56" i="6"/>
  <c r="B9" i="6"/>
  <c r="B8" i="6"/>
  <c r="AM9" i="6"/>
  <c r="AM8" i="6"/>
  <c r="AC104" i="6"/>
  <c r="G104" i="6"/>
  <c r="F104" i="6"/>
  <c r="AC100" i="6"/>
  <c r="G100" i="6"/>
  <c r="F100" i="6"/>
  <c r="AC90" i="6"/>
  <c r="G90" i="6"/>
  <c r="F90" i="6"/>
  <c r="AC86" i="6"/>
  <c r="G86" i="6"/>
  <c r="F86" i="6"/>
  <c r="AC81" i="6"/>
  <c r="G81" i="6"/>
  <c r="F81" i="6"/>
  <c r="AC79" i="6"/>
  <c r="G79" i="6"/>
  <c r="F79" i="6"/>
  <c r="AC76" i="6"/>
  <c r="G76" i="6"/>
  <c r="F76" i="6"/>
  <c r="AC72" i="6"/>
  <c r="G72" i="6"/>
  <c r="F72" i="6"/>
  <c r="AC71" i="6"/>
  <c r="G71" i="6"/>
  <c r="F71" i="6"/>
  <c r="AC67" i="6"/>
  <c r="G67" i="6"/>
  <c r="F67" i="6"/>
  <c r="AC58" i="6"/>
  <c r="G58" i="6"/>
  <c r="F58" i="6"/>
  <c r="AC49" i="6"/>
  <c r="G49" i="6"/>
  <c r="F49" i="6"/>
  <c r="AC48" i="6"/>
  <c r="G48" i="6"/>
  <c r="F48" i="6"/>
  <c r="AC45" i="6"/>
  <c r="G45" i="6"/>
  <c r="F45" i="6"/>
  <c r="AC44" i="6"/>
  <c r="G44" i="6"/>
  <c r="F44" i="6"/>
  <c r="AF99" i="6"/>
  <c r="AG99" i="6"/>
  <c r="S7" i="6" s="1"/>
  <c r="AF89" i="6"/>
  <c r="AG89" i="6"/>
  <c r="AG85" i="6"/>
  <c r="AG83" i="6"/>
  <c r="AG80" i="6"/>
  <c r="AF75" i="6"/>
  <c r="AG75" i="6"/>
  <c r="AF70" i="6"/>
  <c r="AG70" i="6"/>
  <c r="AG66" i="6"/>
  <c r="AG61" i="6"/>
  <c r="AF57" i="6"/>
  <c r="AG57" i="6"/>
  <c r="AF47" i="6"/>
  <c r="AG47" i="6"/>
  <c r="AF43" i="6"/>
  <c r="AG43" i="6"/>
  <c r="AF23" i="6"/>
  <c r="AG23" i="6"/>
  <c r="AF18" i="6"/>
  <c r="AG18" i="6"/>
  <c r="AF11" i="6"/>
  <c r="AG11" i="6"/>
  <c r="AF15" i="6"/>
  <c r="AG15" i="6"/>
  <c r="AF38" i="6"/>
  <c r="AG38" i="6"/>
  <c r="AC39" i="6"/>
  <c r="G39" i="6"/>
  <c r="F39" i="6"/>
  <c r="AF33" i="6"/>
  <c r="AG33" i="6"/>
  <c r="AC34" i="6"/>
  <c r="G34" i="6"/>
  <c r="F34" i="6"/>
  <c r="AF30" i="6"/>
  <c r="AG30" i="6"/>
  <c r="AC31" i="6"/>
  <c r="G31" i="6"/>
  <c r="F31" i="6"/>
  <c r="AF28" i="6"/>
  <c r="AG28" i="6"/>
  <c r="AC29" i="6"/>
  <c r="G29" i="6"/>
  <c r="F29" i="6"/>
  <c r="G24" i="6"/>
  <c r="F24" i="6"/>
  <c r="AC24" i="6"/>
  <c r="G19" i="6"/>
  <c r="F19" i="6"/>
  <c r="AC19" i="6"/>
  <c r="G16" i="6"/>
  <c r="F16" i="6"/>
  <c r="AC16" i="6"/>
  <c r="U8" i="6"/>
  <c r="AB15" i="6" s="1"/>
  <c r="V8" i="6"/>
  <c r="AB18" i="6" s="1"/>
  <c r="W8" i="6"/>
  <c r="AB23" i="6" s="1"/>
  <c r="X8" i="6"/>
  <c r="AB28" i="6" s="1"/>
  <c r="Y8" i="6"/>
  <c r="AB30" i="6" s="1"/>
  <c r="Z8" i="6"/>
  <c r="AB33" i="6" s="1"/>
  <c r="AA8" i="6"/>
  <c r="AB38" i="6" s="1"/>
  <c r="U9" i="6"/>
  <c r="V9" i="6"/>
  <c r="W9" i="6"/>
  <c r="X9" i="6"/>
  <c r="Y9" i="6"/>
  <c r="Z9" i="6"/>
  <c r="AA9" i="6"/>
  <c r="T9" i="6"/>
  <c r="I8" i="6"/>
  <c r="AB47" i="6" s="1"/>
  <c r="J8" i="6"/>
  <c r="AB57" i="6" s="1"/>
  <c r="K8" i="6"/>
  <c r="AB61" i="6" s="1"/>
  <c r="L8" i="6"/>
  <c r="AB66" i="6" s="1"/>
  <c r="M8" i="6"/>
  <c r="AB70" i="6" s="1"/>
  <c r="N8" i="6"/>
  <c r="AB75" i="6" s="1"/>
  <c r="O8" i="6"/>
  <c r="AB80" i="6" s="1"/>
  <c r="P8" i="6"/>
  <c r="AB83" i="6" s="1"/>
  <c r="Q8" i="6"/>
  <c r="AB85" i="6" s="1"/>
  <c r="R8" i="6"/>
  <c r="AB89" i="6" s="1"/>
  <c r="S8" i="6"/>
  <c r="AB99" i="6" s="1"/>
  <c r="T8" i="6"/>
  <c r="AB11" i="6" s="1"/>
  <c r="H8" i="6"/>
  <c r="AB43" i="6" s="1"/>
  <c r="G103" i="6"/>
  <c r="F103" i="6"/>
  <c r="AC103" i="6"/>
  <c r="G102" i="6"/>
  <c r="F102" i="6"/>
  <c r="AC102" i="6"/>
  <c r="G101" i="6"/>
  <c r="F101" i="6"/>
  <c r="AC101" i="6"/>
  <c r="G91" i="6"/>
  <c r="F91" i="6"/>
  <c r="AC91" i="6"/>
  <c r="AF85" i="6"/>
  <c r="G88" i="6"/>
  <c r="F88" i="6"/>
  <c r="AC88" i="6"/>
  <c r="G87" i="6"/>
  <c r="F87" i="6"/>
  <c r="AC87" i="6"/>
  <c r="G84" i="6"/>
  <c r="F84" i="6"/>
  <c r="AC84" i="6"/>
  <c r="AF83" i="6"/>
  <c r="AF80" i="6"/>
  <c r="G82" i="6"/>
  <c r="F82" i="6"/>
  <c r="AC82" i="6"/>
  <c r="G78" i="6"/>
  <c r="F78" i="6"/>
  <c r="AC78" i="6"/>
  <c r="G77" i="6"/>
  <c r="F77" i="6"/>
  <c r="AC77" i="6"/>
  <c r="G74" i="6"/>
  <c r="F74" i="6"/>
  <c r="AC74" i="6"/>
  <c r="G73" i="6"/>
  <c r="F73" i="6"/>
  <c r="AC73" i="6"/>
  <c r="AF66" i="6"/>
  <c r="G68" i="6"/>
  <c r="F68" i="6"/>
  <c r="AC68" i="6"/>
  <c r="AF61" i="6"/>
  <c r="G65" i="6"/>
  <c r="F65" i="6"/>
  <c r="AC65" i="6"/>
  <c r="G64" i="6"/>
  <c r="F64" i="6"/>
  <c r="AC64" i="6"/>
  <c r="G62" i="6"/>
  <c r="F62" i="6"/>
  <c r="AC62" i="6"/>
  <c r="G60" i="6"/>
  <c r="F60" i="6"/>
  <c r="AC60" i="6"/>
  <c r="G59" i="6"/>
  <c r="F59" i="6"/>
  <c r="AC59" i="6"/>
  <c r="G46" i="6"/>
  <c r="F46" i="6"/>
  <c r="AC46" i="6"/>
  <c r="G41" i="6"/>
  <c r="F41" i="6"/>
  <c r="AC41" i="6"/>
  <c r="G40" i="6"/>
  <c r="F40" i="6"/>
  <c r="AC40" i="6"/>
  <c r="G37" i="6"/>
  <c r="F37" i="6"/>
  <c r="AC37" i="6"/>
  <c r="G36" i="6"/>
  <c r="F36" i="6"/>
  <c r="AC36" i="6"/>
  <c r="G35" i="6"/>
  <c r="F35" i="6"/>
  <c r="AC35" i="6"/>
  <c r="G32" i="6"/>
  <c r="F32" i="6"/>
  <c r="AC32" i="6"/>
  <c r="G27" i="6"/>
  <c r="F27" i="6"/>
  <c r="AC27" i="6"/>
  <c r="G26" i="6"/>
  <c r="F26" i="6"/>
  <c r="AC26" i="6"/>
  <c r="G25" i="6"/>
  <c r="F25" i="6"/>
  <c r="AC25" i="6"/>
  <c r="F13" i="6"/>
  <c r="G13" i="6"/>
  <c r="F14" i="6"/>
  <c r="G14" i="6"/>
  <c r="G22" i="6"/>
  <c r="F22" i="6"/>
  <c r="AC22" i="6"/>
  <c r="G21" i="6"/>
  <c r="F21" i="6"/>
  <c r="AC21" i="6"/>
  <c r="G20" i="6"/>
  <c r="F20" i="6"/>
  <c r="AC20" i="6"/>
  <c r="G17" i="6"/>
  <c r="F17" i="6"/>
  <c r="AC17" i="6"/>
  <c r="AC13" i="6"/>
  <c r="AC14" i="6"/>
  <c r="AC12" i="6"/>
  <c r="D8" i="6"/>
  <c r="F12" i="6"/>
  <c r="G12" i="6"/>
  <c r="H9" i="6"/>
  <c r="I9" i="6"/>
  <c r="J9" i="6"/>
  <c r="K9" i="6"/>
  <c r="L9" i="6"/>
  <c r="M9" i="6"/>
  <c r="N9" i="6"/>
  <c r="O9" i="6"/>
  <c r="P9" i="6"/>
  <c r="Q9" i="6"/>
  <c r="R9" i="6"/>
  <c r="S9" i="6"/>
  <c r="AK9" i="6"/>
  <c r="AK8" i="6"/>
  <c r="AL9" i="6"/>
  <c r="AL8" i="6"/>
  <c r="AJ9" i="6"/>
  <c r="AJ8" i="6"/>
  <c r="D9" i="6"/>
  <c r="AC66" i="6" l="1"/>
  <c r="E66" i="6" s="1"/>
  <c r="AC47" i="6"/>
  <c r="E47" i="6" s="1"/>
  <c r="AC89" i="6"/>
  <c r="E89" i="6" s="1"/>
  <c r="AC99" i="6"/>
  <c r="E99" i="6" s="1"/>
  <c r="G99" i="6"/>
  <c r="F99" i="6"/>
  <c r="F89" i="6"/>
  <c r="G89" i="6"/>
  <c r="G85" i="6"/>
  <c r="F85" i="6"/>
  <c r="AC85" i="6"/>
  <c r="E85" i="6" s="1"/>
  <c r="G83" i="6"/>
  <c r="AC83" i="6"/>
  <c r="E83" i="6" s="1"/>
  <c r="F83" i="6"/>
  <c r="G80" i="6"/>
  <c r="F80" i="6"/>
  <c r="AC80" i="6"/>
  <c r="E80" i="6" s="1"/>
  <c r="AC75" i="6"/>
  <c r="E75" i="6" s="1"/>
  <c r="G75" i="6"/>
  <c r="F75" i="6"/>
  <c r="G70" i="6"/>
  <c r="F70" i="6"/>
  <c r="AC70" i="6"/>
  <c r="E70" i="6" s="1"/>
  <c r="G66" i="6"/>
  <c r="F66" i="6"/>
  <c r="AC61" i="6"/>
  <c r="E61" i="6" s="1"/>
  <c r="G61" i="6"/>
  <c r="F61" i="6"/>
  <c r="AC57" i="6"/>
  <c r="E57" i="6" s="1"/>
  <c r="G57" i="6"/>
  <c r="F57" i="6"/>
  <c r="G47" i="6"/>
  <c r="G43" i="6"/>
  <c r="F47" i="6"/>
  <c r="F43" i="6"/>
  <c r="AC43" i="6"/>
  <c r="E43" i="6" s="1"/>
  <c r="AC30" i="6"/>
  <c r="E30" i="6" s="1"/>
  <c r="AC38" i="6"/>
  <c r="E38" i="6" s="1"/>
  <c r="AC33" i="6"/>
  <c r="E33" i="6" s="1"/>
  <c r="F33" i="6"/>
  <c r="F38" i="6"/>
  <c r="F28" i="6"/>
  <c r="G28" i="6"/>
  <c r="G23" i="6"/>
  <c r="F23" i="6"/>
  <c r="AC23" i="6"/>
  <c r="E23" i="6" s="1"/>
  <c r="AC28" i="6"/>
  <c r="E28" i="6" s="1"/>
  <c r="G30" i="6"/>
  <c r="F30" i="6"/>
  <c r="G33" i="6"/>
  <c r="G38" i="6"/>
  <c r="F18" i="6"/>
  <c r="AC18" i="6"/>
  <c r="E18" i="6" s="1"/>
  <c r="AC15" i="6"/>
  <c r="E15" i="6" s="1"/>
  <c r="G18" i="6"/>
  <c r="F15" i="6"/>
  <c r="G15" i="6"/>
  <c r="AC11" i="6"/>
  <c r="E11" i="6" s="1"/>
  <c r="F11" i="6"/>
  <c r="G11" i="6"/>
  <c r="G10" i="6" l="1"/>
  <c r="F10" i="6"/>
  <c r="F42" i="6"/>
  <c r="G42" i="6"/>
  <c r="T7" i="6"/>
  <c r="R7" i="6"/>
  <c r="AF42" i="6" l="1" a="1"/>
  <c r="AF42" i="6" s="1"/>
  <c r="AF10" i="6" a="1"/>
  <c r="AF10" i="6" s="1"/>
  <c r="Q7" i="6" l="1"/>
  <c r="P7" i="6" l="1"/>
  <c r="AI8" i="6"/>
  <c r="AI9" i="6"/>
  <c r="O7" i="6" l="1"/>
  <c r="N7" i="6" l="1"/>
  <c r="M7" i="6" l="1"/>
  <c r="L7" i="6" l="1"/>
  <c r="K7" i="6" l="1"/>
  <c r="J7" i="6" l="1"/>
  <c r="I7" i="6" l="1"/>
  <c r="AG42" i="6" l="1" a="1"/>
  <c r="AG42" i="6" s="1"/>
  <c r="H7" i="6"/>
  <c r="AA7" i="6" l="1"/>
  <c r="Z7" i="6" l="1"/>
  <c r="Y7" i="6" l="1"/>
  <c r="X7" i="6" l="1"/>
  <c r="W7" i="6" l="1"/>
  <c r="V7" i="6" l="1"/>
  <c r="AG10" i="6" l="1" a="1"/>
  <c r="AG10" i="6" s="1"/>
  <c r="U7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6" authorId="0" shapeId="0" xr:uid="{4F1BFFDC-2505-467D-8F88-A7C08A466171}">
      <text>
        <r>
          <rPr>
            <sz val="12"/>
            <color indexed="81"/>
            <rFont val="Arial Narrow"/>
            <family val="2"/>
            <charset val="186"/>
          </rPr>
          <t>Esošās situācijas novērtējums:
atbilst pilnībā – pilnveide nav nepieciešama – plāns nav jāveido
atbilst daļēji – nepieciešami uzlabojumi – plāns ir jāveido
neatbilst – ir nepieciešama būtiska pilnveide – plāns ir jāveido
atsevišķos gadījumos:
neattiecas – plāns nav jāveido</t>
        </r>
        <r>
          <rPr>
            <b/>
            <sz val="12"/>
            <color indexed="81"/>
            <rFont val="Arial Narrow"/>
            <family val="2"/>
            <charset val="18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<sst xmlns="http://schemas.openxmlformats.org/spreadsheetml/2006/main" count="294" uniqueCount="229">
  <si>
    <t>Pakalpojumu pārvaldības uzdevumi</t>
  </si>
  <si>
    <t>PU1-1</t>
  </si>
  <si>
    <t>PU1-2</t>
  </si>
  <si>
    <t>PU1-3</t>
  </si>
  <si>
    <t>Pakalpojumu pārvaldības vispārējo normatīvo aktu izstrāde un pilnveide</t>
  </si>
  <si>
    <t>PU1-5</t>
  </si>
  <si>
    <t>Pakalpojumu pārvaldības politikas un attīstības plānu īstenošanas kontrole un vadība</t>
  </si>
  <si>
    <t>PU3-1</t>
  </si>
  <si>
    <t>Nemitīga pilnveide</t>
  </si>
  <si>
    <t>PU3-2</t>
  </si>
  <si>
    <t>Pārvaldības dalībnieku iesaiste</t>
  </si>
  <si>
    <t>PU3-3</t>
  </si>
  <si>
    <t>Īstenoto aktivitāšu kontrole</t>
  </si>
  <si>
    <t>PU3-4</t>
  </si>
  <si>
    <t>Finanšu pārvaldība</t>
  </si>
  <si>
    <t>Organizatoriskā struktūra</t>
  </si>
  <si>
    <t>Normatīvais regulējums</t>
  </si>
  <si>
    <t>Informācija</t>
  </si>
  <si>
    <t>Digitālās tehnoloģijas</t>
  </si>
  <si>
    <t>Citi resursi</t>
  </si>
  <si>
    <t>Finansējums</t>
  </si>
  <si>
    <t>Piezīmes</t>
  </si>
  <si>
    <t>Partneri</t>
  </si>
  <si>
    <t>Vadlīnijas</t>
  </si>
  <si>
    <t>Procesi</t>
  </si>
  <si>
    <t>Kompetences</t>
  </si>
  <si>
    <t>N.p.k.</t>
  </si>
  <si>
    <t xml:space="preserve">Kultūra </t>
  </si>
  <si>
    <t>Atbildīgais
(vārds, uzvārds)</t>
  </si>
  <si>
    <t>Iestāde:</t>
  </si>
  <si>
    <t>Loma:</t>
  </si>
  <si>
    <t>Indikatīvs 
nepieciešamā finansējuma apjoms 
(Eur)</t>
  </si>
  <si>
    <t>Pilnveides prioritāte (augsta–1…zema–5)</t>
  </si>
  <si>
    <t>Pilnveides statuss</t>
  </si>
  <si>
    <t>Uzsākšana vienreizējām darbībām</t>
  </si>
  <si>
    <t>( dd.mm.gggg )</t>
  </si>
  <si>
    <t>Pabeigšana vienreizējām darbībām 
vai uzsākšana nebeidzamām darbībām</t>
  </si>
  <si>
    <t>Pilnveides termiņi</t>
  </si>
  <si>
    <t>✦ piedalās valsts pakalpojumu pārvaldības politikas plānošanā un aktualizēšanā</t>
  </si>
  <si>
    <t>atbilst pilnībā</t>
  </si>
  <si>
    <t>atbilst daļēji</t>
  </si>
  <si>
    <t>neattiecas</t>
  </si>
  <si>
    <t>"Pakalpojumu vides pilnveides plāns 2024.–2027. gadam"</t>
  </si>
  <si>
    <t>Esošās situācijas novērtējums</t>
  </si>
  <si>
    <t>neatbilst</t>
  </si>
  <si>
    <t>Kontrolsummas</t>
  </si>
  <si>
    <t>Pakalpojumu saņēmēji</t>
  </si>
  <si>
    <t>iesākta</t>
  </si>
  <si>
    <t>neiesākta</t>
  </si>
  <si>
    <t>pabeigta</t>
  </si>
  <si>
    <t>Ietekme uz citām pilnveides sadaļām</t>
  </si>
  <si>
    <t>Atkarība no citām pilnveides sadaļām</t>
  </si>
  <si>
    <t>Pakalpojumu pārvaldības politikas plānošana un aktualizēšana</t>
  </si>
  <si>
    <t>Nozaru, pašvaldību un iestāžu pakalpojumu attīstības plānu izveide un aktualizēšana</t>
  </si>
  <si>
    <t>Iespējamais 
finansējuma 
avots
(piemēram: ERAF, ANM, cits)</t>
  </si>
  <si>
    <t>S1</t>
  </si>
  <si>
    <t>S2</t>
  </si>
  <si>
    <t>Personāls (Cilvēki)</t>
  </si>
  <si>
    <t>S3</t>
  </si>
  <si>
    <t>S4</t>
  </si>
  <si>
    <t>S5</t>
  </si>
  <si>
    <t>S6</t>
  </si>
  <si>
    <t>S7</t>
  </si>
  <si>
    <t>S8</t>
  </si>
  <si>
    <t>S9</t>
  </si>
  <si>
    <t>R1</t>
  </si>
  <si>
    <t>R2</t>
  </si>
  <si>
    <t>R3</t>
  </si>
  <si>
    <t>w</t>
  </si>
  <si>
    <t>Tehniska informācija!</t>
  </si>
  <si>
    <t>Atbildīgais:</t>
  </si>
  <si>
    <t>LP1-1-1</t>
  </si>
  <si>
    <t>LP1-1-2</t>
  </si>
  <si>
    <t>LP1-1-3</t>
  </si>
  <si>
    <t>LP1-2-1</t>
  </si>
  <si>
    <t>LP1-2-2</t>
  </si>
  <si>
    <t>LP1-3-2</t>
  </si>
  <si>
    <t>LP1-3-1</t>
  </si>
  <si>
    <t>LP1-3-3</t>
  </si>
  <si>
    <t>LP1-3-4</t>
  </si>
  <si>
    <t>LP1-5-1</t>
  </si>
  <si>
    <t>LP1-5-2</t>
  </si>
  <si>
    <t>LP1-5-3</t>
  </si>
  <si>
    <t>LP1-5-4</t>
  </si>
  <si>
    <t>LP3-1-1</t>
  </si>
  <si>
    <t>LP3-2-1</t>
  </si>
  <si>
    <t>LP3-2-2</t>
  </si>
  <si>
    <t>LP3-3-1</t>
  </si>
  <si>
    <t>LP3-3-2</t>
  </si>
  <si>
    <t>LP3-3-3</t>
  </si>
  <si>
    <t>LP3-3-4</t>
  </si>
  <si>
    <t>LP3-4-1</t>
  </si>
  <si>
    <t>LP3-4-2</t>
  </si>
  <si>
    <t>LP3-4-3</t>
  </si>
  <si>
    <t>Pilnveides sasniedzamais rezultāts
(pilnveides sadaļas – atbilstoši pakalpojumu pārvaldības politikai)</t>
  </si>
  <si>
    <t>S1-1</t>
  </si>
  <si>
    <t>S1-2</t>
  </si>
  <si>
    <t>S1-4</t>
  </si>
  <si>
    <t>S2-1</t>
  </si>
  <si>
    <t>S2-2</t>
  </si>
  <si>
    <t>S2-3</t>
  </si>
  <si>
    <t>S2-4</t>
  </si>
  <si>
    <t>S2-2-1</t>
  </si>
  <si>
    <t>S2-2-2</t>
  </si>
  <si>
    <t>S2-2-3</t>
  </si>
  <si>
    <t>S2-2-4</t>
  </si>
  <si>
    <t>S2-3-1</t>
  </si>
  <si>
    <t>S3-1</t>
  </si>
  <si>
    <t>S3-2</t>
  </si>
  <si>
    <t>S3-3</t>
  </si>
  <si>
    <t>S4-2</t>
  </si>
  <si>
    <t>S4-3</t>
  </si>
  <si>
    <t>S4-4</t>
  </si>
  <si>
    <t>S4-5</t>
  </si>
  <si>
    <t>S5-1</t>
  </si>
  <si>
    <t>S5-2</t>
  </si>
  <si>
    <t>S5-4</t>
  </si>
  <si>
    <t>S6-1</t>
  </si>
  <si>
    <t>S6-2</t>
  </si>
  <si>
    <t>S6-4</t>
  </si>
  <si>
    <t>S7-1</t>
  </si>
  <si>
    <t>S7-2</t>
  </si>
  <si>
    <t>S7-4</t>
  </si>
  <si>
    <t>S7-5</t>
  </si>
  <si>
    <t>S6-5</t>
  </si>
  <si>
    <t>S8-1</t>
  </si>
  <si>
    <t>S8-4</t>
  </si>
  <si>
    <t>S9-1</t>
  </si>
  <si>
    <t>R1-1</t>
  </si>
  <si>
    <t>R1-2</t>
  </si>
  <si>
    <t>R1-3</t>
  </si>
  <si>
    <t>R2-1</t>
  </si>
  <si>
    <t>R2-2</t>
  </si>
  <si>
    <t>R2-3</t>
  </si>
  <si>
    <t>R2-4</t>
  </si>
  <si>
    <t>R2-5</t>
  </si>
  <si>
    <t>R2-6</t>
  </si>
  <si>
    <t>R2-7</t>
  </si>
  <si>
    <t>R2-8</t>
  </si>
  <si>
    <t>R2-5-1</t>
  </si>
  <si>
    <t>R3-1-1</t>
  </si>
  <si>
    <t>R3-1-2</t>
  </si>
  <si>
    <t>R3-1-3</t>
  </si>
  <si>
    <t>R3-1-4</t>
  </si>
  <si>
    <t>R3-1-5</t>
  </si>
  <si>
    <t>R3-1-6</t>
  </si>
  <si>
    <t>Nozare:</t>
  </si>
  <si>
    <t>Reģionu attīstība</t>
  </si>
  <si>
    <t>✦ nodrošina nepieciešamo informāciju valsts pakalpojumu pārvaldības politikas plānošanai un aktualizēšanai</t>
  </si>
  <si>
    <t>✦ pārstāv nozares intereses valsts pakalpojumu pārvaldības politikas plānošanas un aktualizēšanas procesā</t>
  </si>
  <si>
    <t>Andris Bērziņš</t>
  </si>
  <si>
    <t>✦ apzina nepieciešamos pakalpojumu pārvaldības nozares vispārējos normatīvos aktus</t>
  </si>
  <si>
    <t>✦ izstrādā jaunus pakalpojumu pārvaldības nozares vispārējos normatīvos aktus</t>
  </si>
  <si>
    <t>✦ vērtē pakalpojumu pārvaldības nozares vispārējo normatīvo aktu prasību ievērošanu, izveides mērķu sasniegšanu un prasību neievērošanas iemeslus</t>
  </si>
  <si>
    <t>✦ veic izmaiņas un papildinājumus esošajos pakalpojumu pārvaldības nozares vispārējos normatīvajos aktos</t>
  </si>
  <si>
    <r>
      <t xml:space="preserve">✦ veido pakalpojumu pārvaldības politikai atbilstošu </t>
    </r>
    <r>
      <rPr>
        <b/>
        <sz val="10"/>
        <color theme="1"/>
        <rFont val="Arial Narrow"/>
        <family val="2"/>
        <charset val="186"/>
      </rPr>
      <t>nozares pakalpojumu attīstības plānu</t>
    </r>
    <r>
      <rPr>
        <sz val="10"/>
        <color theme="1"/>
        <rFont val="Arial Narrow"/>
        <family val="2"/>
        <charset val="186"/>
      </rPr>
      <t xml:space="preserve"> (nozares darbības stratēģijas dokumenta sastāvdaļa), tostarp nosaka nozares:
       ✦ pakalpojumu attīstības prioritātes un mērķus
       ✦ pamatdarbības virzienus un galvenās pakalpojumu grupas
       ✦ pakalpojumu pārvaldības rezultatīvākos un efektīvākos veidus (tostarp veidus kā pilnvērtīgāk apmierināt pakalpojumu saņēmēju vajadzības, nodrošināt pakalpojumu saņēmēju apmierinātību un pielietot, pilnveidot un attīstīt nozares spējas un resursus)
       ✦ pakalpojumu attīstības plāna īstenošanas rezultativitātes un efektivitātes rādītājus</t>
    </r>
  </si>
  <si>
    <t>✦ nodrošina nozares pakalpojumu attīstības plāna atbilstību apkārtējām izmaiņām, tostarp regulāri:
       ✦ novērtē nozares pakalpojumu attīstības plāna atbilstību
       ✦ pilnveido nozares pakalpojumu attīstības plānu</t>
  </si>
  <si>
    <t>✦ kontrolē pakalpojumu pārvaldības politikas un nozares pakalpojumu attīstības plāna īstenošanu, tostarp:
       ✦ veic pakalpojumu attīstības plāna īstenošanas rezultativitātes un efektivitātes rādītāju mērījumus un uzkrāj tos
       ✦ analizē iegūtos rezultātus un izmanto tos pakalpojumu pārvaldībai (tostarp pakalpojumu un nodrošinājuma pilnveidei un attīstības plānošanai)</t>
  </si>
  <si>
    <t>✦ nodrošina valstī vienotu pieeju pakalpojumu pārvaldības politikas īstenošanā (tostarp sniedz atzinumus, rekomendācijas un ieteikumus pakalpojumu pārvaldības politikas īstenošanā iesaistītajiem)</t>
  </si>
  <si>
    <t>✦ saskaņo savas valsts mēroga ar pakalpojumu pārvaldības politikas un nozares pakalpojumu attīstības plāna īstenošanu saistītās darbības ar Valsts pakalpojumu pārvaldības vadošo iestādi</t>
  </si>
  <si>
    <t>✦ koordinē nozares iestāžu nozares mēroga ar pakalpojumu pārvaldības politikas un nozares pakalpojumu attīstības plāna īstenošanu saistītās darbības un pārrobežu sadarbību</t>
  </si>
  <si>
    <t>✦ ierosina vai veic darbības, kas saistītas ar pakalpojumu un nodrošinājuma pārvaldības rezultativitātes un efektivitātes nemitīgu pilnveidi, tostarp pakalpojumu sniegšanas un resursu izmantošanas pilnveidi</t>
  </si>
  <si>
    <t>✦ apzina katrai pakalpojumu pārvaldības aktivitātei atbilstošos pārvaldības dalībniekus</t>
  </si>
  <si>
    <t>✦ nodrošina atbilstošo pārvaldības dalībnieku iesaisti aktivitāšu īstenošanā</t>
  </si>
  <si>
    <t>✦ plāno un nodrošina katras īstenotās aktivitātes kontrolei nepieciešamās spējas un resursus</t>
  </si>
  <si>
    <t>✦ veic katras īstenotās aktivitātes procesa, rezultāta un efektivitātes kontroli</t>
  </si>
  <si>
    <t>✦ nepieciešamības gadījumā plāno, nodrošina vai ierosina pilnveides aktivitātes</t>
  </si>
  <si>
    <t>✦ apzina pakalpojumu pārvaldības aktivitāšu īstenošanas kontrolei nepieciešamos rādītājus, tostarp:
       ✦ procesa kontrolei
       ✦ rezultāta kontrolei
       ✦ efektivitātes kontrolei</t>
  </si>
  <si>
    <t>✦ apzina, plāno un koordinē nozarē kopumā pakalpojumu pārvaldībai nepieciešamo finansējumu</t>
  </si>
  <si>
    <t>✦ apzina nozarē kopumā pakalpojumu pārvaldības faktiskās izmaksas</t>
  </si>
  <si>
    <t>✦ kontrolē nozarē kopumā pakalpojumu pārvaldības faktisko izmaksu atbilstību plānotajām</t>
  </si>
  <si>
    <r>
      <t>Pakalpojumu pārvaldības uzdevumi (</t>
    </r>
    <r>
      <rPr>
        <u/>
        <sz val="14"/>
        <color rgb="FFC00000"/>
        <rFont val="Arial Narrow"/>
        <family val="2"/>
        <charset val="186"/>
      </rPr>
      <t>PU</t>
    </r>
    <r>
      <rPr>
        <u/>
        <sz val="14"/>
        <color theme="1"/>
        <rFont val="Arial Narrow"/>
        <family val="2"/>
        <charset val="186"/>
      </rPr>
      <t>) un lomu pienākumi (</t>
    </r>
    <r>
      <rPr>
        <u/>
        <sz val="14"/>
        <color rgb="FFC00000"/>
        <rFont val="Arial Narrow"/>
        <family val="2"/>
        <charset val="186"/>
      </rPr>
      <t>LP</t>
    </r>
    <r>
      <rPr>
        <u/>
        <sz val="14"/>
        <color theme="1"/>
        <rFont val="Arial Narrow"/>
        <family val="2"/>
        <charset val="186"/>
      </rPr>
      <t>)</t>
    </r>
  </si>
  <si>
    <r>
      <t>Pakalpojumiem un pakalpojumu pārvaldībai nepieciešamās spējas (</t>
    </r>
    <r>
      <rPr>
        <u/>
        <sz val="14"/>
        <color rgb="FFC00000"/>
        <rFont val="Arial Narrow"/>
        <family val="2"/>
        <charset val="186"/>
      </rPr>
      <t>S</t>
    </r>
    <r>
      <rPr>
        <u/>
        <sz val="14"/>
        <color theme="1"/>
        <rFont val="Arial Narrow"/>
        <family val="2"/>
        <charset val="186"/>
      </rPr>
      <t>) un resursi (</t>
    </r>
    <r>
      <rPr>
        <u/>
        <sz val="14"/>
        <color rgb="FFC00000"/>
        <rFont val="Arial Narrow"/>
        <family val="2"/>
        <charset val="186"/>
      </rPr>
      <t>R</t>
    </r>
    <r>
      <rPr>
        <u/>
        <sz val="14"/>
        <color theme="1"/>
        <rFont val="Arial Narrow"/>
        <family val="2"/>
        <charset val="186"/>
      </rPr>
      <t>)</t>
    </r>
  </si>
  <si>
    <r>
      <t xml:space="preserve">✦ </t>
    </r>
    <r>
      <rPr>
        <b/>
        <sz val="10"/>
        <color theme="1"/>
        <rFont val="Arial Narrow"/>
        <family val="2"/>
        <charset val="186"/>
      </rPr>
      <t>struktūra atbilst</t>
    </r>
    <r>
      <rPr>
        <sz val="10"/>
        <color theme="1"/>
        <rFont val="Arial Narrow"/>
        <family val="2"/>
        <charset val="186"/>
      </rPr>
      <t xml:space="preserve"> pakalpojumu pārvaldības organizatoriskās struktūras izveides </t>
    </r>
    <r>
      <rPr>
        <b/>
        <sz val="10"/>
        <color theme="1"/>
        <rFont val="Arial Narrow"/>
        <family val="2"/>
        <charset val="186"/>
      </rPr>
      <t>vispārējiem nosacījumiem</t>
    </r>
  </si>
  <si>
    <t xml:space="preserve">✦ "Pakalpojumu kultūra" tiek mērķtiecīgi veidota iedzīvināta un uzturēta, tostarp vadība visos pārvaldības līmeņos atbalsta un veicina pakalpojumu pārvaldības īstenošanu (it sevišķi iestādes augstākā vadība) </t>
  </si>
  <si>
    <r>
      <t xml:space="preserve">✦ struktūra atbilst </t>
    </r>
    <r>
      <rPr>
        <b/>
        <sz val="10"/>
        <color theme="1"/>
        <rFont val="Arial Narrow"/>
        <family val="2"/>
        <charset val="186"/>
      </rPr>
      <t>pakalpojumu pārvaldības organizatoriskajai struktūrai</t>
    </r>
    <r>
      <rPr>
        <sz val="10"/>
        <color theme="1"/>
        <rFont val="Arial Narrow"/>
        <family val="2"/>
        <charset val="186"/>
      </rPr>
      <t xml:space="preserve"> nozaru ministrijām un to pakļautības iestādēm, tostarp:
       ✦ ir izveidotas ar pakalpojumiem saistītās struktūrvienības
       ✦ ir noteiktas ar pakalpojumiem saistīto struktūrvienību funkcijas un darbības jomas
       ✦ ir noteikta ar pakalpojumiem saistīto struktūrvienību savstarpējā mijiedarbība, tostarp pakļautība, tiesības un atbildība
       ✦ ir noteikti ar pakalpojumiem saistītajās struktūrvienībās ietilpstošie amati un pakalpojumu pārvaldības lomu sadalījums</t>
    </r>
  </si>
  <si>
    <r>
      <t xml:space="preserve">✦ pakalpojumu pārvaldības organizatoriskā </t>
    </r>
    <r>
      <rPr>
        <b/>
        <sz val="10"/>
        <color theme="1"/>
        <rFont val="Arial Narrow"/>
        <family val="2"/>
        <charset val="186"/>
      </rPr>
      <t>struktūra ir optimizēta</t>
    </r>
  </si>
  <si>
    <t>✦ ir apzinātas un dokumentētas pakalpojumu pārvaldībai un "Pakalpojumu kultūrai" atbilstošas iestādes vērtības</t>
  </si>
  <si>
    <t>✦ pakalpojumu pārvaldībai atbilstošās vērtības ir zināmas visiem pakalpojumu pārvaldībā iesaistītajiem</t>
  </si>
  <si>
    <t>✦ pakalpojumu pārvaldībai atbilstošās vērtības tiek skaidrotas un popularizētas</t>
  </si>
  <si>
    <t>✦ ikdienā tiek popularizēta un veicināta vērtībām atbilstoša pakalpojumu pārvaldībā iesaistīto rīcība</t>
  </si>
  <si>
    <t>✦ iestādes pakalpojumu pārvaldības dalībnieku ikdienas rīcība ir atbilstoša iestādes vērtībām</t>
  </si>
  <si>
    <t>✦ ir apzināts un iestādē pārrunāts iestādes esošais pakalpojumu pārvaldības attīstības līmenis, ir noteikts un darbiniekiem tiek skaidrots vēlamais attīstības līmenis un nepieciešamās izmaiņas domāšanā un rīcībā</t>
  </si>
  <si>
    <t>✦ iestādes pakalpojumu pārvaldības dalībniekiem ir sapratne un pārliecība par pakalpojumu pārvaldības jēgu un nepieciešamību, un iestādes pakalpojumu pārvaldības dalībnieki ikdienā īsteno pakalpojumu pārvaldību</t>
  </si>
  <si>
    <t>✦ vadība visos pārvaldības līmeņos skaidro un popularizē "Saimnieka attieksmei" atbilstošu rīcību</t>
  </si>
  <si>
    <t>✦ ir izveidoti pakalpojumu pārvaldības īstenošanai atbilstoši amatu apraksti, kuros ir noteikti amati un lomas pakalpojumu pārvaldības īstenošanai, tostarp darbinieku: 
       ✦ pakļautība 
       ✦ tiesības
       ✦ pienākumi
       ✦ atbildības</t>
  </si>
  <si>
    <t>✦ ir pietiekoši daudz darbinieku pakalpojumu pārvaldības uzdevumu veikšanai un pakalpojumu izveides, sniegšanas un pilnveides nosacījumu īstenošanai, atbilstoši pakalpojumu pārvaldības lomām</t>
  </si>
  <si>
    <r>
      <t xml:space="preserve">✦ personālam – pakalpojumu pārvaldības dalībniekiem ir </t>
    </r>
    <r>
      <rPr>
        <b/>
        <sz val="10"/>
        <color theme="1"/>
        <rFont val="Arial Narrow"/>
        <family val="2"/>
        <charset val="186"/>
      </rPr>
      <t>vispārējas kompetences pakalpojumu pārvaldības politikas īstenošanai</t>
    </r>
    <r>
      <rPr>
        <sz val="10"/>
        <color theme="1"/>
        <rFont val="Arial Narrow"/>
        <family val="2"/>
        <charset val="186"/>
      </rPr>
      <t>:
       ✦ Pakalpojumu pārvaldības pamatnosacījumu īstenošanai
       ✦ Pakalpojumu pārvaldības uzdevumu veikšanai
       ✦ Pakalpojumu izveides, sniegšanas un pilnveides nosacījumu īstenošanai
       ✦ Pakalpojumu pārvaldības īstenošanai nepieciešamo spēju un resursu nodrošināšanai</t>
    </r>
  </si>
  <si>
    <r>
      <t>✦ personālam – pakalpojumu pārvaldības dalībniekiem ir</t>
    </r>
    <r>
      <rPr>
        <b/>
        <sz val="10"/>
        <color theme="1"/>
        <rFont val="Arial Narrow"/>
        <family val="2"/>
        <charset val="186"/>
      </rPr>
      <t xml:space="preserve"> pakalpojumu pārvaldības uzdevumu veikšanas kompetences</t>
    </r>
  </si>
  <si>
    <r>
      <t xml:space="preserve">✦ personālam – pakalpojumu pārvaldības dalībniekiem ir </t>
    </r>
    <r>
      <rPr>
        <b/>
        <sz val="10"/>
        <color theme="1"/>
        <rFont val="Arial Narrow"/>
        <family val="2"/>
        <charset val="186"/>
      </rPr>
      <t>pakalpojumu izveides, sniegšanas un pilnveides nosacījumu īstenošanas kompetences</t>
    </r>
  </si>
  <si>
    <r>
      <t xml:space="preserve">✦ personālam – pakalpojumu pārvaldības dalībniekiem ir </t>
    </r>
    <r>
      <rPr>
        <b/>
        <sz val="10"/>
        <color theme="1"/>
        <rFont val="Arial Narrow"/>
        <family val="2"/>
        <charset val="186"/>
      </rPr>
      <t>pakalpojumiem un pakalpojumu pārvaldībai nepieciešamo spēju un resursu nodrošināšanas kompetences</t>
    </r>
  </si>
  <si>
    <t>✦ ir izveidotas un ir pieejamas valstī vienotas, vispārējas ar pakalpojumu pārvaldību saistītas vadlīnijas ("horizontālas" vadlīnijas)</t>
  </si>
  <si>
    <t>✦ ir izveidotas un ir pieejamas nozarē vienotas, specializētas, ar pakalpojumu pārvaldību saistītas vadlīnijas</t>
  </si>
  <si>
    <t>✦ ir izveidotas un ir pieejamas iestādē vienotas, specializētas, ar pakalpojumu pārvaldību saistītas vadlīnijas</t>
  </si>
  <si>
    <t>✦ ir izveidoti un ir pieejami valstī vienoti, vispārēji ar pakalpojumu pārvaldību saistīti procesi ("horizontāli" procesi)</t>
  </si>
  <si>
    <t>✦ ir izveidoti un ir pieejami nozarē vienoti, specializēti, ar pakalpojumu pārvaldību saistīti procesi</t>
  </si>
  <si>
    <t>✦ ir izveidoti un ir pieejami iestādē vienoti, specializēti, ar pakalpojumu pārvaldību saistīti procesi</t>
  </si>
  <si>
    <t>✦ ir izveidoti un ir pieejami specializēti, ar konkrēta pakalpojuma pārvaldību saistīti procesi</t>
  </si>
  <si>
    <t>✦ ir izveidos valstī vienots, vispārējs ar pakalpojumu pārvaldību saistīts normatīvais regulējums ("horizontāls" normatīvais regulējums)</t>
  </si>
  <si>
    <t>✦ ir izveidots nozarē vienots, specializēts, ar pakalpojumu pārvaldību saistīts normatīvais regulējums</t>
  </si>
  <si>
    <t>✦ ir izveidots iestādē vienots, specializēts, ar pakalpojumu pārvaldību saistīts normatīvais regulējums</t>
  </si>
  <si>
    <t>✦ ir izveidots specializēts, ar konkrēta pakalpojuma pārvaldību saistīts normatīvais regulējums</t>
  </si>
  <si>
    <t>✦ pakalpojumu pārvaldības īstenošanai, pēc iespējas tiek piesaistīti partneri, tostarp:
       ✦ partneri – pakalpojumu piegādātāji
       ✦ partneri – pakalpojumu sniedzēji</t>
  </si>
  <si>
    <t>✦ pakalpojumu pārvaldības īstenošanai piesaistītie partneri tiek pārvaldīti, tostarp:
       ✦ ir noslēgtas vienošanās, kas ietver pakalpojumu līmeņu nosacījumus
       ✦ partneri tiek regulāri vērtēti</t>
  </si>
  <si>
    <t>✦ pakalpojumu pārvaldības īstenošanai, dažādos pakalpojumu pārvaldības posmos, pēc iespējas tiek piesaistīti pakalpojumu saņēmēji</t>
  </si>
  <si>
    <t>✦ pakalpojumu pārvaldības dalībniekiem ir pieejama pakalpojumu pārvaldībai nepieciešamā informācija, tostarp informācija:
       ✦ vispārējai pakalpojumu pārvaldībai
       ✦ pakalpojumu pārvaldības uzdevumu veikšanai
       ✦ pakalpojumu izveides, sniegšanas un pilnveides nosacījumu īstenošanai
       ✦ pakalpojumu un pakalpojumu pārvaldībai nepieciešamo spēju un resursu nodrošināšanai</t>
  </si>
  <si>
    <t>✦ pakalpojumu pārvaldībai nepieciešamā informācija ir apzināta (katrā no pakalpojumu pārvaldības mērogiem, līmeņiem un pakalpojumu pārvaldības posmiem ir nepieciešama atšķirīga veida informācija)</t>
  </si>
  <si>
    <t>✦ pakalpojumu pārvaldībai (tostarp pakalpojumu sniegšanai un saņemšanai) nepieciešamās konkrētās informācijas veidu, saturu, apjomu un iegūšanas veidu katrā no pakalpojumu pārvaldības līmeņiem un mērogiem nosaka tiem atbilstošo pakalpojumu pārvaldības lomu pārstāvji</t>
  </si>
  <si>
    <t>✦ pakalpojumu pārvaldības dalībniekiem ir pieejama un tie pakalpojumu pārvaldībai izmanto pakalpojumu pārvaldībai atbilstošu IKT infrastruktūru, tostarp:
       ✦ serverus
       ✦ datu glabātavas
       ✦ tīkla un sakaru iekārtas
       ✦ datorizētas darba vietas</t>
  </si>
  <si>
    <t>✦ pakalpojumu pārvaldības dalībniekiem ir pieejamas pakalpojumu pārvaldībai nepieciešamās telpas</t>
  </si>
  <si>
    <t>✦ pakalpojumu pārvaldības dalībniekiem ir pieejams pakalpojumu pārvaldībai nepieciešamais darba vietu un biroja aprīkojums</t>
  </si>
  <si>
    <t>✦ pakalpojumu pārvaldības dalībniekiem ir pieejami pakalpojumu pārvaldībai nepieciešamie transporta līdzekļi</t>
  </si>
  <si>
    <t>✦ pakalpojumu pārvaldības dalībniekiem ir pieejams pakalpojumu pārvaldībai nepieciešamais specializētais pamatdarbības tehnoloģiskais nodrošinājums – iekārtas</t>
  </si>
  <si>
    <t>✦ pakalpojumu pārvaldības dalībniekiem ir pieejamas pakalpojumu pārvaldībai nepieciešamās izejvielas un materiāli</t>
  </si>
  <si>
    <t>✦ pakalpojumu pārvaldības dalībniekiem ir pieejami pakalpojumu pārvaldībai nepieciešamie energoresursi</t>
  </si>
  <si>
    <t>Pakalpojumiem un pakalpojumu pārvaldībai nepieciešamās spējas un resursi</t>
  </si>
  <si>
    <t>Pazīme summēšanai</t>
  </si>
  <si>
    <t>"Pakalpojumu pārvaldības nozares vadošā iestāde" ✦</t>
  </si>
  <si>
    <t>Nozaru pakalpojumu attīstības plānu izveide un aktualizēšana</t>
  </si>
  <si>
    <t>Viedās administrācijas un reģionālās attīstības ministrija</t>
  </si>
  <si>
    <t>✦ ir nodrošināta personāla atbilstība veicamajiem pienākumiem – pakalpojumu pārvaldībā iesaistīto cilvēku rakstura iezīmju atbilstība veicamajiem pakalpojumu pārvaldības pienākumiem katrā no pakalpojumu pārvaldības virzieniem</t>
  </si>
  <si>
    <t>✦ pakalpojumu pārvaldības dalībniekiem ir pieejams un tie pakalpojumu pārvaldībai izmanto nepieciešamo tehnoloģisko nodrošinājumu pakalpojumu finanšu plānošanai, uzskaitei un analīzei</t>
  </si>
  <si>
    <t>✦ pakalpojumu pārvaldības dalībniekiem ir pieejami un tie pakalpojumu pārvaldībai izmanto dažādus pakalpojumu pārvaldībai nepieciešamos digitālo tehnoloģiju risinājumus, tostarp:
      ✦ tehnoloģisko nodrošinājumu pakalpojumu galveno darbības rādītāju mērīšanai un analīzei
       ✦ zināšanu datu bāzi
       ✦ tehnoloģisku nodrošinājumu klientu un partneru attiecību pārvaldībai
       ✦ tehnoloģisku nodrošinājumu sūdzību pārvaldībai
       ✦ tehnoloģisku nodrošinājumu aptauju veikšanai</t>
  </si>
  <si>
    <t>✦ pakalpojumu pārvaldības dalībniekiem ir pieejamas un tie pakalpojumu pārvaldībai izmanto  pakalpojumu pārvaldībai nepieciešamās koplietošanas komponentes, tostarp:
       ✦ vienoto pieteikšanās moduli
       ✦ pilnvarošanas risinājumu
       ✦ parakstīšanas rīkus, e-parakstu un laika zīmogu
       ✦ datu apmaiņas risinājumus</t>
  </si>
  <si>
    <t>✦ pakalpojumu pārvaldības dalībniekiem ir pieejams un tie pakalpojumu pārvaldībai izmanto "Valsts vienoto reģistru"</t>
  </si>
  <si>
    <t>✦ pakalpojumu pārvaldības dalībniekiem ir pieejams un tie pakalpojumu pārvaldībai izmanto valsts centralizētās pašapkalpošanās tīmekļvietnes:
       ✦ latvija.gov.lv – publiskajiem pakalpojumiem
       ✦ virsis.gov.lv – starpiestāžu pakalpojumiem</t>
  </si>
  <si>
    <t>✦ pakalpojumu pārvaldības dalībniekiem ir pieejama un tie pakalpojumu pārvaldībai izmanto "Valsts vienoto pieteikumu vadības sistēmu" vai savu – resora vai iestādes "lokālo" pieteikumu vadības sistēmu</t>
  </si>
  <si>
    <t>✦ pakalpojumu pārvaldības dalībniekiem ir pieejama un tie pakalpojumu pārvaldībai izmanto sev nepieciešamos specializētos pamatdarbības digitālo tehnoloģiju risinājumus, tostarp:
       ✦ informācijas sistēmas datu uzkrāšanai un apstrādei
       ✦ informācijas apmaiņas risinājumus
       ✦ specializētas, digitālās tehnoloģijas saturošas iekārtas
       ✦ pakalpojumu automatizācijas, vadības un kontroles risinājumus</t>
  </si>
  <si>
    <t>✦ pakalpojumu pārvaldības dalībniekiem ir pieejams un tie pakalpojumu pārvaldībai izmanto pakalpojumu pārvaldībai atbilstošu tehnoloģisko nodrošinājumu atbalsta funkciju īstenošanai, tostarp:
       ✦ grāmatvedības sistēmu
       ✦ personāla vadības sistēmu
       ✦ lietvedības sistēmu
       ✦ dokumentu vadības sistēmu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</si>
</sst>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2"/>
      <color theme="1"/>
      <name val="Arial Narrow"/>
      <family val="2"/>
      <charset val="186"/>
    </font>
    <font>
      <sz val="10"/>
      <color rgb="FFC00000"/>
      <name val="Arial Narrow"/>
      <family val="2"/>
      <charset val="186"/>
    </font>
    <font>
      <sz val="10"/>
      <color theme="1"/>
      <name val="Arial Narrow"/>
      <family val="2"/>
      <charset val="186"/>
    </font>
    <font>
      <sz val="14"/>
      <color theme="1"/>
      <name val="Arial Narrow"/>
      <family val="2"/>
      <charset val="186"/>
    </font>
    <font>
      <sz val="10"/>
      <color theme="0" tint="-0.34998626667073579"/>
      <name val="Arial Narrow"/>
      <family val="2"/>
      <charset val="186"/>
    </font>
    <font>
      <sz val="12"/>
      <color rgb="FFC00000"/>
      <name val="Arial Narrow"/>
      <family val="2"/>
      <charset val="186"/>
    </font>
    <font>
      <sz val="10"/>
      <color theme="0" tint="-0.499984740745262"/>
      <name val="Arial Narrow"/>
      <family val="2"/>
      <charset val="186"/>
    </font>
    <font>
      <sz val="8"/>
      <name val="Calibri"/>
      <family val="2"/>
      <scheme val="minor"/>
    </font>
    <font>
      <sz val="8"/>
      <color theme="0" tint="-0.499984740745262"/>
      <name val="Arial Narrow"/>
      <family val="2"/>
      <charset val="186"/>
    </font>
    <font>
      <sz val="8"/>
      <color theme="0" tint="-0.34998626667073579"/>
      <name val="Arial Narrow"/>
      <family val="2"/>
      <charset val="186"/>
    </font>
    <font>
      <sz val="12"/>
      <color indexed="81"/>
      <name val="Arial Narrow"/>
      <family val="2"/>
      <charset val="186"/>
    </font>
    <font>
      <b/>
      <sz val="12"/>
      <color indexed="81"/>
      <name val="Arial Narrow"/>
      <family val="2"/>
      <charset val="186"/>
    </font>
    <font>
      <sz val="11"/>
      <color theme="1"/>
      <name val="Arial Narrow"/>
      <family val="2"/>
      <charset val="186"/>
    </font>
    <font>
      <b/>
      <sz val="12"/>
      <color rgb="FFC00000"/>
      <name val="Arial Narrow"/>
      <family val="2"/>
      <charset val="186"/>
    </font>
    <font>
      <b/>
      <sz val="14"/>
      <color rgb="FFC00000"/>
      <name val="Arial Narrow"/>
      <family val="2"/>
      <charset val="186"/>
    </font>
    <font>
      <u/>
      <sz val="11"/>
      <color theme="10"/>
      <name val="Calibri"/>
      <family val="2"/>
      <scheme val="minor"/>
    </font>
    <font>
      <sz val="9"/>
      <color rgb="FFC00000"/>
      <name val="Arial Narrow"/>
      <family val="2"/>
      <charset val="186"/>
    </font>
    <font>
      <u/>
      <sz val="12"/>
      <color rgb="FFC00000"/>
      <name val="Arial Narrow"/>
      <family val="2"/>
      <charset val="186"/>
    </font>
    <font>
      <u/>
      <sz val="14"/>
      <color rgb="FFC00000"/>
      <name val="Arial Narrow"/>
      <family val="2"/>
      <charset val="186"/>
    </font>
    <font>
      <sz val="10"/>
      <name val="Arial Narrow"/>
      <family val="2"/>
      <charset val="186"/>
    </font>
    <font>
      <sz val="16"/>
      <color rgb="FFC00000"/>
      <name val="Arial Narrow"/>
      <family val="2"/>
      <charset val="186"/>
    </font>
    <font>
      <sz val="16"/>
      <color theme="0" tint="-0.499984740745262"/>
      <name val="Arial Narrow"/>
      <family val="2"/>
      <charset val="186"/>
    </font>
    <font>
      <sz val="12"/>
      <color theme="0" tint="-0.499984740745262"/>
      <name val="Arial Narrow"/>
      <family val="2"/>
      <charset val="186"/>
    </font>
    <font>
      <u/>
      <sz val="10"/>
      <color rgb="FFC00000"/>
      <name val="Arial Narrow"/>
      <family val="2"/>
      <charset val="186"/>
    </font>
    <font>
      <b/>
      <sz val="10"/>
      <color theme="1"/>
      <name val="Arial Narrow"/>
      <family val="2"/>
      <charset val="186"/>
    </font>
    <font>
      <u/>
      <sz val="14"/>
      <color theme="1"/>
      <name val="Arial Narrow"/>
      <family val="2"/>
      <charset val="186"/>
    </font>
    <font>
      <b/>
      <sz val="14"/>
      <color theme="1"/>
      <name val="Arial Narrow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/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144">
    <xf numFmtId="0" fontId="0" fillId="0" borderId="0" xfId="0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3" fontId="12" fillId="2" borderId="12" xfId="0" applyNumberFormat="1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vertical="center" wrapText="1"/>
    </xf>
    <xf numFmtId="0" fontId="20" fillId="2" borderId="12" xfId="0" applyFont="1" applyFill="1" applyBorder="1" applyAlignment="1">
      <alignment horizontal="center" vertical="center"/>
    </xf>
    <xf numFmtId="3" fontId="20" fillId="2" borderId="12" xfId="0" applyNumberFormat="1" applyFont="1" applyFill="1" applyBorder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49" fontId="16" fillId="2" borderId="12" xfId="0" applyNumberFormat="1" applyFont="1" applyFill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13" fillId="5" borderId="9" xfId="0" applyFont="1" applyFill="1" applyBorder="1" applyAlignment="1">
      <alignment vertical="center"/>
    </xf>
    <xf numFmtId="0" fontId="9" fillId="5" borderId="5" xfId="0" applyFont="1" applyFill="1" applyBorder="1" applyAlignment="1">
      <alignment vertical="center"/>
    </xf>
    <xf numFmtId="14" fontId="25" fillId="0" borderId="1" xfId="0" applyNumberFormat="1" applyFont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20" fillId="2" borderId="8" xfId="0" applyFont="1" applyFill="1" applyBorder="1" applyAlignment="1">
      <alignment horizontal="center" vertical="center"/>
    </xf>
    <xf numFmtId="49" fontId="27" fillId="2" borderId="12" xfId="0" applyNumberFormat="1" applyFont="1" applyFill="1" applyBorder="1" applyAlignment="1">
      <alignment textRotation="90" wrapText="1"/>
    </xf>
    <xf numFmtId="49" fontId="27" fillId="2" borderId="7" xfId="0" applyNumberFormat="1" applyFont="1" applyFill="1" applyBorder="1" applyAlignment="1">
      <alignment textRotation="90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3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right" vertical="center" wrapText="1"/>
    </xf>
    <xf numFmtId="0" fontId="28" fillId="4" borderId="13" xfId="1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6" fillId="4" borderId="12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28" fillId="5" borderId="10" xfId="1" applyFont="1" applyFill="1" applyBorder="1" applyAlignment="1">
      <alignment horizontal="center" vertical="center"/>
    </xf>
    <xf numFmtId="14" fontId="30" fillId="4" borderId="2" xfId="0" applyNumberFormat="1" applyFont="1" applyFill="1" applyBorder="1" applyAlignment="1">
      <alignment horizontal="center" vertical="center" wrapText="1"/>
    </xf>
    <xf numFmtId="14" fontId="30" fillId="5" borderId="2" xfId="0" applyNumberFormat="1" applyFont="1" applyFill="1" applyBorder="1" applyAlignment="1">
      <alignment horizontal="center" vertical="center" wrapText="1"/>
    </xf>
    <xf numFmtId="1" fontId="12" fillId="6" borderId="12" xfId="0" applyNumberFormat="1" applyFont="1" applyFill="1" applyBorder="1" applyAlignment="1">
      <alignment horizontal="center" textRotation="90" wrapText="1"/>
    </xf>
    <xf numFmtId="1" fontId="12" fillId="6" borderId="12" xfId="0" applyNumberFormat="1" applyFont="1" applyFill="1" applyBorder="1" applyAlignment="1">
      <alignment horizontal="center" vertical="center"/>
    </xf>
    <xf numFmtId="1" fontId="12" fillId="6" borderId="12" xfId="0" applyNumberFormat="1" applyFont="1" applyFill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1" fontId="17" fillId="0" borderId="0" xfId="0" applyNumberFormat="1" applyFont="1" applyAlignment="1">
      <alignment horizontal="center" vertical="center"/>
    </xf>
    <xf numFmtId="0" fontId="19" fillId="2" borderId="0" xfId="0" applyFont="1" applyFill="1" applyAlignment="1">
      <alignment textRotation="90" wrapText="1"/>
    </xf>
    <xf numFmtId="0" fontId="13" fillId="2" borderId="12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/>
    </xf>
    <xf numFmtId="1" fontId="17" fillId="9" borderId="0" xfId="0" applyNumberFormat="1" applyFont="1" applyFill="1" applyAlignment="1">
      <alignment horizontal="center" vertical="center"/>
    </xf>
    <xf numFmtId="1" fontId="32" fillId="9" borderId="2" xfId="0" applyNumberFormat="1" applyFont="1" applyFill="1" applyBorder="1" applyAlignment="1">
      <alignment vertical="center" wrapText="1"/>
    </xf>
    <xf numFmtId="0" fontId="11" fillId="9" borderId="0" xfId="0" applyFont="1" applyFill="1" applyAlignment="1">
      <alignment horizontal="center" vertical="center"/>
    </xf>
    <xf numFmtId="1" fontId="33" fillId="9" borderId="12" xfId="0" applyNumberFormat="1" applyFont="1" applyFill="1" applyBorder="1" applyAlignment="1">
      <alignment textRotation="90"/>
    </xf>
    <xf numFmtId="1" fontId="33" fillId="9" borderId="13" xfId="0" applyNumberFormat="1" applyFont="1" applyFill="1" applyBorder="1" applyAlignment="1">
      <alignment vertical="center" textRotation="90"/>
    </xf>
    <xf numFmtId="0" fontId="12" fillId="2" borderId="8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4" fontId="25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3" fillId="2" borderId="1" xfId="0" applyNumberFormat="1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vertical="center" wrapText="1"/>
    </xf>
    <xf numFmtId="0" fontId="13" fillId="7" borderId="1" xfId="0" applyFont="1" applyFill="1" applyBorder="1" applyAlignment="1">
      <alignment horizontal="left" vertical="center" wrapText="1"/>
    </xf>
    <xf numFmtId="0" fontId="28" fillId="2" borderId="3" xfId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0" fontId="13" fillId="2" borderId="7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/>
    </xf>
    <xf numFmtId="0" fontId="12" fillId="2" borderId="10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/>
    </xf>
    <xf numFmtId="0" fontId="37" fillId="8" borderId="1" xfId="0" applyFont="1" applyFill="1" applyBorder="1" applyAlignment="1">
      <alignment horizontal="center" vertical="center"/>
    </xf>
    <xf numFmtId="1" fontId="14" fillId="8" borderId="1" xfId="0" applyNumberFormat="1" applyFont="1" applyFill="1" applyBorder="1" applyAlignment="1">
      <alignment horizontal="left" vertical="center"/>
    </xf>
    <xf numFmtId="14" fontId="2" fillId="8" borderId="1" xfId="0" applyNumberFormat="1" applyFont="1" applyFill="1" applyBorder="1" applyAlignment="1">
      <alignment horizontal="center" vertical="center" wrapText="1"/>
    </xf>
    <xf numFmtId="49" fontId="14" fillId="8" borderId="1" xfId="0" applyNumberFormat="1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 wrapText="1"/>
    </xf>
    <xf numFmtId="3" fontId="14" fillId="8" borderId="1" xfId="0" applyNumberFormat="1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left" vertical="top" wrapText="1"/>
    </xf>
    <xf numFmtId="0" fontId="27" fillId="2" borderId="12" xfId="0" applyFont="1" applyFill="1" applyBorder="1" applyAlignment="1">
      <alignment horizontal="center" vertical="center" wrapText="1"/>
    </xf>
    <xf numFmtId="1" fontId="19" fillId="9" borderId="1" xfId="0" applyNumberFormat="1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4" fillId="7" borderId="3" xfId="1" applyFont="1" applyFill="1" applyBorder="1" applyAlignment="1">
      <alignment horizontal="center" vertical="center"/>
    </xf>
    <xf numFmtId="0" fontId="34" fillId="7" borderId="4" xfId="1" applyFont="1" applyFill="1" applyBorder="1" applyAlignment="1">
      <alignment horizontal="center" vertical="center"/>
    </xf>
    <xf numFmtId="0" fontId="36" fillId="8" borderId="1" xfId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right" vertical="center"/>
    </xf>
    <xf numFmtId="0" fontId="7" fillId="2" borderId="11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16" fillId="10" borderId="11" xfId="0" applyFont="1" applyFill="1" applyBorder="1" applyAlignment="1">
      <alignment horizontal="left" vertical="center"/>
    </xf>
    <xf numFmtId="0" fontId="16" fillId="10" borderId="4" xfId="0" applyFont="1" applyFill="1" applyBorder="1" applyAlignment="1">
      <alignment horizontal="left" vertical="center"/>
    </xf>
    <xf numFmtId="1" fontId="33" fillId="9" borderId="12" xfId="0" applyNumberFormat="1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right" vertical="top"/>
    </xf>
    <xf numFmtId="0" fontId="7" fillId="2" borderId="11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3" fillId="5" borderId="12" xfId="0" applyFont="1" applyFill="1" applyBorder="1" applyAlignment="1">
      <alignment horizontal="center" textRotation="90" wrapText="1"/>
    </xf>
    <xf numFmtId="0" fontId="23" fillId="4" borderId="5" xfId="0" applyFont="1" applyFill="1" applyBorder="1" applyAlignment="1">
      <alignment horizontal="center" vertical="center"/>
    </xf>
    <xf numFmtId="0" fontId="23" fillId="4" borderId="9" xfId="0" applyFont="1" applyFill="1" applyBorder="1" applyAlignment="1">
      <alignment horizontal="center" vertical="center"/>
    </xf>
    <xf numFmtId="0" fontId="23" fillId="4" borderId="6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textRotation="90" wrapText="1"/>
    </xf>
    <xf numFmtId="0" fontId="13" fillId="5" borderId="0" xfId="0" applyFont="1" applyFill="1" applyAlignment="1">
      <alignment horizontal="center" textRotation="90" wrapText="1"/>
    </xf>
    <xf numFmtId="0" fontId="13" fillId="4" borderId="12" xfId="0" applyFont="1" applyFill="1" applyBorder="1" applyAlignment="1">
      <alignment horizontal="center" textRotation="90" wrapText="1"/>
    </xf>
    <xf numFmtId="0" fontId="11" fillId="2" borderId="2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 textRotation="90" wrapText="1"/>
    </xf>
    <xf numFmtId="0" fontId="7" fillId="2" borderId="2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8" fillId="2" borderId="0" xfId="1" applyFont="1" applyFill="1"/>
    <xf numFmtId="0" fontId="16" fillId="10" borderId="11" xfId="0" applyFont="1" applyFill="1" applyBorder="1" applyAlignment="1">
      <alignment horizontal="left" vertical="top" wrapText="1"/>
    </xf>
    <xf numFmtId="0" fontId="16" fillId="10" borderId="4" xfId="0" applyFont="1" applyFill="1" applyBorder="1" applyAlignment="1">
      <alignment horizontal="left" vertical="top" wrapText="1"/>
    </xf>
    <xf numFmtId="1" fontId="31" fillId="6" borderId="9" xfId="0" applyNumberFormat="1" applyFont="1" applyFill="1" applyBorder="1" applyAlignment="1">
      <alignment horizontal="center" vertical="center" wrapText="1"/>
    </xf>
    <xf numFmtId="1" fontId="31" fillId="6" borderId="0" xfId="0" applyNumberFormat="1" applyFont="1" applyFill="1" applyAlignment="1">
      <alignment horizontal="center" vertical="center" wrapText="1"/>
    </xf>
    <xf numFmtId="1" fontId="16" fillId="6" borderId="12" xfId="0" applyNumberFormat="1" applyFont="1" applyFill="1" applyBorder="1" applyAlignment="1">
      <alignment horizontal="center" textRotation="90" wrapText="1"/>
    </xf>
    <xf numFmtId="0" fontId="6" fillId="2" borderId="3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141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  <colors>
    <mruColors>
      <color rgb="FFF8F8F8"/>
      <color rgb="FFFFFFE7"/>
      <color rgb="FFFFFFCC"/>
      <color rgb="FFFFCC99"/>
      <color rgb="FFFF9933"/>
      <color rgb="FFFFFF99"/>
      <color rgb="FFCCFFCC"/>
      <color rgb="FFFFCCCC"/>
      <color rgb="FFCCFF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varam.gov.lv/lv/s5-vadlinijas" TargetMode="External"/><Relationship Id="rId21" Type="http://schemas.openxmlformats.org/officeDocument/2006/relationships/hyperlink" Target="https://www.varam.gov.lv/lv/r3-citi-resursi" TargetMode="External"/><Relationship Id="rId42" Type="http://schemas.openxmlformats.org/officeDocument/2006/relationships/hyperlink" Target="https://www.varam.gov.lv/lv/2-nodala-pakalpojumu-parvaldibas-uzdevumi-un-pienakumi" TargetMode="External"/><Relationship Id="rId47" Type="http://schemas.openxmlformats.org/officeDocument/2006/relationships/hyperlink" Target="https://www.varam.gov.lv/lv/s2-kultura" TargetMode="External"/><Relationship Id="rId63" Type="http://schemas.openxmlformats.org/officeDocument/2006/relationships/hyperlink" Target="https://www.varam.gov.lv/lv/s7-normativais-regulejums" TargetMode="External"/><Relationship Id="rId68" Type="http://schemas.openxmlformats.org/officeDocument/2006/relationships/hyperlink" Target="https://www.varam.gov.lv/lv/s9-pakalpojumu-sanemeji" TargetMode="External"/><Relationship Id="rId16" Type="http://schemas.openxmlformats.org/officeDocument/2006/relationships/hyperlink" Target="https://www.varam.gov.lv/lv/s7-normativais-regulejums" TargetMode="External"/><Relationship Id="rId11" Type="http://schemas.openxmlformats.org/officeDocument/2006/relationships/hyperlink" Target="https://www.varam.gov.lv/lv/s2-kultura" TargetMode="External"/><Relationship Id="rId32" Type="http://schemas.openxmlformats.org/officeDocument/2006/relationships/hyperlink" Target="https://www.varam.gov.lv/lv/r2-digitalas-tehnologijas" TargetMode="External"/><Relationship Id="rId37" Type="http://schemas.openxmlformats.org/officeDocument/2006/relationships/hyperlink" Target="https://www.varam.gov.lv/lv/22-apaksnodala-pakalpojumu-parvaldibas-uzdevumi-pu" TargetMode="External"/><Relationship Id="rId53" Type="http://schemas.openxmlformats.org/officeDocument/2006/relationships/hyperlink" Target="https://www.varam.gov.lv/lv/s4-kompetences" TargetMode="External"/><Relationship Id="rId58" Type="http://schemas.openxmlformats.org/officeDocument/2006/relationships/hyperlink" Target="https://www.varam.gov.lv/lv/s5-vadlinijas" TargetMode="External"/><Relationship Id="rId74" Type="http://schemas.openxmlformats.org/officeDocument/2006/relationships/hyperlink" Target="https://www.varam.gov.lv/lv/r2-digitalas-tehnologijas" TargetMode="External"/><Relationship Id="rId79" Type="http://schemas.openxmlformats.org/officeDocument/2006/relationships/hyperlink" Target="https://www.varam.gov.lv/lv/r2-digitalas-tehnologijas" TargetMode="External"/><Relationship Id="rId5" Type="http://schemas.openxmlformats.org/officeDocument/2006/relationships/hyperlink" Target="https://www.varam.gov.lv/lv/22-apaksnodala-pakalpojumu-parvaldibas-uzdevumi-pu" TargetMode="External"/><Relationship Id="rId61" Type="http://schemas.openxmlformats.org/officeDocument/2006/relationships/hyperlink" Target="https://www.varam.gov.lv/lv/s6-procesi" TargetMode="External"/><Relationship Id="rId82" Type="http://schemas.openxmlformats.org/officeDocument/2006/relationships/vmlDrawing" Target="../drawings/vmlDrawing1.vml"/><Relationship Id="rId19" Type="http://schemas.openxmlformats.org/officeDocument/2006/relationships/hyperlink" Target="https://www.varam.gov.lv/lv/r1-informacija" TargetMode="External"/><Relationship Id="rId14" Type="http://schemas.openxmlformats.org/officeDocument/2006/relationships/hyperlink" Target="https://www.varam.gov.lv/lv/s5-vadlinijas" TargetMode="External"/><Relationship Id="rId22" Type="http://schemas.openxmlformats.org/officeDocument/2006/relationships/hyperlink" Target="https://www.varam.gov.lv/lv/s1-organizatoriska-struktura" TargetMode="External"/><Relationship Id="rId27" Type="http://schemas.openxmlformats.org/officeDocument/2006/relationships/hyperlink" Target="https://www.varam.gov.lv/lv/s6-procesi" TargetMode="External"/><Relationship Id="rId30" Type="http://schemas.openxmlformats.org/officeDocument/2006/relationships/hyperlink" Target="https://www.varam.gov.lv/lv/s9-pakalpojumu-sanemeji" TargetMode="External"/><Relationship Id="rId35" Type="http://schemas.openxmlformats.org/officeDocument/2006/relationships/hyperlink" Target="https://www.varam.gov.lv/lv/22-apaksnodala-pakalpojumu-parvaldibas-uzdevumi-pu" TargetMode="External"/><Relationship Id="rId43" Type="http://schemas.openxmlformats.org/officeDocument/2006/relationships/hyperlink" Target="https://www.varam.gov.lv/lv/s1-organizatoriska-struktura" TargetMode="External"/><Relationship Id="rId48" Type="http://schemas.openxmlformats.org/officeDocument/2006/relationships/hyperlink" Target="https://www.varam.gov.lv/lv/s2-kultura" TargetMode="External"/><Relationship Id="rId56" Type="http://schemas.openxmlformats.org/officeDocument/2006/relationships/hyperlink" Target="https://www.varam.gov.lv/lv/s4-kompetences" TargetMode="External"/><Relationship Id="rId64" Type="http://schemas.openxmlformats.org/officeDocument/2006/relationships/hyperlink" Target="https://www.varam.gov.lv/lv/s7-normativais-regulejums" TargetMode="External"/><Relationship Id="rId69" Type="http://schemas.openxmlformats.org/officeDocument/2006/relationships/hyperlink" Target="https://www.varam.gov.lv/lv/r1-informacija" TargetMode="External"/><Relationship Id="rId77" Type="http://schemas.openxmlformats.org/officeDocument/2006/relationships/hyperlink" Target="https://www.varam.gov.lv/lv/r2-digitalas-tehnologijas" TargetMode="External"/><Relationship Id="rId8" Type="http://schemas.openxmlformats.org/officeDocument/2006/relationships/hyperlink" Target="https://www.varam.gov.lv/lv/22-apaksnodala-pakalpojumu-parvaldibas-uzdevumi-pu" TargetMode="External"/><Relationship Id="rId51" Type="http://schemas.openxmlformats.org/officeDocument/2006/relationships/hyperlink" Target="https://www.varam.gov.lv/lv/s3-personals-cilveki" TargetMode="External"/><Relationship Id="rId72" Type="http://schemas.openxmlformats.org/officeDocument/2006/relationships/hyperlink" Target="https://www.varam.gov.lv/lv/r2-digitalas-tehnologijas" TargetMode="External"/><Relationship Id="rId80" Type="http://schemas.openxmlformats.org/officeDocument/2006/relationships/hyperlink" Target="https://www.varam.gov.lv/lv/14-apaksnodala-pakalpojumu-parvaldibas-dalibnieku-lomas-un-pienakumi" TargetMode="External"/><Relationship Id="rId3" Type="http://schemas.openxmlformats.org/officeDocument/2006/relationships/hyperlink" Target="https://www.varam.gov.lv/lv/22-apaksnodala-pakalpojumu-parvaldibas-uzdevumi-pu" TargetMode="External"/><Relationship Id="rId12" Type="http://schemas.openxmlformats.org/officeDocument/2006/relationships/hyperlink" Target="https://www.varam.gov.lv/lv/s3-personals-cilveki" TargetMode="External"/><Relationship Id="rId17" Type="http://schemas.openxmlformats.org/officeDocument/2006/relationships/hyperlink" Target="https://www.varam.gov.lv/lv/s8-partneri" TargetMode="External"/><Relationship Id="rId25" Type="http://schemas.openxmlformats.org/officeDocument/2006/relationships/hyperlink" Target="https://www.varam.gov.lv/lv/s4-kompetences" TargetMode="External"/><Relationship Id="rId33" Type="http://schemas.openxmlformats.org/officeDocument/2006/relationships/hyperlink" Target="https://www.varam.gov.lv/lv/r3-citi-resursi" TargetMode="External"/><Relationship Id="rId38" Type="http://schemas.openxmlformats.org/officeDocument/2006/relationships/hyperlink" Target="https://www.varam.gov.lv/lv/22-apaksnodala-pakalpojumu-parvaldibas-uzdevumi-pu" TargetMode="External"/><Relationship Id="rId46" Type="http://schemas.openxmlformats.org/officeDocument/2006/relationships/hyperlink" Target="https://www.varam.gov.lv/lv/s2-kultura" TargetMode="External"/><Relationship Id="rId59" Type="http://schemas.openxmlformats.org/officeDocument/2006/relationships/hyperlink" Target="https://www.varam.gov.lv/lv/s5-vadlinijas" TargetMode="External"/><Relationship Id="rId67" Type="http://schemas.openxmlformats.org/officeDocument/2006/relationships/hyperlink" Target="https://www.varam.gov.lv/lv/s8-partneri" TargetMode="External"/><Relationship Id="rId20" Type="http://schemas.openxmlformats.org/officeDocument/2006/relationships/hyperlink" Target="https://www.varam.gov.lv/lv/r2-digitalas-tehnologijas" TargetMode="External"/><Relationship Id="rId41" Type="http://schemas.openxmlformats.org/officeDocument/2006/relationships/hyperlink" Target="https://www.varam.gov.lv/lv/22-apaksnodala-pakalpojumu-parvaldibas-uzdevumi-pu" TargetMode="External"/><Relationship Id="rId54" Type="http://schemas.openxmlformats.org/officeDocument/2006/relationships/hyperlink" Target="https://www.varam.gov.lv/lv/s4-kompetences" TargetMode="External"/><Relationship Id="rId62" Type="http://schemas.openxmlformats.org/officeDocument/2006/relationships/hyperlink" Target="https://www.varam.gov.lv/lv/s6-procesi" TargetMode="External"/><Relationship Id="rId70" Type="http://schemas.openxmlformats.org/officeDocument/2006/relationships/hyperlink" Target="https://www.varam.gov.lv/lv/r1-informacija" TargetMode="External"/><Relationship Id="rId75" Type="http://schemas.openxmlformats.org/officeDocument/2006/relationships/hyperlink" Target="https://www.varam.gov.lv/lv/r2-digitalas-tehnologijas" TargetMode="External"/><Relationship Id="rId83" Type="http://schemas.openxmlformats.org/officeDocument/2006/relationships/comments" Target="../comments1.xml"/><Relationship Id="rId1" Type="http://schemas.openxmlformats.org/officeDocument/2006/relationships/hyperlink" Target="https://www.varam.gov.lv/lv/22-apaksnodala-pakalpojumu-parvaldibas-uzdevumi-pu" TargetMode="External"/><Relationship Id="rId6" Type="http://schemas.openxmlformats.org/officeDocument/2006/relationships/hyperlink" Target="https://www.varam.gov.lv/lv/22-apaksnodala-pakalpojumu-parvaldibas-uzdevumi-pu" TargetMode="External"/><Relationship Id="rId15" Type="http://schemas.openxmlformats.org/officeDocument/2006/relationships/hyperlink" Target="https://www.varam.gov.lv/lv/s6-procesi" TargetMode="External"/><Relationship Id="rId23" Type="http://schemas.openxmlformats.org/officeDocument/2006/relationships/hyperlink" Target="https://www.varam.gov.lv/lv/s2-kultura" TargetMode="External"/><Relationship Id="rId28" Type="http://schemas.openxmlformats.org/officeDocument/2006/relationships/hyperlink" Target="https://www.varam.gov.lv/lv/s7-normativais-regulejums" TargetMode="External"/><Relationship Id="rId36" Type="http://schemas.openxmlformats.org/officeDocument/2006/relationships/hyperlink" Target="https://www.varam.gov.lv/lv/22-apaksnodala-pakalpojumu-parvaldibas-uzdevumi-pu" TargetMode="External"/><Relationship Id="rId49" Type="http://schemas.openxmlformats.org/officeDocument/2006/relationships/hyperlink" Target="https://www.varam.gov.lv/lv/s2-kultura" TargetMode="External"/><Relationship Id="rId57" Type="http://schemas.openxmlformats.org/officeDocument/2006/relationships/hyperlink" Target="https://www.varam.gov.lv/lv/s5-vadlinijas" TargetMode="External"/><Relationship Id="rId10" Type="http://schemas.openxmlformats.org/officeDocument/2006/relationships/hyperlink" Target="https://www.varam.gov.lv/lv/s1-organizatoriska-struktura" TargetMode="External"/><Relationship Id="rId31" Type="http://schemas.openxmlformats.org/officeDocument/2006/relationships/hyperlink" Target="https://www.varam.gov.lv/lv/r1-informacija" TargetMode="External"/><Relationship Id="rId44" Type="http://schemas.openxmlformats.org/officeDocument/2006/relationships/hyperlink" Target="https://www.varam.gov.lv/lv/s1-organizatoriska-struktura" TargetMode="External"/><Relationship Id="rId52" Type="http://schemas.openxmlformats.org/officeDocument/2006/relationships/hyperlink" Target="https://www.varam.gov.lv/lv/s3-personals-cilveki" TargetMode="External"/><Relationship Id="rId60" Type="http://schemas.openxmlformats.org/officeDocument/2006/relationships/hyperlink" Target="https://www.varam.gov.lv/lv/s6-procesi" TargetMode="External"/><Relationship Id="rId65" Type="http://schemas.openxmlformats.org/officeDocument/2006/relationships/hyperlink" Target="https://www.varam.gov.lv/lv/s7-normativais-regulejums" TargetMode="External"/><Relationship Id="rId73" Type="http://schemas.openxmlformats.org/officeDocument/2006/relationships/hyperlink" Target="https://www.varam.gov.lv/lv/r2-digitalas-tehnologijas" TargetMode="External"/><Relationship Id="rId78" Type="http://schemas.openxmlformats.org/officeDocument/2006/relationships/hyperlink" Target="https://www.varam.gov.lv/lv/r2-digitalas-tehnologijas" TargetMode="External"/><Relationship Id="rId81" Type="http://schemas.openxmlformats.org/officeDocument/2006/relationships/printerSettings" Target="../printerSettings/printerSettings1.bin"/><Relationship Id="rId4" Type="http://schemas.openxmlformats.org/officeDocument/2006/relationships/hyperlink" Target="https://www.varam.gov.lv/lv/22-apaksnodala-pakalpojumu-parvaldibas-uzdevumi-pu" TargetMode="External"/><Relationship Id="rId9" Type="http://schemas.openxmlformats.org/officeDocument/2006/relationships/hyperlink" Target="https://www.varam.gov.lv/lv/22-apaksnodala-pakalpojumu-parvaldibas-uzdevumi-pu" TargetMode="External"/><Relationship Id="rId13" Type="http://schemas.openxmlformats.org/officeDocument/2006/relationships/hyperlink" Target="https://www.varam.gov.lv/lv/s4-kompetences" TargetMode="External"/><Relationship Id="rId18" Type="http://schemas.openxmlformats.org/officeDocument/2006/relationships/hyperlink" Target="https://www.varam.gov.lv/lv/s9-pakalpojumu-sanemeji" TargetMode="External"/><Relationship Id="rId39" Type="http://schemas.openxmlformats.org/officeDocument/2006/relationships/hyperlink" Target="https://www.varam.gov.lv/lv/22-apaksnodala-pakalpojumu-parvaldibas-uzdevumi-pu" TargetMode="External"/><Relationship Id="rId34" Type="http://schemas.openxmlformats.org/officeDocument/2006/relationships/hyperlink" Target="https://www.varam.gov.lv/lv/22-apaksnodala-pakalpojumu-parvaldibas-uzdevumi-pu" TargetMode="External"/><Relationship Id="rId50" Type="http://schemas.openxmlformats.org/officeDocument/2006/relationships/hyperlink" Target="https://www.varam.gov.lv/lv/s3-personals-cilveki" TargetMode="External"/><Relationship Id="rId55" Type="http://schemas.openxmlformats.org/officeDocument/2006/relationships/hyperlink" Target="https://www.varam.gov.lv/lv/s4-kompetences" TargetMode="External"/><Relationship Id="rId76" Type="http://schemas.openxmlformats.org/officeDocument/2006/relationships/hyperlink" Target="https://www.varam.gov.lv/lv/r2-digitalas-tehnologijas" TargetMode="External"/><Relationship Id="rId7" Type="http://schemas.openxmlformats.org/officeDocument/2006/relationships/hyperlink" Target="https://www.varam.gov.lv/lv/22-apaksnodala-pakalpojumu-parvaldibas-uzdevumi-pu" TargetMode="External"/><Relationship Id="rId71" Type="http://schemas.openxmlformats.org/officeDocument/2006/relationships/hyperlink" Target="https://www.varam.gov.lv/lv/r1-informacija" TargetMode="External"/><Relationship Id="rId2" Type="http://schemas.openxmlformats.org/officeDocument/2006/relationships/hyperlink" Target="https://www.varam.gov.lv/lv/4-nodala-pakalpojumiem-un-pakalpojumu-parvaldibai-nepieciesamas-spejas-un-resursi" TargetMode="External"/><Relationship Id="rId29" Type="http://schemas.openxmlformats.org/officeDocument/2006/relationships/hyperlink" Target="https://www.varam.gov.lv/lv/s8-partneri" TargetMode="External"/><Relationship Id="rId24" Type="http://schemas.openxmlformats.org/officeDocument/2006/relationships/hyperlink" Target="https://www.varam.gov.lv/lv/s3-personals-cilveki" TargetMode="External"/><Relationship Id="rId40" Type="http://schemas.openxmlformats.org/officeDocument/2006/relationships/hyperlink" Target="https://www.varam.gov.lv/lv/22-apaksnodala-pakalpojumu-parvaldibas-uzdevumi-pu" TargetMode="External"/><Relationship Id="rId45" Type="http://schemas.openxmlformats.org/officeDocument/2006/relationships/hyperlink" Target="https://www.varam.gov.lv/lv/s1-organizatoriska-struktura" TargetMode="External"/><Relationship Id="rId66" Type="http://schemas.openxmlformats.org/officeDocument/2006/relationships/hyperlink" Target="https://www.varam.gov.lv/lv/s8-partn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9325A-3017-4C33-BC67-1E9027632F78}">
  <sheetPr>
    <tabColor theme="6" tint="0.59999389629810485"/>
    <outlinePr summaryBelow="0" summaryRight="0"/>
    <pageSetUpPr fitToPage="1"/>
  </sheetPr>
  <dimension ref="A1:AM105"/>
  <sheetViews>
    <sheetView showGridLines="0" showZeros="0" tabSelected="1" zoomScaleNormal="100" workbookViewId="0">
      <pane xSplit="7" ySplit="9" topLeftCell="H10" activePane="bottomRight" state="frozen"/>
      <selection pane="topRight" activeCell="P1" sqref="P1"/>
      <selection pane="bottomLeft" activeCell="A5" sqref="A5"/>
      <selection pane="bottomRight"/>
    </sheetView>
  </sheetViews>
  <sheetFormatPr defaultRowHeight="15.75" outlineLevelRow="2" outlineLevelCol="1" x14ac:dyDescent="0.25"/>
  <cols>
    <col min="1" max="1" width="4.7109375" style="51" customWidth="1"/>
    <col min="2" max="2" width="7.7109375" style="1" customWidth="1"/>
    <col min="3" max="3" width="5.7109375" style="15" customWidth="1"/>
    <col min="4" max="4" width="65.7109375" style="3" customWidth="1"/>
    <col min="5" max="5" width="12.7109375" style="10" customWidth="1" collapsed="1"/>
    <col min="6" max="7" width="9.7109375" style="39" hidden="1" customWidth="1" outlineLevel="1"/>
    <col min="8" max="19" width="10.7109375" style="10" hidden="1" customWidth="1" outlineLevel="1"/>
    <col min="20" max="27" width="12.7109375" style="10" hidden="1" customWidth="1" outlineLevel="1"/>
    <col min="28" max="28" width="7.7109375" style="10" hidden="1" customWidth="1" outlineLevel="1"/>
    <col min="29" max="30" width="7.7109375" style="50" hidden="1" customWidth="1"/>
    <col min="31" max="31" width="7.7109375" style="10" customWidth="1"/>
    <col min="32" max="33" width="11.7109375" style="1" customWidth="1"/>
    <col min="34" max="34" width="12.7109375" style="17" customWidth="1"/>
    <col min="35" max="36" width="15.7109375" style="5" customWidth="1"/>
    <col min="37" max="38" width="12.7109375" style="1" customWidth="1"/>
    <col min="39" max="39" width="45.7109375" style="80" customWidth="1"/>
    <col min="40" max="16384" width="9.140625" style="2"/>
  </cols>
  <sheetData>
    <row r="1" spans="1:39" ht="15" customHeight="1" x14ac:dyDescent="0.25">
      <c r="A1" s="59"/>
      <c r="B1" s="140" t="s">
        <v>42</v>
      </c>
      <c r="C1" s="141"/>
      <c r="D1" s="141"/>
      <c r="E1" s="142"/>
      <c r="F1" s="109" t="s">
        <v>51</v>
      </c>
      <c r="G1" s="110"/>
      <c r="H1" s="114" t="s">
        <v>215</v>
      </c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6"/>
      <c r="T1" s="20" t="s">
        <v>0</v>
      </c>
      <c r="U1" s="19"/>
      <c r="V1" s="19"/>
      <c r="W1" s="19"/>
      <c r="X1" s="19"/>
      <c r="Y1" s="19"/>
      <c r="Z1" s="19"/>
      <c r="AA1" s="19"/>
      <c r="AB1" s="122" t="s">
        <v>50</v>
      </c>
      <c r="AC1" s="137" t="s">
        <v>69</v>
      </c>
      <c r="AD1" s="137"/>
      <c r="AE1" s="122" t="s">
        <v>32</v>
      </c>
      <c r="AF1" s="125"/>
      <c r="AG1" s="126"/>
      <c r="AH1" s="30"/>
      <c r="AI1" s="12"/>
      <c r="AJ1" s="12"/>
      <c r="AK1" s="22"/>
      <c r="AL1" s="23"/>
      <c r="AM1" s="81"/>
    </row>
    <row r="2" spans="1:39" ht="15" customHeight="1" x14ac:dyDescent="0.25">
      <c r="A2" s="60"/>
      <c r="B2" s="100" t="s">
        <v>30</v>
      </c>
      <c r="C2" s="101"/>
      <c r="D2" s="134" t="s">
        <v>217</v>
      </c>
      <c r="E2" s="134"/>
      <c r="F2" s="111"/>
      <c r="G2" s="112"/>
      <c r="H2" s="119" t="s">
        <v>15</v>
      </c>
      <c r="I2" s="119" t="s">
        <v>27</v>
      </c>
      <c r="J2" s="119" t="s">
        <v>57</v>
      </c>
      <c r="K2" s="119" t="s">
        <v>25</v>
      </c>
      <c r="L2" s="119" t="s">
        <v>23</v>
      </c>
      <c r="M2" s="119" t="s">
        <v>24</v>
      </c>
      <c r="N2" s="119" t="s">
        <v>16</v>
      </c>
      <c r="O2" s="119" t="s">
        <v>22</v>
      </c>
      <c r="P2" s="119" t="s">
        <v>46</v>
      </c>
      <c r="Q2" s="119" t="s">
        <v>17</v>
      </c>
      <c r="R2" s="119" t="s">
        <v>18</v>
      </c>
      <c r="S2" s="119" t="s">
        <v>19</v>
      </c>
      <c r="T2" s="113" t="s">
        <v>52</v>
      </c>
      <c r="U2" s="113" t="s">
        <v>53</v>
      </c>
      <c r="V2" s="113" t="s">
        <v>4</v>
      </c>
      <c r="W2" s="113" t="s">
        <v>6</v>
      </c>
      <c r="X2" s="113" t="s">
        <v>8</v>
      </c>
      <c r="Y2" s="113" t="s">
        <v>10</v>
      </c>
      <c r="Z2" s="113" t="s">
        <v>12</v>
      </c>
      <c r="AA2" s="118" t="s">
        <v>14</v>
      </c>
      <c r="AB2" s="122"/>
      <c r="AC2" s="138"/>
      <c r="AD2" s="138"/>
      <c r="AE2" s="122"/>
      <c r="AF2" s="120"/>
      <c r="AG2" s="121"/>
      <c r="AH2" s="29"/>
      <c r="AI2" s="26"/>
      <c r="AJ2" s="26"/>
      <c r="AK2" s="24"/>
      <c r="AL2" s="25"/>
      <c r="AM2" s="53"/>
    </row>
    <row r="3" spans="1:39" ht="15" customHeight="1" x14ac:dyDescent="0.25">
      <c r="A3" s="60"/>
      <c r="B3" s="100" t="s">
        <v>29</v>
      </c>
      <c r="C3" s="101"/>
      <c r="D3" s="103" t="s">
        <v>219</v>
      </c>
      <c r="E3" s="104"/>
      <c r="F3" s="117" t="s">
        <v>215</v>
      </c>
      <c r="G3" s="118" t="s">
        <v>0</v>
      </c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3"/>
      <c r="U3" s="113"/>
      <c r="V3" s="113"/>
      <c r="W3" s="113"/>
      <c r="X3" s="113"/>
      <c r="Y3" s="113"/>
      <c r="Z3" s="113"/>
      <c r="AA3" s="118"/>
      <c r="AB3" s="122"/>
      <c r="AC3" s="138"/>
      <c r="AD3" s="138"/>
      <c r="AE3" s="122"/>
      <c r="AF3" s="120"/>
      <c r="AG3" s="121"/>
      <c r="AH3" s="29"/>
      <c r="AI3" s="26"/>
      <c r="AJ3" s="26"/>
      <c r="AK3" s="120"/>
      <c r="AL3" s="121"/>
      <c r="AM3" s="53"/>
    </row>
    <row r="4" spans="1:39" s="1" customFormat="1" ht="24.95" customHeight="1" x14ac:dyDescent="0.25">
      <c r="A4" s="60"/>
      <c r="B4" s="102" t="s">
        <v>70</v>
      </c>
      <c r="C4" s="101"/>
      <c r="D4" s="103" t="s">
        <v>150</v>
      </c>
      <c r="E4" s="104"/>
      <c r="F4" s="117"/>
      <c r="G4" s="118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3"/>
      <c r="U4" s="113"/>
      <c r="V4" s="113"/>
      <c r="W4" s="113"/>
      <c r="X4" s="113"/>
      <c r="Y4" s="113"/>
      <c r="Z4" s="113"/>
      <c r="AA4" s="118"/>
      <c r="AB4" s="122"/>
      <c r="AC4" s="138"/>
      <c r="AD4" s="138"/>
      <c r="AE4" s="122"/>
      <c r="AF4" s="123" t="s">
        <v>37</v>
      </c>
      <c r="AG4" s="124"/>
      <c r="AH4" s="29"/>
      <c r="AI4" s="26"/>
      <c r="AJ4" s="26"/>
      <c r="AK4" s="143" t="s">
        <v>20</v>
      </c>
      <c r="AL4" s="124"/>
      <c r="AM4" s="53"/>
    </row>
    <row r="5" spans="1:39" s="1" customFormat="1" ht="65.099999999999994" customHeight="1" x14ac:dyDescent="0.25">
      <c r="A5" s="61"/>
      <c r="B5" s="106" t="s">
        <v>146</v>
      </c>
      <c r="C5" s="107"/>
      <c r="D5" s="135" t="s">
        <v>147</v>
      </c>
      <c r="E5" s="136"/>
      <c r="F5" s="117"/>
      <c r="G5" s="118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3"/>
      <c r="U5" s="113"/>
      <c r="V5" s="113"/>
      <c r="W5" s="113"/>
      <c r="X5" s="113"/>
      <c r="Y5" s="113"/>
      <c r="Z5" s="113"/>
      <c r="AA5" s="118"/>
      <c r="AB5" s="122"/>
      <c r="AC5" s="139" t="s">
        <v>45</v>
      </c>
      <c r="AD5" s="139" t="s">
        <v>216</v>
      </c>
      <c r="AE5" s="122"/>
      <c r="AF5" s="130" t="s">
        <v>34</v>
      </c>
      <c r="AG5" s="130" t="s">
        <v>36</v>
      </c>
      <c r="AH5" s="29"/>
      <c r="AI5" s="26"/>
      <c r="AJ5" s="26"/>
      <c r="AK5" s="130" t="s">
        <v>31</v>
      </c>
      <c r="AL5" s="130" t="s">
        <v>54</v>
      </c>
      <c r="AM5" s="53"/>
    </row>
    <row r="6" spans="1:39" s="4" customFormat="1" ht="24.95" customHeight="1" x14ac:dyDescent="0.25">
      <c r="A6" s="62"/>
      <c r="B6" s="52"/>
      <c r="C6" s="27"/>
      <c r="D6" s="131" t="s">
        <v>94</v>
      </c>
      <c r="E6" s="133" t="s">
        <v>43</v>
      </c>
      <c r="F6" s="117"/>
      <c r="G6" s="118"/>
      <c r="H6" s="36" t="s">
        <v>55</v>
      </c>
      <c r="I6" s="36" t="s">
        <v>56</v>
      </c>
      <c r="J6" s="36" t="s">
        <v>58</v>
      </c>
      <c r="K6" s="36" t="s">
        <v>59</v>
      </c>
      <c r="L6" s="36" t="s">
        <v>60</v>
      </c>
      <c r="M6" s="36" t="s">
        <v>61</v>
      </c>
      <c r="N6" s="36" t="s">
        <v>62</v>
      </c>
      <c r="O6" s="36" t="s">
        <v>63</v>
      </c>
      <c r="P6" s="36" t="s">
        <v>64</v>
      </c>
      <c r="Q6" s="36" t="s">
        <v>65</v>
      </c>
      <c r="R6" s="36" t="s">
        <v>66</v>
      </c>
      <c r="S6" s="36" t="s">
        <v>67</v>
      </c>
      <c r="T6" s="43" t="s">
        <v>1</v>
      </c>
      <c r="U6" s="43" t="s">
        <v>2</v>
      </c>
      <c r="V6" s="43" t="s">
        <v>3</v>
      </c>
      <c r="W6" s="43" t="s">
        <v>5</v>
      </c>
      <c r="X6" s="43" t="s">
        <v>7</v>
      </c>
      <c r="Y6" s="43" t="s">
        <v>9</v>
      </c>
      <c r="Z6" s="43" t="s">
        <v>11</v>
      </c>
      <c r="AA6" s="43" t="s">
        <v>13</v>
      </c>
      <c r="AB6" s="122"/>
      <c r="AC6" s="139"/>
      <c r="AD6" s="139"/>
      <c r="AE6" s="122"/>
      <c r="AF6" s="130"/>
      <c r="AG6" s="130"/>
      <c r="AH6" s="127" t="s">
        <v>33</v>
      </c>
      <c r="AI6" s="127" t="s">
        <v>28</v>
      </c>
      <c r="AJ6" s="128" t="s">
        <v>22</v>
      </c>
      <c r="AK6" s="130"/>
      <c r="AL6" s="130"/>
      <c r="AM6" s="129" t="s">
        <v>21</v>
      </c>
    </row>
    <row r="7" spans="1:39" s="4" customFormat="1" ht="24.95" customHeight="1" x14ac:dyDescent="0.25">
      <c r="A7" s="105" t="s">
        <v>26</v>
      </c>
      <c r="B7" s="52"/>
      <c r="C7" s="27"/>
      <c r="D7" s="132"/>
      <c r="E7" s="133"/>
      <c r="F7" s="117"/>
      <c r="G7" s="118"/>
      <c r="H7" s="44">
        <f>AG43</f>
        <v>0</v>
      </c>
      <c r="I7" s="44">
        <f>AG47</f>
        <v>0</v>
      </c>
      <c r="J7" s="44">
        <f>AG57</f>
        <v>0</v>
      </c>
      <c r="K7" s="44">
        <f>AG61</f>
        <v>0</v>
      </c>
      <c r="L7" s="44">
        <f>AG66</f>
        <v>0</v>
      </c>
      <c r="M7" s="44">
        <f>AG70</f>
        <v>0</v>
      </c>
      <c r="N7" s="44">
        <f>AG75</f>
        <v>0</v>
      </c>
      <c r="O7" s="44">
        <f>AG80</f>
        <v>0</v>
      </c>
      <c r="P7" s="44">
        <f>AG83</f>
        <v>0</v>
      </c>
      <c r="Q7" s="44">
        <f>AG85</f>
        <v>0</v>
      </c>
      <c r="R7" s="44">
        <f>AG89</f>
        <v>0</v>
      </c>
      <c r="S7" s="44">
        <f>AG99</f>
        <v>0</v>
      </c>
      <c r="T7" s="45">
        <f>AG11</f>
        <v>0</v>
      </c>
      <c r="U7" s="45">
        <f>AG15</f>
        <v>0</v>
      </c>
      <c r="V7" s="45">
        <f>AG18</f>
        <v>0</v>
      </c>
      <c r="W7" s="45">
        <f>AG23</f>
        <v>0</v>
      </c>
      <c r="X7" s="45">
        <f>AG28</f>
        <v>0</v>
      </c>
      <c r="Y7" s="45">
        <f>AG30</f>
        <v>0</v>
      </c>
      <c r="Z7" s="45">
        <f>AG33</f>
        <v>0</v>
      </c>
      <c r="AA7" s="45">
        <f>AG38</f>
        <v>0</v>
      </c>
      <c r="AB7" s="122"/>
      <c r="AC7" s="46"/>
      <c r="AD7" s="46"/>
      <c r="AE7" s="122"/>
      <c r="AF7" s="130"/>
      <c r="AG7" s="130"/>
      <c r="AH7" s="127"/>
      <c r="AI7" s="127"/>
      <c r="AJ7" s="128"/>
      <c r="AK7" s="130"/>
      <c r="AL7" s="130"/>
      <c r="AM7" s="129"/>
    </row>
    <row r="8" spans="1:39" s="4" customFormat="1" ht="15" customHeight="1" x14ac:dyDescent="0.25">
      <c r="A8" s="105"/>
      <c r="B8" s="82">
        <f>COUNTA(C10:C126)</f>
        <v>20</v>
      </c>
      <c r="C8" s="82"/>
      <c r="D8" s="28">
        <f>COUNTA(D10:D126)</f>
        <v>74</v>
      </c>
      <c r="E8" s="13"/>
      <c r="F8" s="117"/>
      <c r="G8" s="118"/>
      <c r="H8" s="37">
        <f t="shared" ref="H8:AA8" si="0">COUNTA(H10:H126)</f>
        <v>0</v>
      </c>
      <c r="I8" s="37">
        <f t="shared" si="0"/>
        <v>0</v>
      </c>
      <c r="J8" s="37">
        <f t="shared" si="0"/>
        <v>0</v>
      </c>
      <c r="K8" s="37">
        <f t="shared" si="0"/>
        <v>0</v>
      </c>
      <c r="L8" s="37">
        <f t="shared" si="0"/>
        <v>0</v>
      </c>
      <c r="M8" s="37">
        <f t="shared" si="0"/>
        <v>0</v>
      </c>
      <c r="N8" s="37">
        <f t="shared" si="0"/>
        <v>0</v>
      </c>
      <c r="O8" s="37">
        <f t="shared" si="0"/>
        <v>0</v>
      </c>
      <c r="P8" s="37">
        <f t="shared" si="0"/>
        <v>0</v>
      </c>
      <c r="Q8" s="37">
        <f t="shared" si="0"/>
        <v>0</v>
      </c>
      <c r="R8" s="37">
        <f t="shared" si="0"/>
        <v>0</v>
      </c>
      <c r="S8" s="37">
        <f t="shared" si="0"/>
        <v>0</v>
      </c>
      <c r="T8" s="38">
        <f t="shared" si="0"/>
        <v>0</v>
      </c>
      <c r="U8" s="38">
        <f t="shared" si="0"/>
        <v>0</v>
      </c>
      <c r="V8" s="38">
        <f t="shared" si="0"/>
        <v>0</v>
      </c>
      <c r="W8" s="38">
        <f t="shared" si="0"/>
        <v>0</v>
      </c>
      <c r="X8" s="38">
        <f t="shared" si="0"/>
        <v>0</v>
      </c>
      <c r="Y8" s="38">
        <f t="shared" si="0"/>
        <v>0</v>
      </c>
      <c r="Z8" s="38">
        <f t="shared" si="0"/>
        <v>0</v>
      </c>
      <c r="AA8" s="38">
        <f t="shared" si="0"/>
        <v>0</v>
      </c>
      <c r="AB8" s="122"/>
      <c r="AC8" s="47"/>
      <c r="AD8" s="47"/>
      <c r="AE8" s="122"/>
      <c r="AF8" s="92" t="s">
        <v>35</v>
      </c>
      <c r="AG8" s="92" t="s">
        <v>35</v>
      </c>
      <c r="AH8" s="13"/>
      <c r="AI8" s="13">
        <f>COUNTA(AI10:AI126)</f>
        <v>0</v>
      </c>
      <c r="AJ8" s="13">
        <f>COUNTA(AJ10:AJ126)</f>
        <v>0</v>
      </c>
      <c r="AK8" s="14">
        <f>SUM(AK10:AK126)</f>
        <v>0</v>
      </c>
      <c r="AL8" s="13">
        <f>COUNTA(AL10:AL126)</f>
        <v>0</v>
      </c>
      <c r="AM8" s="13">
        <f>COUNTA(AM10:AM126)</f>
        <v>0</v>
      </c>
    </row>
    <row r="9" spans="1:39" ht="15" customHeight="1" x14ac:dyDescent="0.25">
      <c r="A9" s="63"/>
      <c r="B9" s="83">
        <f>SUBTOTAL(103,C10:C126)</f>
        <v>20</v>
      </c>
      <c r="C9" s="83"/>
      <c r="D9" s="64">
        <f>SUBTOTAL(103,D10:D126)</f>
        <v>0</v>
      </c>
      <c r="E9" s="54"/>
      <c r="F9" s="40"/>
      <c r="G9" s="41"/>
      <c r="H9" s="65">
        <f t="shared" ref="H9:AA9" si="1">SUBTOTAL(103,H10:H126)</f>
        <v>0</v>
      </c>
      <c r="I9" s="65">
        <f t="shared" si="1"/>
        <v>0</v>
      </c>
      <c r="J9" s="65">
        <f t="shared" si="1"/>
        <v>0</v>
      </c>
      <c r="K9" s="65">
        <f t="shared" si="1"/>
        <v>0</v>
      </c>
      <c r="L9" s="65">
        <f t="shared" si="1"/>
        <v>0</v>
      </c>
      <c r="M9" s="65">
        <f t="shared" si="1"/>
        <v>0</v>
      </c>
      <c r="N9" s="65">
        <f t="shared" si="1"/>
        <v>0</v>
      </c>
      <c r="O9" s="65">
        <f t="shared" si="1"/>
        <v>0</v>
      </c>
      <c r="P9" s="65">
        <f t="shared" si="1"/>
        <v>0</v>
      </c>
      <c r="Q9" s="65">
        <f t="shared" si="1"/>
        <v>0</v>
      </c>
      <c r="R9" s="65">
        <f t="shared" si="1"/>
        <v>0</v>
      </c>
      <c r="S9" s="65">
        <f t="shared" si="1"/>
        <v>0</v>
      </c>
      <c r="T9" s="66">
        <f t="shared" si="1"/>
        <v>0</v>
      </c>
      <c r="U9" s="66">
        <f t="shared" si="1"/>
        <v>0</v>
      </c>
      <c r="V9" s="66">
        <f t="shared" si="1"/>
        <v>0</v>
      </c>
      <c r="W9" s="66">
        <f t="shared" si="1"/>
        <v>0</v>
      </c>
      <c r="X9" s="66">
        <f t="shared" si="1"/>
        <v>0</v>
      </c>
      <c r="Y9" s="66">
        <f t="shared" si="1"/>
        <v>0</v>
      </c>
      <c r="Z9" s="66">
        <f t="shared" si="1"/>
        <v>0</v>
      </c>
      <c r="AA9" s="66">
        <f t="shared" si="1"/>
        <v>0</v>
      </c>
      <c r="AB9" s="67"/>
      <c r="AC9" s="48"/>
      <c r="AD9" s="48"/>
      <c r="AE9" s="67"/>
      <c r="AF9" s="54"/>
      <c r="AG9" s="54"/>
      <c r="AH9" s="16"/>
      <c r="AI9" s="54">
        <f>SUBTOTAL(103,AI10:AI126)</f>
        <v>0</v>
      </c>
      <c r="AJ9" s="54">
        <f>SUBTOTAL(103,AJ10:AJ126)</f>
        <v>0</v>
      </c>
      <c r="AK9" s="11">
        <f>SUBTOTAL(109,AK10:AK126)</f>
        <v>0</v>
      </c>
      <c r="AL9" s="54">
        <f>SUBTOTAL(103,AL10:AL126)</f>
        <v>0</v>
      </c>
      <c r="AM9" s="54">
        <f>SUBTOTAL(103,AM10:AM126)</f>
        <v>0</v>
      </c>
    </row>
    <row r="10" spans="1:39" s="8" customFormat="1" ht="35.1" customHeight="1" x14ac:dyDescent="0.25">
      <c r="A10" s="93">
        <v>1</v>
      </c>
      <c r="B10" s="99" t="s">
        <v>171</v>
      </c>
      <c r="C10" s="99"/>
      <c r="D10" s="99"/>
      <c r="E10" s="99"/>
      <c r="F10" s="84">
        <f>SUMIFS(F11:F38,$AD11:$AD38,"w")</f>
        <v>0</v>
      </c>
      <c r="G10" s="84">
        <f>SUMIFS(G11:G38,$AD11:$AD38,"w")</f>
        <v>0</v>
      </c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4"/>
      <c r="AC10" s="86"/>
      <c r="AD10" s="86"/>
      <c r="AE10" s="84"/>
      <c r="AF10" s="87">
        <f t="array" ref="AF10">MIN(IF(AF11:AF41&gt;0,AF11:AF41))</f>
        <v>0</v>
      </c>
      <c r="AG10" s="87">
        <f t="array" ref="AG10">MAX(IF(AG11:AG41&gt;0,AG11:AG41))</f>
        <v>0</v>
      </c>
      <c r="AH10" s="88"/>
      <c r="AI10" s="89"/>
      <c r="AJ10" s="89"/>
      <c r="AK10" s="90"/>
      <c r="AL10" s="90"/>
      <c r="AM10" s="91"/>
    </row>
    <row r="11" spans="1:39" ht="35.1" customHeight="1" outlineLevel="1" collapsed="1" x14ac:dyDescent="0.25">
      <c r="A11" s="93">
        <v>2</v>
      </c>
      <c r="B11" s="77" t="s">
        <v>1</v>
      </c>
      <c r="C11" s="95" t="s">
        <v>52</v>
      </c>
      <c r="D11" s="96"/>
      <c r="E11" s="34">
        <f>IF(AC11&gt;999,"neatbilst",IF(AC11&gt;99,"atbilst daļēji",IF(AC11&gt;9,"atbilst pilnībā",IF(AC11&gt;0,"neattiecas",0))))</f>
        <v>0</v>
      </c>
      <c r="F11" s="68">
        <f>SUM(F12:F14)</f>
        <v>0</v>
      </c>
      <c r="G11" s="68">
        <f>SUM(G12:G14)</f>
        <v>0</v>
      </c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8">
        <f>T8</f>
        <v>0</v>
      </c>
      <c r="AC11" s="49">
        <f>SUM(AC12:AC14)</f>
        <v>0</v>
      </c>
      <c r="AD11" s="49" t="s">
        <v>68</v>
      </c>
      <c r="AE11" s="70"/>
      <c r="AF11" s="71">
        <f>MIN(AF12:AF14)</f>
        <v>0</v>
      </c>
      <c r="AG11" s="71">
        <f>MAX(AG12:AG14)</f>
        <v>0</v>
      </c>
      <c r="AH11" s="72"/>
      <c r="AI11" s="70"/>
      <c r="AJ11" s="73"/>
      <c r="AK11" s="74"/>
      <c r="AL11" s="74"/>
      <c r="AM11" s="79"/>
    </row>
    <row r="12" spans="1:39" s="7" customFormat="1" ht="24.95" hidden="1" customHeight="1" outlineLevel="2" x14ac:dyDescent="0.25">
      <c r="A12" s="93">
        <v>3</v>
      </c>
      <c r="B12" s="94" t="s">
        <v>71</v>
      </c>
      <c r="C12" s="94"/>
      <c r="D12" s="75" t="s">
        <v>38</v>
      </c>
      <c r="E12" s="56"/>
      <c r="F12" s="57">
        <f>COUNTA(H12:S12)</f>
        <v>0</v>
      </c>
      <c r="G12" s="42">
        <f>COUNTA(T12:AA12)</f>
        <v>0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58"/>
      <c r="AC12" s="49">
        <f>IF(E12="neattiecas",1,IF(E12="atbilst pilnībā",10,IF(E12="atbilst daļēji",100,IF(E12="neatbilst",1000,0))))</f>
        <v>0</v>
      </c>
      <c r="AD12" s="49"/>
      <c r="AE12" s="55"/>
      <c r="AF12" s="18"/>
      <c r="AG12" s="18"/>
      <c r="AH12" s="9"/>
      <c r="AI12" s="6"/>
      <c r="AJ12" s="6"/>
      <c r="AK12" s="35"/>
      <c r="AL12" s="6"/>
      <c r="AM12" s="78"/>
    </row>
    <row r="13" spans="1:39" s="7" customFormat="1" ht="35.1" hidden="1" customHeight="1" outlineLevel="2" x14ac:dyDescent="0.25">
      <c r="A13" s="93">
        <v>4</v>
      </c>
      <c r="B13" s="94" t="s">
        <v>72</v>
      </c>
      <c r="C13" s="94"/>
      <c r="D13" s="75" t="s">
        <v>148</v>
      </c>
      <c r="E13" s="56"/>
      <c r="F13" s="57">
        <f>COUNTA(H13:S13)</f>
        <v>0</v>
      </c>
      <c r="G13" s="42">
        <f>COUNTA(T13:AA13)</f>
        <v>0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58"/>
      <c r="AC13" s="49">
        <f>IF(E13="neattiecas",1,IF(E13="atbilst pilnībā",10,IF(E13="atbilst daļēji",100,IF(E13="neatbilst",1000,0))))</f>
        <v>0</v>
      </c>
      <c r="AD13" s="49"/>
      <c r="AE13" s="55"/>
      <c r="AF13" s="18"/>
      <c r="AG13" s="18"/>
      <c r="AH13" s="9"/>
      <c r="AI13" s="6"/>
      <c r="AJ13" s="6"/>
      <c r="AK13" s="35"/>
      <c r="AL13" s="6"/>
      <c r="AM13" s="78"/>
    </row>
    <row r="14" spans="1:39" s="7" customFormat="1" ht="35.1" hidden="1" customHeight="1" outlineLevel="2" x14ac:dyDescent="0.25">
      <c r="A14" s="93">
        <v>5</v>
      </c>
      <c r="B14" s="94" t="s">
        <v>73</v>
      </c>
      <c r="C14" s="94"/>
      <c r="D14" s="75" t="s">
        <v>149</v>
      </c>
      <c r="E14" s="56"/>
      <c r="F14" s="57">
        <f>COUNTA(H14:S14)</f>
        <v>0</v>
      </c>
      <c r="G14" s="42">
        <f>COUNTA(T14:AA14)</f>
        <v>0</v>
      </c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58"/>
      <c r="AC14" s="49">
        <f>IF(E14="neattiecas",1,IF(E14="atbilst pilnībā",10,IF(E14="atbilst daļēji",100,IF(E14="neatbilst",1000,0))))</f>
        <v>0</v>
      </c>
      <c r="AD14" s="49"/>
      <c r="AE14" s="55"/>
      <c r="AF14" s="18"/>
      <c r="AG14" s="18"/>
      <c r="AH14" s="9"/>
      <c r="AI14" s="6"/>
      <c r="AJ14" s="6"/>
      <c r="AK14" s="35"/>
      <c r="AL14" s="6"/>
      <c r="AM14" s="78"/>
    </row>
    <row r="15" spans="1:39" ht="35.1" customHeight="1" outlineLevel="1" collapsed="1" x14ac:dyDescent="0.25">
      <c r="A15" s="93">
        <v>6</v>
      </c>
      <c r="B15" s="77" t="s">
        <v>2</v>
      </c>
      <c r="C15" s="108" t="s">
        <v>218</v>
      </c>
      <c r="D15" s="96"/>
      <c r="E15" s="34">
        <f>IF(AC15&gt;999,"neatbilst",IF(AC15&gt;99,"atbilst daļēji",IF(AC15&gt;9,"atbilst pilnībā",IF(AC15&gt;0,"neattiecas",0))))</f>
        <v>0</v>
      </c>
      <c r="F15" s="68">
        <f>SUM(F16:F17)</f>
        <v>0</v>
      </c>
      <c r="G15" s="68">
        <f>SUM(G16:G17)</f>
        <v>0</v>
      </c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8">
        <f>U8</f>
        <v>0</v>
      </c>
      <c r="AC15" s="49">
        <f>SUM(AC16:AC17)</f>
        <v>0</v>
      </c>
      <c r="AD15" s="49" t="s">
        <v>68</v>
      </c>
      <c r="AE15" s="70"/>
      <c r="AF15" s="71">
        <f>MIN(AF16:AF17)</f>
        <v>0</v>
      </c>
      <c r="AG15" s="71">
        <f>MAX(AG16:AG17)</f>
        <v>0</v>
      </c>
      <c r="AH15" s="72"/>
      <c r="AI15" s="70"/>
      <c r="AJ15" s="73"/>
      <c r="AK15" s="74"/>
      <c r="AL15" s="74"/>
      <c r="AM15" s="79"/>
    </row>
    <row r="16" spans="1:39" s="7" customFormat="1" ht="114.95" hidden="1" customHeight="1" outlineLevel="2" x14ac:dyDescent="0.25">
      <c r="A16" s="93">
        <v>7</v>
      </c>
      <c r="B16" s="94" t="s">
        <v>74</v>
      </c>
      <c r="C16" s="94"/>
      <c r="D16" s="75" t="s">
        <v>155</v>
      </c>
      <c r="E16" s="56"/>
      <c r="F16" s="57">
        <f>COUNTA(H16:S16)</f>
        <v>0</v>
      </c>
      <c r="G16" s="42">
        <f>COUNTA(T16:AA16)</f>
        <v>0</v>
      </c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58"/>
      <c r="AC16" s="49">
        <f>IF(E16="neattiecas",1,IF(E16="atbilst pilnībā",10,IF(E16="atbilst daļēji",100,IF(E16="neatbilst",1000,0))))</f>
        <v>0</v>
      </c>
      <c r="AD16" s="49"/>
      <c r="AE16" s="55"/>
      <c r="AF16" s="18"/>
      <c r="AG16" s="18"/>
      <c r="AH16" s="9"/>
      <c r="AI16" s="6"/>
      <c r="AJ16" s="6"/>
      <c r="AK16" s="35"/>
      <c r="AL16" s="6"/>
      <c r="AM16" s="78"/>
    </row>
    <row r="17" spans="1:39" s="7" customFormat="1" ht="60" hidden="1" customHeight="1" outlineLevel="2" x14ac:dyDescent="0.25">
      <c r="A17" s="93">
        <v>8</v>
      </c>
      <c r="B17" s="94" t="s">
        <v>75</v>
      </c>
      <c r="C17" s="94"/>
      <c r="D17" s="75" t="s">
        <v>156</v>
      </c>
      <c r="E17" s="56"/>
      <c r="F17" s="57">
        <f>COUNTA(H17:S17)</f>
        <v>0</v>
      </c>
      <c r="G17" s="42">
        <f>COUNTA(T17:AA17)</f>
        <v>0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58"/>
      <c r="AC17" s="49">
        <f>IF(E17="neattiecas",1,IF(E17="atbilst pilnībā",10,IF(E17="atbilst daļēji",100,IF(E17="neatbilst",1000,0))))</f>
        <v>0</v>
      </c>
      <c r="AD17" s="49"/>
      <c r="AE17" s="55"/>
      <c r="AF17" s="18"/>
      <c r="AG17" s="18"/>
      <c r="AH17" s="9"/>
      <c r="AI17" s="6"/>
      <c r="AJ17" s="6"/>
      <c r="AK17" s="35"/>
      <c r="AL17" s="6"/>
      <c r="AM17" s="78"/>
    </row>
    <row r="18" spans="1:39" ht="35.1" customHeight="1" outlineLevel="1" collapsed="1" x14ac:dyDescent="0.25">
      <c r="A18" s="93">
        <v>9</v>
      </c>
      <c r="B18" s="77" t="s">
        <v>3</v>
      </c>
      <c r="C18" s="95" t="s">
        <v>4</v>
      </c>
      <c r="D18" s="96"/>
      <c r="E18" s="34">
        <f>IF(AC18&gt;999,"neatbilst",IF(AC18&gt;99,"atbilst daļēji",IF(AC18&gt;9,"atbilst pilnībā",IF(AC18&gt;0,"neattiecas",0))))</f>
        <v>0</v>
      </c>
      <c r="F18" s="68">
        <f>SUM(F19:F22)</f>
        <v>0</v>
      </c>
      <c r="G18" s="68">
        <f>SUM(G19:G22)</f>
        <v>0</v>
      </c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8">
        <f>V8</f>
        <v>0</v>
      </c>
      <c r="AC18" s="49">
        <f>SUM(AC19:AC22)</f>
        <v>0</v>
      </c>
      <c r="AD18" s="49" t="s">
        <v>68</v>
      </c>
      <c r="AE18" s="70"/>
      <c r="AF18" s="71">
        <f>MIN(AF19:AF22)</f>
        <v>0</v>
      </c>
      <c r="AG18" s="71">
        <f>MAX(AG19:AG22)</f>
        <v>0</v>
      </c>
      <c r="AH18" s="72"/>
      <c r="AI18" s="70"/>
      <c r="AJ18" s="73"/>
      <c r="AK18" s="74"/>
      <c r="AL18" s="74"/>
      <c r="AM18" s="79"/>
    </row>
    <row r="19" spans="1:39" s="7" customFormat="1" ht="24.95" hidden="1" customHeight="1" outlineLevel="2" x14ac:dyDescent="0.25">
      <c r="A19" s="93">
        <v>10</v>
      </c>
      <c r="B19" s="94" t="s">
        <v>77</v>
      </c>
      <c r="C19" s="94"/>
      <c r="D19" s="75" t="s">
        <v>151</v>
      </c>
      <c r="E19" s="56"/>
      <c r="F19" s="57">
        <f>COUNTA(H19:S19)</f>
        <v>0</v>
      </c>
      <c r="G19" s="42">
        <f>COUNTA(T19:AA19)</f>
        <v>0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58"/>
      <c r="AC19" s="49">
        <f>IF(E19="neattiecas",1,IF(E19="atbilst pilnībā",10,IF(E19="atbilst daļēji",100,IF(E19="neatbilst",1000,0))))</f>
        <v>0</v>
      </c>
      <c r="AD19" s="49"/>
      <c r="AE19" s="55"/>
      <c r="AF19" s="18"/>
      <c r="AG19" s="18"/>
      <c r="AH19" s="9"/>
      <c r="AI19" s="6"/>
      <c r="AJ19" s="6"/>
      <c r="AK19" s="35"/>
      <c r="AL19" s="6"/>
      <c r="AM19" s="78"/>
    </row>
    <row r="20" spans="1:39" s="7" customFormat="1" ht="24.95" hidden="1" customHeight="1" outlineLevel="2" x14ac:dyDescent="0.25">
      <c r="A20" s="93">
        <v>11</v>
      </c>
      <c r="B20" s="94" t="s">
        <v>76</v>
      </c>
      <c r="C20" s="94"/>
      <c r="D20" s="75" t="s">
        <v>152</v>
      </c>
      <c r="E20" s="56"/>
      <c r="F20" s="57">
        <f>COUNTA(H20:S20)</f>
        <v>0</v>
      </c>
      <c r="G20" s="42">
        <f>COUNTA(T20:AA20)</f>
        <v>0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58"/>
      <c r="AC20" s="49">
        <f>IF(E20="neattiecas",1,IF(E20="atbilst pilnībā",10,IF(E20="atbilst daļēji",100,IF(E20="neatbilst",1000,0))))</f>
        <v>0</v>
      </c>
      <c r="AD20" s="49"/>
      <c r="AE20" s="55"/>
      <c r="AF20" s="18"/>
      <c r="AG20" s="18"/>
      <c r="AH20" s="9"/>
      <c r="AI20" s="6"/>
      <c r="AJ20" s="6"/>
      <c r="AK20" s="35"/>
      <c r="AL20" s="6"/>
      <c r="AM20" s="78"/>
    </row>
    <row r="21" spans="1:39" s="7" customFormat="1" ht="35.1" hidden="1" customHeight="1" outlineLevel="2" x14ac:dyDescent="0.25">
      <c r="A21" s="93">
        <v>12</v>
      </c>
      <c r="B21" s="94" t="s">
        <v>78</v>
      </c>
      <c r="C21" s="94"/>
      <c r="D21" s="75" t="s">
        <v>153</v>
      </c>
      <c r="E21" s="56"/>
      <c r="F21" s="57">
        <f>COUNTA(H21:S21)</f>
        <v>0</v>
      </c>
      <c r="G21" s="42">
        <f>COUNTA(T21:AA21)</f>
        <v>0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58"/>
      <c r="AC21" s="49">
        <f>IF(E21="neattiecas",1,IF(E21="atbilst pilnībā",10,IF(E21="atbilst daļēji",100,IF(E21="neatbilst",1000,0))))</f>
        <v>0</v>
      </c>
      <c r="AD21" s="49"/>
      <c r="AE21" s="55"/>
      <c r="AF21" s="18"/>
      <c r="AG21" s="18"/>
      <c r="AH21" s="9"/>
      <c r="AI21" s="6"/>
      <c r="AJ21" s="6"/>
      <c r="AK21" s="35"/>
      <c r="AL21" s="6"/>
      <c r="AM21" s="78"/>
    </row>
    <row r="22" spans="1:39" s="7" customFormat="1" ht="35.1" hidden="1" customHeight="1" outlineLevel="2" x14ac:dyDescent="0.25">
      <c r="A22" s="93">
        <v>13</v>
      </c>
      <c r="B22" s="94" t="s">
        <v>79</v>
      </c>
      <c r="C22" s="94"/>
      <c r="D22" s="75" t="s">
        <v>154</v>
      </c>
      <c r="E22" s="56"/>
      <c r="F22" s="57">
        <f>COUNTA(H22:S22)</f>
        <v>0</v>
      </c>
      <c r="G22" s="42">
        <f>COUNTA(T22:AA22)</f>
        <v>0</v>
      </c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58"/>
      <c r="AC22" s="49">
        <f>IF(E22="neattiecas",1,IF(E22="atbilst pilnībā",10,IF(E22="atbilst daļēji",100,IF(E22="neatbilst",1000,0))))</f>
        <v>0</v>
      </c>
      <c r="AD22" s="49"/>
      <c r="AE22" s="55"/>
      <c r="AF22" s="18"/>
      <c r="AG22" s="18"/>
      <c r="AH22" s="9"/>
      <c r="AI22" s="6"/>
      <c r="AJ22" s="6"/>
      <c r="AK22" s="35"/>
      <c r="AL22" s="6"/>
      <c r="AM22" s="78"/>
    </row>
    <row r="23" spans="1:39" ht="35.1" customHeight="1" outlineLevel="1" collapsed="1" x14ac:dyDescent="0.25">
      <c r="A23" s="93">
        <v>14</v>
      </c>
      <c r="B23" s="77" t="s">
        <v>5</v>
      </c>
      <c r="C23" s="95" t="s">
        <v>6</v>
      </c>
      <c r="D23" s="96"/>
      <c r="E23" s="34">
        <f>IF(AC23&gt;999,"neatbilst",IF(AC23&gt;99,"atbilst daļēji",IF(AC23&gt;9,"atbilst pilnībā",IF(AC23&gt;0,"neattiecas",0))))</f>
        <v>0</v>
      </c>
      <c r="F23" s="68">
        <f>SUM(F24:F27)</f>
        <v>0</v>
      </c>
      <c r="G23" s="68">
        <f>SUM(G24:G27)</f>
        <v>0</v>
      </c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8">
        <f>W8</f>
        <v>0</v>
      </c>
      <c r="AC23" s="49">
        <f>SUM(AC24:AC27)</f>
        <v>0</v>
      </c>
      <c r="AD23" s="49" t="s">
        <v>68</v>
      </c>
      <c r="AE23" s="70"/>
      <c r="AF23" s="71">
        <f>MIN(AF24:AF27)</f>
        <v>0</v>
      </c>
      <c r="AG23" s="71">
        <f>MAX(AG24:AG27)</f>
        <v>0</v>
      </c>
      <c r="AH23" s="72"/>
      <c r="AI23" s="70"/>
      <c r="AJ23" s="73"/>
      <c r="AK23" s="74"/>
      <c r="AL23" s="74"/>
      <c r="AM23" s="79"/>
    </row>
    <row r="24" spans="1:39" s="7" customFormat="1" ht="90" hidden="1" customHeight="1" outlineLevel="2" x14ac:dyDescent="0.25">
      <c r="A24" s="93">
        <v>15</v>
      </c>
      <c r="B24" s="94" t="s">
        <v>80</v>
      </c>
      <c r="C24" s="94"/>
      <c r="D24" s="75" t="s">
        <v>157</v>
      </c>
      <c r="E24" s="56"/>
      <c r="F24" s="57">
        <f>COUNTA(H24:S24)</f>
        <v>0</v>
      </c>
      <c r="G24" s="42">
        <f>COUNTA(T24:AA24)</f>
        <v>0</v>
      </c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58"/>
      <c r="AC24" s="49">
        <f>IF(E24="neattiecas",1,IF(E24="atbilst pilnībā",10,IF(E24="atbilst daļēji",100,IF(E24="neatbilst",1000,0))))</f>
        <v>0</v>
      </c>
      <c r="AD24" s="49"/>
      <c r="AE24" s="55"/>
      <c r="AF24" s="18"/>
      <c r="AG24" s="18"/>
      <c r="AH24" s="9"/>
      <c r="AI24" s="6"/>
      <c r="AJ24" s="6"/>
      <c r="AK24" s="35"/>
      <c r="AL24" s="6"/>
      <c r="AM24" s="78"/>
    </row>
    <row r="25" spans="1:39" s="7" customFormat="1" ht="45" hidden="1" customHeight="1" outlineLevel="2" x14ac:dyDescent="0.25">
      <c r="A25" s="93">
        <v>16</v>
      </c>
      <c r="B25" s="94" t="s">
        <v>81</v>
      </c>
      <c r="C25" s="94"/>
      <c r="D25" s="75" t="s">
        <v>158</v>
      </c>
      <c r="E25" s="56"/>
      <c r="F25" s="57">
        <f>COUNTA(H25:S25)</f>
        <v>0</v>
      </c>
      <c r="G25" s="42">
        <f>COUNTA(T25:AA25)</f>
        <v>0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58"/>
      <c r="AC25" s="49">
        <f>IF(E25="neattiecas",1,IF(E25="atbilst pilnībā",10,IF(E25="atbilst daļēji",100,IF(E25="neatbilst",1000,0))))</f>
        <v>0</v>
      </c>
      <c r="AD25" s="49"/>
      <c r="AE25" s="55"/>
      <c r="AF25" s="18"/>
      <c r="AG25" s="18"/>
      <c r="AH25" s="9"/>
      <c r="AI25" s="6"/>
      <c r="AJ25" s="6"/>
      <c r="AK25" s="35"/>
      <c r="AL25" s="6"/>
      <c r="AM25" s="78"/>
    </row>
    <row r="26" spans="1:39" s="7" customFormat="1" ht="45" hidden="1" customHeight="1" outlineLevel="2" x14ac:dyDescent="0.25">
      <c r="A26" s="93">
        <v>17</v>
      </c>
      <c r="B26" s="94" t="s">
        <v>82</v>
      </c>
      <c r="C26" s="94"/>
      <c r="D26" s="75" t="s">
        <v>159</v>
      </c>
      <c r="E26" s="56"/>
      <c r="F26" s="57">
        <f>COUNTA(H26:S26)</f>
        <v>0</v>
      </c>
      <c r="G26" s="42">
        <f>COUNTA(T26:AA26)</f>
        <v>0</v>
      </c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58"/>
      <c r="AC26" s="49">
        <f>IF(E26="neattiecas",1,IF(E26="atbilst pilnībā",10,IF(E26="atbilst daļēji",100,IF(E26="neatbilst",1000,0))))</f>
        <v>0</v>
      </c>
      <c r="AD26" s="49"/>
      <c r="AE26" s="55"/>
      <c r="AF26" s="18"/>
      <c r="AG26" s="18"/>
      <c r="AH26" s="9"/>
      <c r="AI26" s="6"/>
      <c r="AJ26" s="6"/>
      <c r="AK26" s="35"/>
      <c r="AL26" s="6"/>
      <c r="AM26" s="78"/>
    </row>
    <row r="27" spans="1:39" s="7" customFormat="1" ht="35.1" hidden="1" customHeight="1" outlineLevel="2" x14ac:dyDescent="0.25">
      <c r="A27" s="93">
        <v>18</v>
      </c>
      <c r="B27" s="94" t="s">
        <v>83</v>
      </c>
      <c r="C27" s="94"/>
      <c r="D27" s="75" t="s">
        <v>160</v>
      </c>
      <c r="E27" s="56"/>
      <c r="F27" s="57">
        <f>COUNTA(H27:S27)</f>
        <v>0</v>
      </c>
      <c r="G27" s="42">
        <f>COUNTA(T27:AA27)</f>
        <v>0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58"/>
      <c r="AC27" s="49">
        <f>IF(E27="neattiecas",1,IF(E27="atbilst pilnībā",10,IF(E27="atbilst daļēji",100,IF(E27="neatbilst",1000,0))))</f>
        <v>0</v>
      </c>
      <c r="AD27" s="49"/>
      <c r="AE27" s="55"/>
      <c r="AF27" s="18"/>
      <c r="AG27" s="18"/>
      <c r="AH27" s="9"/>
      <c r="AI27" s="6"/>
      <c r="AJ27" s="6"/>
      <c r="AK27" s="35"/>
      <c r="AL27" s="6"/>
      <c r="AM27" s="78"/>
    </row>
    <row r="28" spans="1:39" ht="35.1" customHeight="1" outlineLevel="1" collapsed="1" x14ac:dyDescent="0.25">
      <c r="A28" s="93">
        <v>19</v>
      </c>
      <c r="B28" s="77" t="s">
        <v>7</v>
      </c>
      <c r="C28" s="95" t="s">
        <v>8</v>
      </c>
      <c r="D28" s="96"/>
      <c r="E28" s="34">
        <f>IF(AC28&gt;999,"neatbilst",IF(AC28&gt;99,"atbilst daļēji",IF(AC28&gt;9,"atbilst pilnībā",IF(AC28&gt;0,"neattiecas",0))))</f>
        <v>0</v>
      </c>
      <c r="F28" s="68">
        <f>SUM(F29:F29)</f>
        <v>0</v>
      </c>
      <c r="G28" s="68">
        <f>SUM(G29:G29)</f>
        <v>0</v>
      </c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8">
        <f>X8</f>
        <v>0</v>
      </c>
      <c r="AC28" s="49">
        <f>SUM(AC29:AC29)</f>
        <v>0</v>
      </c>
      <c r="AD28" s="49" t="s">
        <v>68</v>
      </c>
      <c r="AE28" s="70"/>
      <c r="AF28" s="71">
        <f>MIN(AF29:AF29)</f>
        <v>0</v>
      </c>
      <c r="AG28" s="71">
        <f>MAX(AG29:AG29)</f>
        <v>0</v>
      </c>
      <c r="AH28" s="72"/>
      <c r="AI28" s="70"/>
      <c r="AJ28" s="73"/>
      <c r="AK28" s="74"/>
      <c r="AL28" s="74"/>
      <c r="AM28" s="79"/>
    </row>
    <row r="29" spans="1:39" s="7" customFormat="1" ht="45" hidden="1" customHeight="1" outlineLevel="2" x14ac:dyDescent="0.25">
      <c r="A29" s="93">
        <v>20</v>
      </c>
      <c r="B29" s="94" t="s">
        <v>84</v>
      </c>
      <c r="C29" s="94"/>
      <c r="D29" s="75" t="s">
        <v>161</v>
      </c>
      <c r="E29" s="56"/>
      <c r="F29" s="57">
        <f>COUNTA(H29:S29)</f>
        <v>0</v>
      </c>
      <c r="G29" s="42">
        <f>COUNTA(T29:AA29)</f>
        <v>0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58"/>
      <c r="AC29" s="49">
        <f>IF(E29="neattiecas",1,IF(E29="atbilst pilnībā",10,IF(E29="atbilst daļēji",100,IF(E29="neatbilst",1000,0))))</f>
        <v>0</v>
      </c>
      <c r="AD29" s="49"/>
      <c r="AE29" s="55"/>
      <c r="AF29" s="18"/>
      <c r="AG29" s="18"/>
      <c r="AH29" s="9"/>
      <c r="AI29" s="6"/>
      <c r="AJ29" s="6"/>
      <c r="AK29" s="35"/>
      <c r="AL29" s="6"/>
      <c r="AM29" s="78"/>
    </row>
    <row r="30" spans="1:39" ht="35.1" customHeight="1" outlineLevel="1" collapsed="1" x14ac:dyDescent="0.25">
      <c r="A30" s="93">
        <v>21</v>
      </c>
      <c r="B30" s="77" t="s">
        <v>9</v>
      </c>
      <c r="C30" s="95" t="s">
        <v>10</v>
      </c>
      <c r="D30" s="96"/>
      <c r="E30" s="34">
        <f>IF(AC30&gt;999,"neatbilst",IF(AC30&gt;99,"atbilst daļēji",IF(AC30&gt;9,"atbilst pilnībā",IF(AC30&gt;0,"neattiecas",0))))</f>
        <v>0</v>
      </c>
      <c r="F30" s="68">
        <f>SUM(F31:F32)</f>
        <v>0</v>
      </c>
      <c r="G30" s="68">
        <f>SUM(G31:G32)</f>
        <v>0</v>
      </c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8">
        <f>Y8</f>
        <v>0</v>
      </c>
      <c r="AC30" s="49">
        <f>SUM(AC31:AC32)</f>
        <v>0</v>
      </c>
      <c r="AD30" s="49" t="s">
        <v>68</v>
      </c>
      <c r="AE30" s="70"/>
      <c r="AF30" s="71">
        <f>MIN(AF31:AF32)</f>
        <v>0</v>
      </c>
      <c r="AG30" s="71">
        <f>MAX(AG31:AG32)</f>
        <v>0</v>
      </c>
      <c r="AH30" s="72"/>
      <c r="AI30" s="70"/>
      <c r="AJ30" s="73"/>
      <c r="AK30" s="74"/>
      <c r="AL30" s="74"/>
      <c r="AM30" s="79"/>
    </row>
    <row r="31" spans="1:39" s="7" customFormat="1" ht="24.95" hidden="1" customHeight="1" outlineLevel="2" x14ac:dyDescent="0.25">
      <c r="A31" s="93">
        <v>22</v>
      </c>
      <c r="B31" s="94" t="s">
        <v>85</v>
      </c>
      <c r="C31" s="94"/>
      <c r="D31" s="75" t="s">
        <v>162</v>
      </c>
      <c r="E31" s="56"/>
      <c r="F31" s="57">
        <f>COUNTA(H31:S31)</f>
        <v>0</v>
      </c>
      <c r="G31" s="42">
        <f>COUNTA(T31:AA31)</f>
        <v>0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58"/>
      <c r="AC31" s="49">
        <f>IF(E31="neattiecas",1,IF(E31="atbilst pilnībā",10,IF(E31="atbilst daļēji",100,IF(E31="neatbilst",1000,0))))</f>
        <v>0</v>
      </c>
      <c r="AD31" s="49"/>
      <c r="AE31" s="55"/>
      <c r="AF31" s="18"/>
      <c r="AG31" s="18"/>
      <c r="AH31" s="9"/>
      <c r="AI31" s="6"/>
      <c r="AJ31" s="6"/>
      <c r="AK31" s="35"/>
      <c r="AL31" s="6"/>
      <c r="AM31" s="78"/>
    </row>
    <row r="32" spans="1:39" s="7" customFormat="1" ht="24.95" hidden="1" customHeight="1" outlineLevel="2" x14ac:dyDescent="0.25">
      <c r="A32" s="93">
        <v>23</v>
      </c>
      <c r="B32" s="94" t="s">
        <v>86</v>
      </c>
      <c r="C32" s="94"/>
      <c r="D32" s="75" t="s">
        <v>163</v>
      </c>
      <c r="E32" s="56"/>
      <c r="F32" s="57">
        <f>COUNTA(H32:S32)</f>
        <v>0</v>
      </c>
      <c r="G32" s="42">
        <f>COUNTA(T32:AA32)</f>
        <v>0</v>
      </c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58"/>
      <c r="AC32" s="49">
        <f>IF(E32="neattiecas",1,IF(E32="atbilst pilnībā",10,IF(E32="atbilst daļēji",100,IF(E32="neatbilst",1000,0))))</f>
        <v>0</v>
      </c>
      <c r="AD32" s="49"/>
      <c r="AE32" s="55"/>
      <c r="AF32" s="18"/>
      <c r="AG32" s="18"/>
      <c r="AH32" s="9"/>
      <c r="AI32" s="6"/>
      <c r="AJ32" s="6"/>
      <c r="AK32" s="35"/>
      <c r="AL32" s="6"/>
      <c r="AM32" s="78"/>
    </row>
    <row r="33" spans="1:39" ht="35.1" customHeight="1" outlineLevel="1" collapsed="1" x14ac:dyDescent="0.25">
      <c r="A33" s="93">
        <v>24</v>
      </c>
      <c r="B33" s="77" t="s">
        <v>11</v>
      </c>
      <c r="C33" s="95" t="s">
        <v>12</v>
      </c>
      <c r="D33" s="96"/>
      <c r="E33" s="34">
        <f>IF(AC33&gt;999,"neatbilst",IF(AC33&gt;99,"atbilst daļēji",IF(AC33&gt;9,"atbilst pilnībā",IF(AC33&gt;0,"neattiecas",0))))</f>
        <v>0</v>
      </c>
      <c r="F33" s="68">
        <f>SUM(F34:F37)</f>
        <v>0</v>
      </c>
      <c r="G33" s="68">
        <f>SUM(G34:G37)</f>
        <v>0</v>
      </c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8">
        <f>Z8</f>
        <v>0</v>
      </c>
      <c r="AC33" s="49">
        <f>SUM(AC34:AC37)</f>
        <v>0</v>
      </c>
      <c r="AD33" s="49" t="s">
        <v>68</v>
      </c>
      <c r="AE33" s="70"/>
      <c r="AF33" s="71">
        <f>MIN(AF34:AF37)</f>
        <v>0</v>
      </c>
      <c r="AG33" s="71">
        <f>MAX(AG34:AG37)</f>
        <v>0</v>
      </c>
      <c r="AH33" s="72"/>
      <c r="AI33" s="70"/>
      <c r="AJ33" s="73"/>
      <c r="AK33" s="74"/>
      <c r="AL33" s="74"/>
      <c r="AM33" s="79"/>
    </row>
    <row r="34" spans="1:39" s="7" customFormat="1" ht="75" hidden="1" customHeight="1" outlineLevel="2" x14ac:dyDescent="0.25">
      <c r="A34" s="93">
        <v>25</v>
      </c>
      <c r="B34" s="94" t="s">
        <v>87</v>
      </c>
      <c r="C34" s="94"/>
      <c r="D34" s="75" t="s">
        <v>167</v>
      </c>
      <c r="E34" s="56"/>
      <c r="F34" s="57">
        <f>COUNTA(H34:S34)</f>
        <v>0</v>
      </c>
      <c r="G34" s="42">
        <f>COUNTA(T34:AA34)</f>
        <v>0</v>
      </c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58"/>
      <c r="AC34" s="49">
        <f>IF(E34="neattiecas",1,IF(E34="atbilst pilnībā",10,IF(E34="atbilst daļēji",100,IF(E34="neatbilst",1000,0))))</f>
        <v>0</v>
      </c>
      <c r="AD34" s="49"/>
      <c r="AE34" s="55"/>
      <c r="AF34" s="18"/>
      <c r="AG34" s="18"/>
      <c r="AH34" s="9"/>
      <c r="AI34" s="6"/>
      <c r="AJ34" s="6"/>
      <c r="AK34" s="35"/>
      <c r="AL34" s="6"/>
      <c r="AM34" s="78"/>
    </row>
    <row r="35" spans="1:39" s="7" customFormat="1" ht="24.95" hidden="1" customHeight="1" outlineLevel="2" x14ac:dyDescent="0.25">
      <c r="A35" s="93">
        <v>26</v>
      </c>
      <c r="B35" s="94" t="s">
        <v>88</v>
      </c>
      <c r="C35" s="94"/>
      <c r="D35" s="75" t="s">
        <v>164</v>
      </c>
      <c r="E35" s="56"/>
      <c r="F35" s="57">
        <f>COUNTA(H35:S35)</f>
        <v>0</v>
      </c>
      <c r="G35" s="42">
        <f>COUNTA(T35:AA35)</f>
        <v>0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58"/>
      <c r="AC35" s="49">
        <f>IF(E35="neattiecas",1,IF(E35="atbilst pilnībā",10,IF(E35="atbilst daļēji",100,IF(E35="neatbilst",1000,0))))</f>
        <v>0</v>
      </c>
      <c r="AD35" s="49"/>
      <c r="AE35" s="55"/>
      <c r="AF35" s="18"/>
      <c r="AG35" s="18"/>
      <c r="AH35" s="9"/>
      <c r="AI35" s="6"/>
      <c r="AJ35" s="6"/>
      <c r="AK35" s="35"/>
      <c r="AL35" s="6"/>
      <c r="AM35" s="78"/>
    </row>
    <row r="36" spans="1:39" s="7" customFormat="1" ht="24.95" hidden="1" customHeight="1" outlineLevel="2" x14ac:dyDescent="0.25">
      <c r="A36" s="93">
        <v>27</v>
      </c>
      <c r="B36" s="94" t="s">
        <v>89</v>
      </c>
      <c r="C36" s="94"/>
      <c r="D36" s="75" t="s">
        <v>165</v>
      </c>
      <c r="E36" s="56"/>
      <c r="F36" s="57">
        <f>COUNTA(H36:S36)</f>
        <v>0</v>
      </c>
      <c r="G36" s="42">
        <f>COUNTA(T36:AA36)</f>
        <v>0</v>
      </c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58"/>
      <c r="AC36" s="49">
        <f>IF(E36="neattiecas",1,IF(E36="atbilst pilnībā",10,IF(E36="atbilst daļēji",100,IF(E36="neatbilst",1000,0))))</f>
        <v>0</v>
      </c>
      <c r="AD36" s="49"/>
      <c r="AE36" s="55"/>
      <c r="AF36" s="18"/>
      <c r="AG36" s="18"/>
      <c r="AH36" s="9"/>
      <c r="AI36" s="6"/>
      <c r="AJ36" s="6"/>
      <c r="AK36" s="35"/>
      <c r="AL36" s="6"/>
      <c r="AM36" s="78"/>
    </row>
    <row r="37" spans="1:39" s="7" customFormat="1" ht="24.95" hidden="1" customHeight="1" outlineLevel="2" x14ac:dyDescent="0.25">
      <c r="A37" s="93">
        <v>28</v>
      </c>
      <c r="B37" s="94" t="s">
        <v>90</v>
      </c>
      <c r="C37" s="94"/>
      <c r="D37" s="75" t="s">
        <v>166</v>
      </c>
      <c r="E37" s="56"/>
      <c r="F37" s="57">
        <f>COUNTA(H37:S37)</f>
        <v>0</v>
      </c>
      <c r="G37" s="42">
        <f>COUNTA(T37:AA37)</f>
        <v>0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58"/>
      <c r="AC37" s="49">
        <f>IF(E37="neattiecas",1,IF(E37="atbilst pilnībā",10,IF(E37="atbilst daļēji",100,IF(E37="neatbilst",1000,0))))</f>
        <v>0</v>
      </c>
      <c r="AD37" s="49"/>
      <c r="AE37" s="55"/>
      <c r="AF37" s="18"/>
      <c r="AG37" s="18"/>
      <c r="AH37" s="9"/>
      <c r="AI37" s="6"/>
      <c r="AJ37" s="6"/>
      <c r="AK37" s="35"/>
      <c r="AL37" s="6"/>
      <c r="AM37" s="78"/>
    </row>
    <row r="38" spans="1:39" ht="35.1" customHeight="1" outlineLevel="1" collapsed="1" x14ac:dyDescent="0.25">
      <c r="A38" s="93">
        <v>29</v>
      </c>
      <c r="B38" s="77" t="s">
        <v>13</v>
      </c>
      <c r="C38" s="95" t="s">
        <v>14</v>
      </c>
      <c r="D38" s="96"/>
      <c r="E38" s="34">
        <f>IF(AC38&gt;999,"neatbilst",IF(AC38&gt;99,"atbilst daļēji",IF(AC38&gt;9,"atbilst pilnībā",IF(AC38&gt;0,"neattiecas",0))))</f>
        <v>0</v>
      </c>
      <c r="F38" s="68">
        <f>SUM(F39:F41)</f>
        <v>0</v>
      </c>
      <c r="G38" s="68">
        <f>SUM(G39:G41)</f>
        <v>0</v>
      </c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8">
        <f>AA8</f>
        <v>0</v>
      </c>
      <c r="AC38" s="49">
        <f>SUM(AC39:AC41)</f>
        <v>0</v>
      </c>
      <c r="AD38" s="49" t="s">
        <v>68</v>
      </c>
      <c r="AE38" s="70"/>
      <c r="AF38" s="71">
        <f>MIN(AF39:AF41)</f>
        <v>0</v>
      </c>
      <c r="AG38" s="71">
        <f>MAX(AG39:AG41)</f>
        <v>0</v>
      </c>
      <c r="AH38" s="72"/>
      <c r="AI38" s="70"/>
      <c r="AJ38" s="73"/>
      <c r="AK38" s="74"/>
      <c r="AL38" s="74"/>
      <c r="AM38" s="79"/>
    </row>
    <row r="39" spans="1:39" s="7" customFormat="1" ht="35.1" hidden="1" customHeight="1" outlineLevel="2" x14ac:dyDescent="0.25">
      <c r="A39" s="93">
        <v>30</v>
      </c>
      <c r="B39" s="94" t="s">
        <v>91</v>
      </c>
      <c r="C39" s="94"/>
      <c r="D39" s="75" t="s">
        <v>168</v>
      </c>
      <c r="E39" s="56"/>
      <c r="F39" s="57">
        <f>COUNTA(H39:S39)</f>
        <v>0</v>
      </c>
      <c r="G39" s="42">
        <f>COUNTA(T39:AA39)</f>
        <v>0</v>
      </c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58"/>
      <c r="AC39" s="49">
        <f>IF(E39="neattiecas",1,IF(E39="atbilst pilnībā",10,IF(E39="atbilst daļēji",100,IF(E39="neatbilst",1000,0))))</f>
        <v>0</v>
      </c>
      <c r="AD39" s="49"/>
      <c r="AE39" s="55"/>
      <c r="AF39" s="18"/>
      <c r="AG39" s="18"/>
      <c r="AH39" s="9"/>
      <c r="AI39" s="6"/>
      <c r="AJ39" s="6"/>
      <c r="AK39" s="35"/>
      <c r="AL39" s="6"/>
      <c r="AM39" s="78"/>
    </row>
    <row r="40" spans="1:39" s="7" customFormat="1" ht="24.95" hidden="1" customHeight="1" outlineLevel="2" x14ac:dyDescent="0.25">
      <c r="A40" s="93">
        <v>31</v>
      </c>
      <c r="B40" s="94" t="s">
        <v>92</v>
      </c>
      <c r="C40" s="94"/>
      <c r="D40" s="75" t="s">
        <v>169</v>
      </c>
      <c r="E40" s="56"/>
      <c r="F40" s="57">
        <f>COUNTA(H40:S40)</f>
        <v>0</v>
      </c>
      <c r="G40" s="42">
        <f>COUNTA(T40:AA40)</f>
        <v>0</v>
      </c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58"/>
      <c r="AC40" s="49">
        <f>IF(E40="neattiecas",1,IF(E40="atbilst pilnībā",10,IF(E40="atbilst daļēji",100,IF(E40="neatbilst",1000,0))))</f>
        <v>0</v>
      </c>
      <c r="AD40" s="49"/>
      <c r="AE40" s="55"/>
      <c r="AF40" s="18"/>
      <c r="AG40" s="18"/>
      <c r="AH40" s="9"/>
      <c r="AI40" s="6"/>
      <c r="AJ40" s="6"/>
      <c r="AK40" s="35"/>
      <c r="AL40" s="6"/>
      <c r="AM40" s="78"/>
    </row>
    <row r="41" spans="1:39" s="7" customFormat="1" ht="24.95" hidden="1" customHeight="1" outlineLevel="2" x14ac:dyDescent="0.25">
      <c r="A41" s="93">
        <v>32</v>
      </c>
      <c r="B41" s="94" t="s">
        <v>93</v>
      </c>
      <c r="C41" s="94"/>
      <c r="D41" s="75" t="s">
        <v>170</v>
      </c>
      <c r="E41" s="56"/>
      <c r="F41" s="57">
        <f>COUNTA(H41:S41)</f>
        <v>0</v>
      </c>
      <c r="G41" s="42">
        <f>COUNTA(T41:AA41)</f>
        <v>0</v>
      </c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58"/>
      <c r="AC41" s="49">
        <f>IF(E41="neattiecas",1,IF(E41="atbilst pilnībā",10,IF(E41="atbilst daļēji",100,IF(E41="neatbilst",1000,0))))</f>
        <v>0</v>
      </c>
      <c r="AD41" s="49"/>
      <c r="AE41" s="55"/>
      <c r="AF41" s="18"/>
      <c r="AG41" s="18"/>
      <c r="AH41" s="9"/>
      <c r="AI41" s="6"/>
      <c r="AJ41" s="6"/>
      <c r="AK41" s="35"/>
      <c r="AL41" s="6"/>
      <c r="AM41" s="78"/>
    </row>
    <row r="42" spans="1:39" s="8" customFormat="1" ht="35.1" customHeight="1" x14ac:dyDescent="0.25">
      <c r="A42" s="93">
        <v>33</v>
      </c>
      <c r="B42" s="99" t="s">
        <v>172</v>
      </c>
      <c r="C42" s="99"/>
      <c r="D42" s="99"/>
      <c r="E42" s="99"/>
      <c r="F42" s="84">
        <f>SUMIFS(F43:F99,$AD43:$AD99,"w")</f>
        <v>0</v>
      </c>
      <c r="G42" s="84">
        <f>SUMIFS(G43:G99,$AD43:$AD99,"w")</f>
        <v>0</v>
      </c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4"/>
      <c r="AC42" s="86"/>
      <c r="AD42" s="86"/>
      <c r="AE42" s="84"/>
      <c r="AF42" s="87">
        <f t="array" ref="AF42">MIN(IF(AF43:AF105&gt;0,AF43:AF105))</f>
        <v>0</v>
      </c>
      <c r="AG42" s="87">
        <f t="array" ref="AG42">MAX(IF(AG43:AG105&gt;0,AG43:AG105))</f>
        <v>0</v>
      </c>
      <c r="AH42" s="88"/>
      <c r="AI42" s="89"/>
      <c r="AJ42" s="89"/>
      <c r="AK42" s="90"/>
      <c r="AL42" s="90"/>
      <c r="AM42" s="91"/>
    </row>
    <row r="43" spans="1:39" ht="35.1" customHeight="1" outlineLevel="1" collapsed="1" x14ac:dyDescent="0.25">
      <c r="A43" s="93">
        <v>34</v>
      </c>
      <c r="B43" s="77" t="s">
        <v>55</v>
      </c>
      <c r="C43" s="95" t="s">
        <v>15</v>
      </c>
      <c r="D43" s="96"/>
      <c r="E43" s="34">
        <f>IF(AC43&gt;999,"neatbilst",IF(AC43&gt;99,"atbilst daļēji",IF(AC43&gt;9,"atbilst pilnībā",IF(AC43&gt;0,"neattiecas",0))))</f>
        <v>0</v>
      </c>
      <c r="F43" s="68">
        <f>SUM(F44:F46)</f>
        <v>0</v>
      </c>
      <c r="G43" s="68">
        <f>SUM(G44:G46)</f>
        <v>0</v>
      </c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8">
        <f>H8</f>
        <v>0</v>
      </c>
      <c r="AC43" s="49">
        <f>SUM(AC44:AC46)</f>
        <v>0</v>
      </c>
      <c r="AD43" s="49" t="s">
        <v>68</v>
      </c>
      <c r="AE43" s="70"/>
      <c r="AF43" s="71">
        <f>MIN(AF44:AF46)</f>
        <v>0</v>
      </c>
      <c r="AG43" s="71">
        <f>MAX(AG44:AG46)</f>
        <v>0</v>
      </c>
      <c r="AH43" s="72"/>
      <c r="AI43" s="70"/>
      <c r="AJ43" s="73"/>
      <c r="AK43" s="74"/>
      <c r="AL43" s="74"/>
      <c r="AM43" s="79"/>
    </row>
    <row r="44" spans="1:39" s="7" customFormat="1" ht="35.1" hidden="1" customHeight="1" outlineLevel="2" x14ac:dyDescent="0.25">
      <c r="A44" s="93">
        <v>35</v>
      </c>
      <c r="B44" s="97" t="s">
        <v>95</v>
      </c>
      <c r="C44" s="98"/>
      <c r="D44" s="76" t="s">
        <v>173</v>
      </c>
      <c r="E44" s="56"/>
      <c r="F44" s="57">
        <f>COUNTA(H44:S44)</f>
        <v>0</v>
      </c>
      <c r="G44" s="42">
        <f>COUNTA(T44:AA44)</f>
        <v>0</v>
      </c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58"/>
      <c r="AC44" s="49">
        <f>IF(E44="neattiecas",1,IF(E44="atbilst pilnībā",10,IF(E44="atbilst daļēji",100,IF(E44="neatbilst",1000,0))))</f>
        <v>0</v>
      </c>
      <c r="AD44" s="49"/>
      <c r="AE44" s="55"/>
      <c r="AF44" s="18"/>
      <c r="AG44" s="18"/>
      <c r="AH44" s="9"/>
      <c r="AI44" s="6"/>
      <c r="AJ44" s="6"/>
      <c r="AK44" s="35"/>
      <c r="AL44" s="6"/>
      <c r="AM44" s="78"/>
    </row>
    <row r="45" spans="1:39" s="7" customFormat="1" ht="114.95" hidden="1" customHeight="1" outlineLevel="2" x14ac:dyDescent="0.25">
      <c r="A45" s="93">
        <v>36</v>
      </c>
      <c r="B45" s="97" t="s">
        <v>96</v>
      </c>
      <c r="C45" s="98"/>
      <c r="D45" s="75" t="s">
        <v>175</v>
      </c>
      <c r="E45" s="56"/>
      <c r="F45" s="57">
        <f>COUNTA(H45:S45)</f>
        <v>0</v>
      </c>
      <c r="G45" s="42">
        <f>COUNTA(T45:AA45)</f>
        <v>0</v>
      </c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58"/>
      <c r="AC45" s="49">
        <f>IF(E45="neattiecas",1,IF(E45="atbilst pilnībā",10,IF(E45="atbilst daļēji",100,IF(E45="neatbilst",1000,0))))</f>
        <v>0</v>
      </c>
      <c r="AD45" s="49"/>
      <c r="AE45" s="55"/>
      <c r="AF45" s="18"/>
      <c r="AG45" s="18"/>
      <c r="AH45" s="9"/>
      <c r="AI45" s="6"/>
      <c r="AJ45" s="6"/>
      <c r="AK45" s="35"/>
      <c r="AL45" s="6"/>
      <c r="AM45" s="78"/>
    </row>
    <row r="46" spans="1:39" s="7" customFormat="1" ht="24.95" hidden="1" customHeight="1" outlineLevel="2" x14ac:dyDescent="0.25">
      <c r="A46" s="93">
        <v>37</v>
      </c>
      <c r="B46" s="97" t="s">
        <v>97</v>
      </c>
      <c r="C46" s="98"/>
      <c r="D46" s="75" t="s">
        <v>176</v>
      </c>
      <c r="E46" s="56"/>
      <c r="F46" s="57">
        <f>COUNTA(H46:S46)</f>
        <v>0</v>
      </c>
      <c r="G46" s="42">
        <f>COUNTA(T46:AA46)</f>
        <v>0</v>
      </c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58"/>
      <c r="AC46" s="49">
        <f>IF(E46="neattiecas",1,IF(E46="atbilst pilnībā",10,IF(E46="atbilst daļēji",100,IF(E46="neatbilst",1000,0))))</f>
        <v>0</v>
      </c>
      <c r="AD46" s="49"/>
      <c r="AE46" s="55"/>
      <c r="AF46" s="18"/>
      <c r="AG46" s="18"/>
      <c r="AH46" s="9"/>
      <c r="AI46" s="6"/>
      <c r="AJ46" s="6"/>
      <c r="AK46" s="35"/>
      <c r="AL46" s="6"/>
      <c r="AM46" s="78"/>
    </row>
    <row r="47" spans="1:39" ht="35.1" customHeight="1" outlineLevel="1" collapsed="1" x14ac:dyDescent="0.25">
      <c r="A47" s="93">
        <v>38</v>
      </c>
      <c r="B47" s="77" t="s">
        <v>56</v>
      </c>
      <c r="C47" s="95" t="s">
        <v>27</v>
      </c>
      <c r="D47" s="96"/>
      <c r="E47" s="34">
        <f>IF(AC47&gt;999,"neatbilst",IF(AC47&gt;99,"atbilst daļēji",IF(AC47&gt;9,"atbilst pilnībā",IF(AC47&gt;0,"neattiecas",0))))</f>
        <v>0</v>
      </c>
      <c r="F47" s="68">
        <f>SUM(F48:F56)</f>
        <v>0</v>
      </c>
      <c r="G47" s="68">
        <f>SUM(G48:G56)</f>
        <v>0</v>
      </c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8">
        <f>I8</f>
        <v>0</v>
      </c>
      <c r="AC47" s="49">
        <f>SUM(AC48:AC56)</f>
        <v>0</v>
      </c>
      <c r="AD47" s="49" t="s">
        <v>68</v>
      </c>
      <c r="AE47" s="70"/>
      <c r="AF47" s="71">
        <f>MIN(AF48:AF56)</f>
        <v>0</v>
      </c>
      <c r="AG47" s="71">
        <f>MAX(AG48:AG56)</f>
        <v>0</v>
      </c>
      <c r="AH47" s="72"/>
      <c r="AI47" s="70"/>
      <c r="AJ47" s="73"/>
      <c r="AK47" s="74"/>
      <c r="AL47" s="74"/>
      <c r="AM47" s="79"/>
    </row>
    <row r="48" spans="1:39" s="7" customFormat="1" ht="45" hidden="1" customHeight="1" outlineLevel="2" x14ac:dyDescent="0.25">
      <c r="A48" s="93">
        <v>39</v>
      </c>
      <c r="B48" s="97" t="s">
        <v>98</v>
      </c>
      <c r="C48" s="98"/>
      <c r="D48" s="76" t="s">
        <v>174</v>
      </c>
      <c r="E48" s="56"/>
      <c r="F48" s="57">
        <f t="shared" ref="F48:F56" si="2">COUNTA(H48:S48)</f>
        <v>0</v>
      </c>
      <c r="G48" s="42">
        <f t="shared" ref="G48:G56" si="3">COUNTA(T48:AA48)</f>
        <v>0</v>
      </c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58"/>
      <c r="AC48" s="49">
        <f t="shared" ref="AC48:AC56" si="4">IF(E48="neattiecas",1,IF(E48="atbilst pilnībā",10,IF(E48="atbilst daļēji",100,IF(E48="neatbilst",1000,0))))</f>
        <v>0</v>
      </c>
      <c r="AD48" s="49"/>
      <c r="AE48" s="55"/>
      <c r="AF48" s="18"/>
      <c r="AG48" s="18"/>
      <c r="AH48" s="9"/>
      <c r="AI48" s="6"/>
      <c r="AJ48" s="6"/>
      <c r="AK48" s="35"/>
      <c r="AL48" s="6"/>
      <c r="AM48" s="78"/>
    </row>
    <row r="49" spans="1:39" s="7" customFormat="1" ht="35.1" hidden="1" customHeight="1" outlineLevel="2" x14ac:dyDescent="0.25">
      <c r="A49" s="93">
        <v>40</v>
      </c>
      <c r="B49" s="97" t="s">
        <v>99</v>
      </c>
      <c r="C49" s="98"/>
      <c r="D49" s="76" t="s">
        <v>177</v>
      </c>
      <c r="E49" s="56"/>
      <c r="F49" s="57">
        <f t="shared" si="2"/>
        <v>0</v>
      </c>
      <c r="G49" s="42">
        <f t="shared" si="3"/>
        <v>0</v>
      </c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58"/>
      <c r="AC49" s="49">
        <f t="shared" si="4"/>
        <v>0</v>
      </c>
      <c r="AD49" s="49"/>
      <c r="AE49" s="55"/>
      <c r="AF49" s="18"/>
      <c r="AG49" s="18"/>
      <c r="AH49" s="9"/>
      <c r="AI49" s="6"/>
      <c r="AJ49" s="6"/>
      <c r="AK49" s="35"/>
      <c r="AL49" s="6"/>
      <c r="AM49" s="78"/>
    </row>
    <row r="50" spans="1:39" s="7" customFormat="1" ht="35.1" hidden="1" customHeight="1" outlineLevel="2" x14ac:dyDescent="0.25">
      <c r="A50" s="93">
        <v>41</v>
      </c>
      <c r="B50" s="94" t="s">
        <v>102</v>
      </c>
      <c r="C50" s="94"/>
      <c r="D50" s="75" t="s">
        <v>178</v>
      </c>
      <c r="E50" s="56"/>
      <c r="F50" s="57">
        <f t="shared" si="2"/>
        <v>0</v>
      </c>
      <c r="G50" s="42">
        <f t="shared" si="3"/>
        <v>0</v>
      </c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58"/>
      <c r="AC50" s="49">
        <f t="shared" si="4"/>
        <v>0</v>
      </c>
      <c r="AD50" s="49"/>
      <c r="AE50" s="55"/>
      <c r="AF50" s="18"/>
      <c r="AG50" s="18"/>
      <c r="AH50" s="9"/>
      <c r="AI50" s="6"/>
      <c r="AJ50" s="6"/>
      <c r="AK50" s="35"/>
      <c r="AL50" s="6"/>
      <c r="AM50" s="78"/>
    </row>
    <row r="51" spans="1:39" s="7" customFormat="1" ht="24.95" hidden="1" customHeight="1" outlineLevel="2" x14ac:dyDescent="0.25">
      <c r="A51" s="93">
        <v>42</v>
      </c>
      <c r="B51" s="94" t="s">
        <v>103</v>
      </c>
      <c r="C51" s="94"/>
      <c r="D51" s="75" t="s">
        <v>179</v>
      </c>
      <c r="E51" s="56"/>
      <c r="F51" s="57">
        <f t="shared" si="2"/>
        <v>0</v>
      </c>
      <c r="G51" s="42">
        <f t="shared" si="3"/>
        <v>0</v>
      </c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58"/>
      <c r="AC51" s="49">
        <f t="shared" si="4"/>
        <v>0</v>
      </c>
      <c r="AD51" s="49"/>
      <c r="AE51" s="55"/>
      <c r="AF51" s="18"/>
      <c r="AG51" s="18"/>
      <c r="AH51" s="9"/>
      <c r="AI51" s="6"/>
      <c r="AJ51" s="6"/>
      <c r="AK51" s="35"/>
      <c r="AL51" s="6"/>
      <c r="AM51" s="78"/>
    </row>
    <row r="52" spans="1:39" s="7" customFormat="1" ht="35.1" hidden="1" customHeight="1" outlineLevel="2" x14ac:dyDescent="0.25">
      <c r="A52" s="93">
        <v>43</v>
      </c>
      <c r="B52" s="94" t="s">
        <v>104</v>
      </c>
      <c r="C52" s="94"/>
      <c r="D52" s="75" t="s">
        <v>180</v>
      </c>
      <c r="E52" s="56"/>
      <c r="F52" s="57">
        <f t="shared" si="2"/>
        <v>0</v>
      </c>
      <c r="G52" s="42">
        <f t="shared" si="3"/>
        <v>0</v>
      </c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58"/>
      <c r="AC52" s="49">
        <f t="shared" si="4"/>
        <v>0</v>
      </c>
      <c r="AD52" s="49"/>
      <c r="AE52" s="55"/>
      <c r="AF52" s="18"/>
      <c r="AG52" s="18"/>
      <c r="AH52" s="9"/>
      <c r="AI52" s="6"/>
      <c r="AJ52" s="6"/>
      <c r="AK52" s="35"/>
      <c r="AL52" s="6"/>
      <c r="AM52" s="78"/>
    </row>
    <row r="53" spans="1:39" s="7" customFormat="1" ht="35.1" hidden="1" customHeight="1" outlineLevel="2" x14ac:dyDescent="0.25">
      <c r="A53" s="93">
        <v>44</v>
      </c>
      <c r="B53" s="94" t="s">
        <v>105</v>
      </c>
      <c r="C53" s="94"/>
      <c r="D53" s="75" t="s">
        <v>181</v>
      </c>
      <c r="E53" s="56"/>
      <c r="F53" s="57">
        <f t="shared" si="2"/>
        <v>0</v>
      </c>
      <c r="G53" s="42">
        <f t="shared" si="3"/>
        <v>0</v>
      </c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58"/>
      <c r="AC53" s="49">
        <f t="shared" si="4"/>
        <v>0</v>
      </c>
      <c r="AD53" s="49"/>
      <c r="AE53" s="55"/>
      <c r="AF53" s="18"/>
      <c r="AG53" s="18"/>
      <c r="AH53" s="9"/>
      <c r="AI53" s="6"/>
      <c r="AJ53" s="6"/>
      <c r="AK53" s="35"/>
      <c r="AL53" s="6"/>
      <c r="AM53" s="78"/>
    </row>
    <row r="54" spans="1:39" s="7" customFormat="1" ht="45" hidden="1" customHeight="1" outlineLevel="2" x14ac:dyDescent="0.25">
      <c r="A54" s="93">
        <v>45</v>
      </c>
      <c r="B54" s="97" t="s">
        <v>100</v>
      </c>
      <c r="C54" s="98"/>
      <c r="D54" s="75" t="s">
        <v>182</v>
      </c>
      <c r="E54" s="56"/>
      <c r="F54" s="57">
        <f t="shared" si="2"/>
        <v>0</v>
      </c>
      <c r="G54" s="42">
        <f t="shared" si="3"/>
        <v>0</v>
      </c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58"/>
      <c r="AC54" s="49">
        <f t="shared" si="4"/>
        <v>0</v>
      </c>
      <c r="AD54" s="49"/>
      <c r="AE54" s="55"/>
      <c r="AF54" s="18"/>
      <c r="AG54" s="18"/>
      <c r="AH54" s="9"/>
      <c r="AI54" s="6"/>
      <c r="AJ54" s="6"/>
      <c r="AK54" s="35"/>
      <c r="AL54" s="6"/>
      <c r="AM54" s="78"/>
    </row>
    <row r="55" spans="1:39" s="7" customFormat="1" ht="45" hidden="1" customHeight="1" outlineLevel="2" x14ac:dyDescent="0.25">
      <c r="A55" s="93">
        <v>46</v>
      </c>
      <c r="B55" s="94" t="s">
        <v>106</v>
      </c>
      <c r="C55" s="94"/>
      <c r="D55" s="76" t="s">
        <v>183</v>
      </c>
      <c r="E55" s="56"/>
      <c r="F55" s="57">
        <f t="shared" si="2"/>
        <v>0</v>
      </c>
      <c r="G55" s="42">
        <f t="shared" si="3"/>
        <v>0</v>
      </c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58"/>
      <c r="AC55" s="49">
        <f t="shared" si="4"/>
        <v>0</v>
      </c>
      <c r="AD55" s="49"/>
      <c r="AE55" s="55"/>
      <c r="AF55" s="18"/>
      <c r="AG55" s="18"/>
      <c r="AH55" s="9"/>
      <c r="AI55" s="6"/>
      <c r="AJ55" s="6"/>
      <c r="AK55" s="35"/>
      <c r="AL55" s="6"/>
      <c r="AM55" s="78"/>
    </row>
    <row r="56" spans="1:39" s="7" customFormat="1" ht="35.1" hidden="1" customHeight="1" outlineLevel="2" x14ac:dyDescent="0.25">
      <c r="A56" s="93">
        <v>47</v>
      </c>
      <c r="B56" s="97" t="s">
        <v>101</v>
      </c>
      <c r="C56" s="98"/>
      <c r="D56" s="75" t="s">
        <v>184</v>
      </c>
      <c r="E56" s="56"/>
      <c r="F56" s="57">
        <f t="shared" si="2"/>
        <v>0</v>
      </c>
      <c r="G56" s="42">
        <f t="shared" si="3"/>
        <v>0</v>
      </c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58"/>
      <c r="AC56" s="49">
        <f t="shared" si="4"/>
        <v>0</v>
      </c>
      <c r="AD56" s="49"/>
      <c r="AE56" s="55"/>
      <c r="AF56" s="18"/>
      <c r="AG56" s="18"/>
      <c r="AH56" s="9"/>
      <c r="AI56" s="6"/>
      <c r="AJ56" s="6"/>
      <c r="AK56" s="35"/>
      <c r="AL56" s="6"/>
      <c r="AM56" s="78"/>
    </row>
    <row r="57" spans="1:39" ht="35.1" customHeight="1" outlineLevel="1" collapsed="1" x14ac:dyDescent="0.25">
      <c r="A57" s="93">
        <v>48</v>
      </c>
      <c r="B57" s="77" t="s">
        <v>58</v>
      </c>
      <c r="C57" s="95" t="s">
        <v>57</v>
      </c>
      <c r="D57" s="96"/>
      <c r="E57" s="34">
        <f>IF(AC57&gt;999,"neatbilst",IF(AC57&gt;99,"atbilst daļēji",IF(AC57&gt;9,"atbilst pilnībā",IF(AC57&gt;0,"neattiecas",0))))</f>
        <v>0</v>
      </c>
      <c r="F57" s="68">
        <f>SUM(F58:F60)</f>
        <v>0</v>
      </c>
      <c r="G57" s="68">
        <f>SUM(G58:G60)</f>
        <v>0</v>
      </c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8">
        <f>J8</f>
        <v>0</v>
      </c>
      <c r="AC57" s="49">
        <f>SUM(AC58:AC60)</f>
        <v>0</v>
      </c>
      <c r="AD57" s="49" t="s">
        <v>68</v>
      </c>
      <c r="AE57" s="70"/>
      <c r="AF57" s="71">
        <f>MIN(AF58:AF60)</f>
        <v>0</v>
      </c>
      <c r="AG57" s="71">
        <f>MAX(AG58:AG60)</f>
        <v>0</v>
      </c>
      <c r="AH57" s="72"/>
      <c r="AI57" s="70"/>
      <c r="AJ57" s="73"/>
      <c r="AK57" s="74"/>
      <c r="AL57" s="74"/>
      <c r="AM57" s="79"/>
    </row>
    <row r="58" spans="1:39" s="7" customFormat="1" ht="90" hidden="1" customHeight="1" outlineLevel="2" x14ac:dyDescent="0.25">
      <c r="A58" s="93">
        <v>49</v>
      </c>
      <c r="B58" s="97" t="s">
        <v>107</v>
      </c>
      <c r="C58" s="98"/>
      <c r="D58" s="76" t="s">
        <v>185</v>
      </c>
      <c r="E58" s="56"/>
      <c r="F58" s="57">
        <f>COUNTA(H58:S58)</f>
        <v>0</v>
      </c>
      <c r="G58" s="42">
        <f>COUNTA(T58:AA58)</f>
        <v>0</v>
      </c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58"/>
      <c r="AC58" s="49">
        <f>IF(E58="neattiecas",1,IF(E58="atbilst pilnībā",10,IF(E58="atbilst daļēji",100,IF(E58="neatbilst",1000,0))))</f>
        <v>0</v>
      </c>
      <c r="AD58" s="49"/>
      <c r="AE58" s="55"/>
      <c r="AF58" s="18"/>
      <c r="AG58" s="18"/>
      <c r="AH58" s="9"/>
      <c r="AI58" s="6"/>
      <c r="AJ58" s="6"/>
      <c r="AK58" s="35"/>
      <c r="AL58" s="6"/>
      <c r="AM58" s="78"/>
    </row>
    <row r="59" spans="1:39" s="7" customFormat="1" ht="45" hidden="1" customHeight="1" outlineLevel="2" x14ac:dyDescent="0.25">
      <c r="A59" s="93">
        <v>50</v>
      </c>
      <c r="B59" s="97" t="s">
        <v>108</v>
      </c>
      <c r="C59" s="98"/>
      <c r="D59" s="76" t="s">
        <v>186</v>
      </c>
      <c r="E59" s="56"/>
      <c r="F59" s="57">
        <f>COUNTA(H59:S59)</f>
        <v>0</v>
      </c>
      <c r="G59" s="42">
        <f>COUNTA(T59:AA59)</f>
        <v>0</v>
      </c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58"/>
      <c r="AC59" s="49">
        <f>IF(E59="neattiecas",1,IF(E59="atbilst pilnībā",10,IF(E59="atbilst daļēji",100,IF(E59="neatbilst",1000,0))))</f>
        <v>0</v>
      </c>
      <c r="AD59" s="49"/>
      <c r="AE59" s="55"/>
      <c r="AF59" s="18"/>
      <c r="AG59" s="18"/>
      <c r="AH59" s="9"/>
      <c r="AI59" s="6"/>
      <c r="AJ59" s="6"/>
      <c r="AK59" s="35"/>
      <c r="AL59" s="6"/>
      <c r="AM59" s="78"/>
    </row>
    <row r="60" spans="1:39" s="7" customFormat="1" ht="45" hidden="1" customHeight="1" outlineLevel="2" x14ac:dyDescent="0.25">
      <c r="A60" s="93">
        <v>51</v>
      </c>
      <c r="B60" s="97" t="s">
        <v>109</v>
      </c>
      <c r="C60" s="98"/>
      <c r="D60" s="75" t="s">
        <v>220</v>
      </c>
      <c r="E60" s="56"/>
      <c r="F60" s="57">
        <f>COUNTA(H60:S60)</f>
        <v>0</v>
      </c>
      <c r="G60" s="42">
        <f>COUNTA(T60:AA60)</f>
        <v>0</v>
      </c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58"/>
      <c r="AC60" s="49">
        <f>IF(E60="neattiecas",1,IF(E60="atbilst pilnībā",10,IF(E60="atbilst daļēji",100,IF(E60="neatbilst",1000,0))))</f>
        <v>0</v>
      </c>
      <c r="AD60" s="49"/>
      <c r="AE60" s="55"/>
      <c r="AF60" s="18"/>
      <c r="AG60" s="18"/>
      <c r="AH60" s="9"/>
      <c r="AI60" s="6"/>
      <c r="AJ60" s="6"/>
      <c r="AK60" s="35"/>
      <c r="AL60" s="6"/>
      <c r="AM60" s="78"/>
    </row>
    <row r="61" spans="1:39" ht="35.1" customHeight="1" outlineLevel="1" collapsed="1" x14ac:dyDescent="0.25">
      <c r="A61" s="93">
        <v>52</v>
      </c>
      <c r="B61" s="77" t="s">
        <v>59</v>
      </c>
      <c r="C61" s="95" t="s">
        <v>25</v>
      </c>
      <c r="D61" s="96"/>
      <c r="E61" s="34">
        <f>IF(AC61&gt;999,"neatbilst",IF(AC61&gt;99,"atbilst daļēji",IF(AC61&gt;9,"atbilst pilnībā",IF(AC61&gt;0,"neattiecas",0))))</f>
        <v>0</v>
      </c>
      <c r="F61" s="68">
        <f>SUM(F62:F65)</f>
        <v>0</v>
      </c>
      <c r="G61" s="68">
        <f>SUM(G62:G65)</f>
        <v>0</v>
      </c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8">
        <f>K8</f>
        <v>0</v>
      </c>
      <c r="AC61" s="49">
        <f>SUM(AC62:AC65)</f>
        <v>0</v>
      </c>
      <c r="AD61" s="49" t="s">
        <v>68</v>
      </c>
      <c r="AE61" s="70"/>
      <c r="AF61" s="71">
        <f>MIN(AF62:AF65)</f>
        <v>0</v>
      </c>
      <c r="AG61" s="71">
        <f>MAX(AG62:AG65)</f>
        <v>0</v>
      </c>
      <c r="AH61" s="72"/>
      <c r="AI61" s="70"/>
      <c r="AJ61" s="73"/>
      <c r="AK61" s="74"/>
      <c r="AL61" s="74"/>
      <c r="AM61" s="79"/>
    </row>
    <row r="62" spans="1:39" s="7" customFormat="1" ht="90" hidden="1" customHeight="1" outlineLevel="2" x14ac:dyDescent="0.25">
      <c r="A62" s="93">
        <v>53</v>
      </c>
      <c r="B62" s="97" t="s">
        <v>110</v>
      </c>
      <c r="C62" s="98"/>
      <c r="D62" s="76" t="s">
        <v>187</v>
      </c>
      <c r="E62" s="56"/>
      <c r="F62" s="57">
        <f t="shared" ref="F62:F65" si="5">COUNTA(H62:S62)</f>
        <v>0</v>
      </c>
      <c r="G62" s="42">
        <f>COUNTA(T62:AA62)</f>
        <v>0</v>
      </c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58"/>
      <c r="AC62" s="49">
        <f>IF(E62="neattiecas",1,IF(E62="atbilst pilnībā",10,IF(E62="atbilst daļēji",100,IF(E62="neatbilst",1000,0))))</f>
        <v>0</v>
      </c>
      <c r="AD62" s="49"/>
      <c r="AE62" s="55"/>
      <c r="AF62" s="18"/>
      <c r="AG62" s="18"/>
      <c r="AH62" s="9"/>
      <c r="AI62" s="6"/>
      <c r="AJ62" s="6"/>
      <c r="AK62" s="35"/>
      <c r="AL62" s="6"/>
      <c r="AM62" s="78"/>
    </row>
    <row r="63" spans="1:39" s="7" customFormat="1" ht="35.1" hidden="1" customHeight="1" outlineLevel="2" x14ac:dyDescent="0.25">
      <c r="A63" s="93">
        <v>54</v>
      </c>
      <c r="B63" s="97" t="s">
        <v>111</v>
      </c>
      <c r="C63" s="98"/>
      <c r="D63" s="76" t="s">
        <v>188</v>
      </c>
      <c r="E63" s="56"/>
      <c r="F63" s="57">
        <f t="shared" ref="F63" si="6">COUNTA(H63:S63)</f>
        <v>0</v>
      </c>
      <c r="G63" s="42">
        <f>COUNTA(T63:AA63)</f>
        <v>0</v>
      </c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58"/>
      <c r="AC63" s="49">
        <f>IF(E63="neattiecas",1,IF(E63="atbilst pilnībā",10,IF(E63="atbilst daļēji",100,IF(E63="neatbilst",1000,0))))</f>
        <v>0</v>
      </c>
      <c r="AD63" s="49"/>
      <c r="AE63" s="55"/>
      <c r="AF63" s="18"/>
      <c r="AG63" s="18"/>
      <c r="AH63" s="9"/>
      <c r="AI63" s="6"/>
      <c r="AJ63" s="6"/>
      <c r="AK63" s="35"/>
      <c r="AL63" s="6"/>
      <c r="AM63" s="78"/>
    </row>
    <row r="64" spans="1:39" s="7" customFormat="1" ht="35.1" hidden="1" customHeight="1" outlineLevel="2" x14ac:dyDescent="0.25">
      <c r="A64" s="93">
        <v>55</v>
      </c>
      <c r="B64" s="97" t="s">
        <v>112</v>
      </c>
      <c r="C64" s="98"/>
      <c r="D64" s="76" t="s">
        <v>189</v>
      </c>
      <c r="E64" s="56"/>
      <c r="F64" s="57">
        <f t="shared" si="5"/>
        <v>0</v>
      </c>
      <c r="G64" s="42">
        <f>COUNTA(T64:AA64)</f>
        <v>0</v>
      </c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58"/>
      <c r="AC64" s="49">
        <f>IF(E64="neattiecas",1,IF(E64="atbilst pilnībā",10,IF(E64="atbilst daļēji",100,IF(E64="neatbilst",1000,0))))</f>
        <v>0</v>
      </c>
      <c r="AD64" s="49"/>
      <c r="AE64" s="55"/>
      <c r="AF64" s="18"/>
      <c r="AG64" s="18"/>
      <c r="AH64" s="9"/>
      <c r="AI64" s="6"/>
      <c r="AJ64" s="6"/>
      <c r="AK64" s="35"/>
      <c r="AL64" s="6"/>
      <c r="AM64" s="78"/>
    </row>
    <row r="65" spans="1:39" s="7" customFormat="1" ht="35.1" hidden="1" customHeight="1" outlineLevel="2" x14ac:dyDescent="0.25">
      <c r="A65" s="93">
        <v>56</v>
      </c>
      <c r="B65" s="97" t="s">
        <v>113</v>
      </c>
      <c r="C65" s="98"/>
      <c r="D65" s="76" t="s">
        <v>190</v>
      </c>
      <c r="E65" s="56"/>
      <c r="F65" s="57">
        <f t="shared" si="5"/>
        <v>0</v>
      </c>
      <c r="G65" s="42">
        <f>COUNTA(T65:AA65)</f>
        <v>0</v>
      </c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58"/>
      <c r="AC65" s="49">
        <f>IF(E65="neattiecas",1,IF(E65="atbilst pilnībā",10,IF(E65="atbilst daļēji",100,IF(E65="neatbilst",1000,0))))</f>
        <v>0</v>
      </c>
      <c r="AD65" s="49"/>
      <c r="AE65" s="55"/>
      <c r="AF65" s="18"/>
      <c r="AG65" s="18"/>
      <c r="AH65" s="9"/>
      <c r="AI65" s="6"/>
      <c r="AJ65" s="6"/>
      <c r="AK65" s="35"/>
      <c r="AL65" s="6"/>
      <c r="AM65" s="78"/>
    </row>
    <row r="66" spans="1:39" ht="35.1" customHeight="1" outlineLevel="1" collapsed="1" x14ac:dyDescent="0.25">
      <c r="A66" s="93">
        <v>57</v>
      </c>
      <c r="B66" s="77" t="s">
        <v>60</v>
      </c>
      <c r="C66" s="95" t="s">
        <v>23</v>
      </c>
      <c r="D66" s="96"/>
      <c r="E66" s="34">
        <f>IF(AC66&gt;999,"neatbilst",IF(AC66&gt;99,"atbilst daļēji",IF(AC66&gt;9,"atbilst pilnībā",IF(AC66&gt;0,"neattiecas",0))))</f>
        <v>0</v>
      </c>
      <c r="F66" s="68">
        <f>SUM(F67:F69)</f>
        <v>0</v>
      </c>
      <c r="G66" s="68">
        <f>SUM(G67:G69)</f>
        <v>0</v>
      </c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8">
        <f>L8</f>
        <v>0</v>
      </c>
      <c r="AC66" s="49">
        <f>SUM(AC67:AC69)</f>
        <v>0</v>
      </c>
      <c r="AD66" s="49" t="s">
        <v>68</v>
      </c>
      <c r="AE66" s="70"/>
      <c r="AF66" s="71">
        <f>MIN(AF67:AF69)</f>
        <v>0</v>
      </c>
      <c r="AG66" s="71">
        <f>MAX(AG67:AG69)</f>
        <v>0</v>
      </c>
      <c r="AH66" s="72"/>
      <c r="AI66" s="70"/>
      <c r="AJ66" s="73"/>
      <c r="AK66" s="74"/>
      <c r="AL66" s="74"/>
      <c r="AM66" s="79"/>
    </row>
    <row r="67" spans="1:39" s="7" customFormat="1" ht="35.1" hidden="1" customHeight="1" outlineLevel="2" x14ac:dyDescent="0.25">
      <c r="A67" s="93">
        <v>58</v>
      </c>
      <c r="B67" s="97" t="s">
        <v>114</v>
      </c>
      <c r="C67" s="98"/>
      <c r="D67" s="76" t="s">
        <v>191</v>
      </c>
      <c r="E67" s="56"/>
      <c r="F67" s="57">
        <f>COUNTA(H67:S67)</f>
        <v>0</v>
      </c>
      <c r="G67" s="42">
        <f>COUNTA(T67:AA67)</f>
        <v>0</v>
      </c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58"/>
      <c r="AC67" s="49">
        <f>IF(E67="neattiecas",1,IF(E67="atbilst pilnībā",10,IF(E67="atbilst daļēji",100,IF(E67="neatbilst",1000,0))))</f>
        <v>0</v>
      </c>
      <c r="AD67" s="49"/>
      <c r="AE67" s="55"/>
      <c r="AF67" s="18"/>
      <c r="AG67" s="18"/>
      <c r="AH67" s="9"/>
      <c r="AI67" s="6"/>
      <c r="AJ67" s="6"/>
      <c r="AK67" s="35"/>
      <c r="AL67" s="6"/>
      <c r="AM67" s="78"/>
    </row>
    <row r="68" spans="1:39" s="7" customFormat="1" ht="35.1" hidden="1" customHeight="1" outlineLevel="2" x14ac:dyDescent="0.25">
      <c r="A68" s="93">
        <v>59</v>
      </c>
      <c r="B68" s="97" t="s">
        <v>115</v>
      </c>
      <c r="C68" s="98"/>
      <c r="D68" s="76" t="s">
        <v>192</v>
      </c>
      <c r="E68" s="56"/>
      <c r="F68" s="57">
        <f>COUNTA(H68:S68)</f>
        <v>0</v>
      </c>
      <c r="G68" s="42">
        <f>COUNTA(T68:AA68)</f>
        <v>0</v>
      </c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58"/>
      <c r="AC68" s="49">
        <f>IF(E68="neattiecas",1,IF(E68="atbilst pilnībā",10,IF(E68="atbilst daļēji",100,IF(E68="neatbilst",1000,0))))</f>
        <v>0</v>
      </c>
      <c r="AD68" s="49"/>
      <c r="AE68" s="55"/>
      <c r="AF68" s="18"/>
      <c r="AG68" s="18"/>
      <c r="AH68" s="9"/>
      <c r="AI68" s="6"/>
      <c r="AJ68" s="6"/>
      <c r="AK68" s="35"/>
      <c r="AL68" s="6"/>
      <c r="AM68" s="78"/>
    </row>
    <row r="69" spans="1:39" s="7" customFormat="1" ht="35.1" hidden="1" customHeight="1" outlineLevel="2" x14ac:dyDescent="0.25">
      <c r="A69" s="93">
        <v>60</v>
      </c>
      <c r="B69" s="97" t="s">
        <v>116</v>
      </c>
      <c r="C69" s="98"/>
      <c r="D69" s="76" t="s">
        <v>193</v>
      </c>
      <c r="E69" s="56"/>
      <c r="F69" s="57">
        <f>COUNTA(H69:S69)</f>
        <v>0</v>
      </c>
      <c r="G69" s="42">
        <f>COUNTA(T69:AA69)</f>
        <v>0</v>
      </c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58"/>
      <c r="AC69" s="49">
        <f>IF(E69="neattiecas",1,IF(E69="atbilst pilnībā",10,IF(E69="atbilst daļēji",100,IF(E69="neatbilst",1000,0))))</f>
        <v>0</v>
      </c>
      <c r="AD69" s="49"/>
      <c r="AE69" s="55"/>
      <c r="AF69" s="18"/>
      <c r="AG69" s="18"/>
      <c r="AH69" s="9"/>
      <c r="AI69" s="6"/>
      <c r="AJ69" s="6"/>
      <c r="AK69" s="35"/>
      <c r="AL69" s="6"/>
      <c r="AM69" s="78"/>
    </row>
    <row r="70" spans="1:39" ht="35.1" customHeight="1" outlineLevel="1" collapsed="1" x14ac:dyDescent="0.25">
      <c r="A70" s="93">
        <v>61</v>
      </c>
      <c r="B70" s="77" t="s">
        <v>61</v>
      </c>
      <c r="C70" s="95" t="s">
        <v>24</v>
      </c>
      <c r="D70" s="96"/>
      <c r="E70" s="34">
        <f>IF(AC70&gt;999,"neatbilst",IF(AC70&gt;99,"atbilst daļēji",IF(AC70&gt;9,"atbilst pilnībā",IF(AC70&gt;0,"neattiecas",0))))</f>
        <v>0</v>
      </c>
      <c r="F70" s="68">
        <f>SUM(F71:F74)</f>
        <v>0</v>
      </c>
      <c r="G70" s="68">
        <f>SUM(G71:G74)</f>
        <v>0</v>
      </c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8">
        <f>M8</f>
        <v>0</v>
      </c>
      <c r="AC70" s="49">
        <f>SUM(AC71:AC74)</f>
        <v>0</v>
      </c>
      <c r="AD70" s="49" t="s">
        <v>68</v>
      </c>
      <c r="AE70" s="70"/>
      <c r="AF70" s="71">
        <f>MIN(AF71:AF74)</f>
        <v>0</v>
      </c>
      <c r="AG70" s="71">
        <f>MAX(AG71:AG74)</f>
        <v>0</v>
      </c>
      <c r="AH70" s="72"/>
      <c r="AI70" s="70"/>
      <c r="AJ70" s="73"/>
      <c r="AK70" s="74"/>
      <c r="AL70" s="74"/>
      <c r="AM70" s="79"/>
    </row>
    <row r="71" spans="1:39" s="7" customFormat="1" ht="35.1" hidden="1" customHeight="1" outlineLevel="2" x14ac:dyDescent="0.25">
      <c r="A71" s="93">
        <v>62</v>
      </c>
      <c r="B71" s="97" t="s">
        <v>117</v>
      </c>
      <c r="C71" s="98"/>
      <c r="D71" s="76" t="s">
        <v>194</v>
      </c>
      <c r="E71" s="56"/>
      <c r="F71" s="57">
        <f t="shared" ref="F71:F72" si="7">COUNTA(H71:S71)</f>
        <v>0</v>
      </c>
      <c r="G71" s="42">
        <f>COUNTA(T71:AA71)</f>
        <v>0</v>
      </c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58"/>
      <c r="AC71" s="49">
        <f>IF(E71="neattiecas",1,IF(E71="atbilst pilnībā",10,IF(E71="atbilst daļēji",100,IF(E71="neatbilst",1000,0))))</f>
        <v>0</v>
      </c>
      <c r="AD71" s="49"/>
      <c r="AE71" s="55"/>
      <c r="AF71" s="18"/>
      <c r="AG71" s="18"/>
      <c r="AH71" s="9"/>
      <c r="AI71" s="6"/>
      <c r="AJ71" s="6"/>
      <c r="AK71" s="35"/>
      <c r="AL71" s="6"/>
      <c r="AM71" s="78"/>
    </row>
    <row r="72" spans="1:39" s="7" customFormat="1" ht="35.1" hidden="1" customHeight="1" outlineLevel="2" x14ac:dyDescent="0.25">
      <c r="A72" s="93">
        <v>63</v>
      </c>
      <c r="B72" s="97" t="s">
        <v>118</v>
      </c>
      <c r="C72" s="98"/>
      <c r="D72" s="76" t="s">
        <v>195</v>
      </c>
      <c r="E72" s="56"/>
      <c r="F72" s="57">
        <f t="shared" si="7"/>
        <v>0</v>
      </c>
      <c r="G72" s="42">
        <f>COUNTA(T72:AA72)</f>
        <v>0</v>
      </c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58"/>
      <c r="AC72" s="49">
        <f>IF(E72="neattiecas",1,IF(E72="atbilst pilnībā",10,IF(E72="atbilst daļēji",100,IF(E72="neatbilst",1000,0))))</f>
        <v>0</v>
      </c>
      <c r="AD72" s="49"/>
      <c r="AE72" s="55"/>
      <c r="AF72" s="18"/>
      <c r="AG72" s="18"/>
      <c r="AH72" s="9"/>
      <c r="AI72" s="6"/>
      <c r="AJ72" s="6"/>
      <c r="AK72" s="35"/>
      <c r="AL72" s="6"/>
      <c r="AM72" s="78"/>
    </row>
    <row r="73" spans="1:39" s="7" customFormat="1" ht="35.1" hidden="1" customHeight="1" outlineLevel="2" x14ac:dyDescent="0.25">
      <c r="A73" s="93">
        <v>64</v>
      </c>
      <c r="B73" s="97" t="s">
        <v>119</v>
      </c>
      <c r="C73" s="98"/>
      <c r="D73" s="76" t="s">
        <v>196</v>
      </c>
      <c r="E73" s="56"/>
      <c r="F73" s="57">
        <f t="shared" ref="F73:F74" si="8">COUNTA(H73:S73)</f>
        <v>0</v>
      </c>
      <c r="G73" s="42">
        <f>COUNTA(T73:AA73)</f>
        <v>0</v>
      </c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58"/>
      <c r="AC73" s="49">
        <f>IF(E73="neattiecas",1,IF(E73="atbilst pilnībā",10,IF(E73="atbilst daļēji",100,IF(E73="neatbilst",1000,0))))</f>
        <v>0</v>
      </c>
      <c r="AD73" s="49"/>
      <c r="AE73" s="55"/>
      <c r="AF73" s="18"/>
      <c r="AG73" s="18"/>
      <c r="AH73" s="9"/>
      <c r="AI73" s="6"/>
      <c r="AJ73" s="6"/>
      <c r="AK73" s="35"/>
      <c r="AL73" s="6"/>
      <c r="AM73" s="78"/>
    </row>
    <row r="74" spans="1:39" s="7" customFormat="1" ht="24.95" hidden="1" customHeight="1" outlineLevel="2" x14ac:dyDescent="0.25">
      <c r="A74" s="93">
        <v>65</v>
      </c>
      <c r="B74" s="94" t="s">
        <v>124</v>
      </c>
      <c r="C74" s="94"/>
      <c r="D74" s="76" t="s">
        <v>197</v>
      </c>
      <c r="E74" s="56"/>
      <c r="F74" s="57">
        <f t="shared" si="8"/>
        <v>0</v>
      </c>
      <c r="G74" s="42">
        <f>COUNTA(T74:AA74)</f>
        <v>0</v>
      </c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58"/>
      <c r="AC74" s="49">
        <f>IF(E74="neattiecas",1,IF(E74="atbilst pilnībā",10,IF(E74="atbilst daļēji",100,IF(E74="neatbilst",1000,0))))</f>
        <v>0</v>
      </c>
      <c r="AD74" s="49"/>
      <c r="AE74" s="55"/>
      <c r="AF74" s="18"/>
      <c r="AG74" s="18"/>
      <c r="AH74" s="9"/>
      <c r="AI74" s="6"/>
      <c r="AJ74" s="6"/>
      <c r="AK74" s="35"/>
      <c r="AL74" s="6"/>
      <c r="AM74" s="78"/>
    </row>
    <row r="75" spans="1:39" ht="35.1" customHeight="1" outlineLevel="1" collapsed="1" x14ac:dyDescent="0.25">
      <c r="A75" s="93">
        <v>66</v>
      </c>
      <c r="B75" s="77" t="s">
        <v>62</v>
      </c>
      <c r="C75" s="95" t="s">
        <v>16</v>
      </c>
      <c r="D75" s="96"/>
      <c r="E75" s="34">
        <f>IF(AC75&gt;999,"neatbilst",IF(AC75&gt;99,"atbilst daļēji",IF(AC75&gt;9,"atbilst pilnībā",IF(AC75&gt;0,"neattiecas",0))))</f>
        <v>0</v>
      </c>
      <c r="F75" s="68">
        <f>SUM(F76:F79)</f>
        <v>0</v>
      </c>
      <c r="G75" s="68">
        <f>SUM(G76:G79)</f>
        <v>0</v>
      </c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8">
        <f>N8</f>
        <v>0</v>
      </c>
      <c r="AC75" s="49">
        <f>SUM(AC76:AC79)</f>
        <v>0</v>
      </c>
      <c r="AD75" s="49" t="s">
        <v>68</v>
      </c>
      <c r="AE75" s="70"/>
      <c r="AF75" s="71">
        <f>MIN(AF76:AF79)</f>
        <v>0</v>
      </c>
      <c r="AG75" s="71">
        <f>MAX(AG76:AG79)</f>
        <v>0</v>
      </c>
      <c r="AH75" s="72"/>
      <c r="AI75" s="70"/>
      <c r="AJ75" s="73"/>
      <c r="AK75" s="74"/>
      <c r="AL75" s="74"/>
      <c r="AM75" s="79"/>
    </row>
    <row r="76" spans="1:39" s="7" customFormat="1" ht="35.1" hidden="1" customHeight="1" outlineLevel="2" x14ac:dyDescent="0.25">
      <c r="A76" s="93">
        <v>67</v>
      </c>
      <c r="B76" s="97" t="s">
        <v>120</v>
      </c>
      <c r="C76" s="98"/>
      <c r="D76" s="76" t="s">
        <v>198</v>
      </c>
      <c r="E76" s="56"/>
      <c r="F76" s="57">
        <f>COUNTA(H76:S76)</f>
        <v>0</v>
      </c>
      <c r="G76" s="42">
        <f>COUNTA(T76:AA76)</f>
        <v>0</v>
      </c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58"/>
      <c r="AC76" s="49">
        <f>IF(E76="neattiecas",1,IF(E76="atbilst pilnībā",10,IF(E76="atbilst daļēji",100,IF(E76="neatbilst",1000,0))))</f>
        <v>0</v>
      </c>
      <c r="AD76" s="49"/>
      <c r="AE76" s="55"/>
      <c r="AF76" s="18"/>
      <c r="AG76" s="18"/>
      <c r="AH76" s="9"/>
      <c r="AI76" s="6"/>
      <c r="AJ76" s="6"/>
      <c r="AK76" s="35"/>
      <c r="AL76" s="6"/>
      <c r="AM76" s="78"/>
    </row>
    <row r="77" spans="1:39" s="7" customFormat="1" ht="35.1" hidden="1" customHeight="1" outlineLevel="2" x14ac:dyDescent="0.25">
      <c r="A77" s="93">
        <v>68</v>
      </c>
      <c r="B77" s="97" t="s">
        <v>121</v>
      </c>
      <c r="C77" s="98"/>
      <c r="D77" s="76" t="s">
        <v>199</v>
      </c>
      <c r="E77" s="56"/>
      <c r="F77" s="57">
        <f>COUNTA(H77:S77)</f>
        <v>0</v>
      </c>
      <c r="G77" s="42">
        <f>COUNTA(T77:AA77)</f>
        <v>0</v>
      </c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58"/>
      <c r="AC77" s="49">
        <f>IF(E77="neattiecas",1,IF(E77="atbilst pilnībā",10,IF(E77="atbilst daļēji",100,IF(E77="neatbilst",1000,0))))</f>
        <v>0</v>
      </c>
      <c r="AD77" s="49"/>
      <c r="AE77" s="55"/>
      <c r="AF77" s="18"/>
      <c r="AG77" s="18"/>
      <c r="AH77" s="9"/>
      <c r="AI77" s="6"/>
      <c r="AJ77" s="6"/>
      <c r="AK77" s="35"/>
      <c r="AL77" s="6"/>
      <c r="AM77" s="78"/>
    </row>
    <row r="78" spans="1:39" s="7" customFormat="1" ht="35.1" hidden="1" customHeight="1" outlineLevel="2" x14ac:dyDescent="0.25">
      <c r="A78" s="93">
        <v>69</v>
      </c>
      <c r="B78" s="97" t="s">
        <v>122</v>
      </c>
      <c r="C78" s="98"/>
      <c r="D78" s="76" t="s">
        <v>200</v>
      </c>
      <c r="E78" s="56"/>
      <c r="F78" s="57">
        <f>COUNTA(H78:S78)</f>
        <v>0</v>
      </c>
      <c r="G78" s="42">
        <f>COUNTA(T78:AA78)</f>
        <v>0</v>
      </c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58"/>
      <c r="AC78" s="49">
        <f>IF(E78="neattiecas",1,IF(E78="atbilst pilnībā",10,IF(E78="atbilst daļēji",100,IF(E78="neatbilst",1000,0))))</f>
        <v>0</v>
      </c>
      <c r="AD78" s="49"/>
      <c r="AE78" s="55"/>
      <c r="AF78" s="18"/>
      <c r="AG78" s="18"/>
      <c r="AH78" s="9"/>
      <c r="AI78" s="6"/>
      <c r="AJ78" s="6"/>
      <c r="AK78" s="35"/>
      <c r="AL78" s="6"/>
      <c r="AM78" s="78"/>
    </row>
    <row r="79" spans="1:39" s="7" customFormat="1" ht="35.1" hidden="1" customHeight="1" outlineLevel="2" x14ac:dyDescent="0.25">
      <c r="A79" s="93">
        <v>70</v>
      </c>
      <c r="B79" s="94" t="s">
        <v>123</v>
      </c>
      <c r="C79" s="94"/>
      <c r="D79" s="76" t="s">
        <v>201</v>
      </c>
      <c r="E79" s="56"/>
      <c r="F79" s="57">
        <f>COUNTA(H79:S79)</f>
        <v>0</v>
      </c>
      <c r="G79" s="42">
        <f>COUNTA(T79:AA79)</f>
        <v>0</v>
      </c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58"/>
      <c r="AC79" s="49">
        <f>IF(E79="neattiecas",1,IF(E79="atbilst pilnībā",10,IF(E79="atbilst daļēji",100,IF(E79="neatbilst",1000,0))))</f>
        <v>0</v>
      </c>
      <c r="AD79" s="49"/>
      <c r="AE79" s="55"/>
      <c r="AF79" s="18"/>
      <c r="AG79" s="18"/>
      <c r="AH79" s="9"/>
      <c r="AI79" s="6"/>
      <c r="AJ79" s="6"/>
      <c r="AK79" s="35"/>
      <c r="AL79" s="6"/>
      <c r="AM79" s="78"/>
    </row>
    <row r="80" spans="1:39" ht="35.1" customHeight="1" outlineLevel="1" collapsed="1" x14ac:dyDescent="0.25">
      <c r="A80" s="93">
        <v>71</v>
      </c>
      <c r="B80" s="77" t="s">
        <v>63</v>
      </c>
      <c r="C80" s="95" t="s">
        <v>22</v>
      </c>
      <c r="D80" s="96"/>
      <c r="E80" s="34">
        <f>IF(AC80&gt;999,"neatbilst",IF(AC80&gt;99,"atbilst daļēji",IF(AC80&gt;9,"atbilst pilnībā",IF(AC80&gt;0,"neattiecas",0))))</f>
        <v>0</v>
      </c>
      <c r="F80" s="68">
        <f>SUM(F81:F82)</f>
        <v>0</v>
      </c>
      <c r="G80" s="68">
        <f>SUM(G81:G82)</f>
        <v>0</v>
      </c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8">
        <f>O8</f>
        <v>0</v>
      </c>
      <c r="AC80" s="49">
        <f>SUM(AC81:AC82)</f>
        <v>0</v>
      </c>
      <c r="AD80" s="49" t="s">
        <v>68</v>
      </c>
      <c r="AE80" s="70"/>
      <c r="AF80" s="71">
        <f>MIN(AF81:AF82)</f>
        <v>0</v>
      </c>
      <c r="AG80" s="71">
        <f>MAX(AG81:AG82)</f>
        <v>0</v>
      </c>
      <c r="AH80" s="72"/>
      <c r="AI80" s="70"/>
      <c r="AJ80" s="73"/>
      <c r="AK80" s="74"/>
      <c r="AL80" s="74"/>
      <c r="AM80" s="79"/>
    </row>
    <row r="81" spans="1:39" s="7" customFormat="1" ht="45" hidden="1" customHeight="1" outlineLevel="2" x14ac:dyDescent="0.25">
      <c r="A81" s="93">
        <v>72</v>
      </c>
      <c r="B81" s="97" t="s">
        <v>125</v>
      </c>
      <c r="C81" s="98"/>
      <c r="D81" s="76" t="s">
        <v>202</v>
      </c>
      <c r="E81" s="56"/>
      <c r="F81" s="57">
        <f>COUNTA(H81:S81)</f>
        <v>0</v>
      </c>
      <c r="G81" s="42">
        <f>COUNTA(T81:AA81)</f>
        <v>0</v>
      </c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58"/>
      <c r="AC81" s="49">
        <f>IF(E81="neattiecas",1,IF(E81="atbilst pilnībā",10,IF(E81="atbilst daļēji",100,IF(E81="neatbilst",1000,0))))</f>
        <v>0</v>
      </c>
      <c r="AD81" s="49"/>
      <c r="AE81" s="55"/>
      <c r="AF81" s="18"/>
      <c r="AG81" s="18"/>
      <c r="AH81" s="9"/>
      <c r="AI81" s="6"/>
      <c r="AJ81" s="6"/>
      <c r="AK81" s="35"/>
      <c r="AL81" s="6"/>
      <c r="AM81" s="78"/>
    </row>
    <row r="82" spans="1:39" s="7" customFormat="1" ht="45" hidden="1" customHeight="1" outlineLevel="2" x14ac:dyDescent="0.25">
      <c r="A82" s="93">
        <v>73</v>
      </c>
      <c r="B82" s="97" t="s">
        <v>126</v>
      </c>
      <c r="C82" s="98"/>
      <c r="D82" s="76" t="s">
        <v>203</v>
      </c>
      <c r="E82" s="56"/>
      <c r="F82" s="57">
        <f>COUNTA(H82:S82)</f>
        <v>0</v>
      </c>
      <c r="G82" s="42">
        <f>COUNTA(T82:AA82)</f>
        <v>0</v>
      </c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58"/>
      <c r="AC82" s="49">
        <f>IF(E82="neattiecas",1,IF(E82="atbilst pilnībā",10,IF(E82="atbilst daļēji",100,IF(E82="neatbilst",1000,0))))</f>
        <v>0</v>
      </c>
      <c r="AD82" s="49"/>
      <c r="AE82" s="55"/>
      <c r="AF82" s="18"/>
      <c r="AG82" s="18"/>
      <c r="AH82" s="9"/>
      <c r="AI82" s="6"/>
      <c r="AJ82" s="6"/>
      <c r="AK82" s="35"/>
      <c r="AL82" s="6"/>
      <c r="AM82" s="78"/>
    </row>
    <row r="83" spans="1:39" ht="35.1" customHeight="1" outlineLevel="1" collapsed="1" x14ac:dyDescent="0.25">
      <c r="A83" s="93">
        <v>74</v>
      </c>
      <c r="B83" s="77" t="s">
        <v>64</v>
      </c>
      <c r="C83" s="95" t="s">
        <v>46</v>
      </c>
      <c r="D83" s="96"/>
      <c r="E83" s="34">
        <f>IF(AC83&gt;999,"neatbilst",IF(AC83&gt;99,"atbilst daļēji",IF(AC83&gt;9,"atbilst pilnībā",IF(AC83&gt;0,"neattiecas",0))))</f>
        <v>0</v>
      </c>
      <c r="F83" s="68">
        <f>SUM(F84:F84)</f>
        <v>0</v>
      </c>
      <c r="G83" s="68">
        <f>SUM(G84:G84)</f>
        <v>0</v>
      </c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8">
        <f>P8</f>
        <v>0</v>
      </c>
      <c r="AC83" s="49">
        <f>SUM(AC84:AC84)</f>
        <v>0</v>
      </c>
      <c r="AD83" s="49" t="s">
        <v>68</v>
      </c>
      <c r="AE83" s="70"/>
      <c r="AF83" s="71">
        <f>MIN(AF84:AF84)</f>
        <v>0</v>
      </c>
      <c r="AG83" s="71">
        <f>MAX(AG84:AG84)</f>
        <v>0</v>
      </c>
      <c r="AH83" s="72"/>
      <c r="AI83" s="70"/>
      <c r="AJ83" s="73"/>
      <c r="AK83" s="74"/>
      <c r="AL83" s="74"/>
      <c r="AM83" s="79"/>
    </row>
    <row r="84" spans="1:39" s="7" customFormat="1" ht="35.1" hidden="1" customHeight="1" outlineLevel="2" x14ac:dyDescent="0.25">
      <c r="A84" s="93">
        <v>75</v>
      </c>
      <c r="B84" s="97" t="s">
        <v>127</v>
      </c>
      <c r="C84" s="98"/>
      <c r="D84" s="76" t="s">
        <v>204</v>
      </c>
      <c r="E84" s="56"/>
      <c r="F84" s="57">
        <f>COUNTA(H84:S84)</f>
        <v>0</v>
      </c>
      <c r="G84" s="42">
        <f>COUNTA(T84:AA84)</f>
        <v>0</v>
      </c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58"/>
      <c r="AC84" s="49">
        <f>IF(E84="neattiecas",1,IF(E84="atbilst pilnībā",10,IF(E84="atbilst daļēji",100,IF(E84="neatbilst",1000,0))))</f>
        <v>0</v>
      </c>
      <c r="AD84" s="49"/>
      <c r="AE84" s="55"/>
      <c r="AF84" s="18"/>
      <c r="AG84" s="18"/>
      <c r="AH84" s="9"/>
      <c r="AI84" s="6"/>
      <c r="AJ84" s="6"/>
      <c r="AK84" s="35"/>
      <c r="AL84" s="6"/>
      <c r="AM84" s="78"/>
    </row>
    <row r="85" spans="1:39" ht="35.1" customHeight="1" outlineLevel="1" collapsed="1" x14ac:dyDescent="0.25">
      <c r="A85" s="93">
        <v>76</v>
      </c>
      <c r="B85" s="77" t="s">
        <v>65</v>
      </c>
      <c r="C85" s="95" t="s">
        <v>17</v>
      </c>
      <c r="D85" s="96"/>
      <c r="E85" s="34">
        <f>IF(AC85&gt;999,"neatbilst",IF(AC85&gt;99,"atbilst daļēji",IF(AC85&gt;9,"atbilst pilnībā",IF(AC85&gt;0,"neattiecas",0))))</f>
        <v>0</v>
      </c>
      <c r="F85" s="68">
        <f>SUM(F86:F88)</f>
        <v>0</v>
      </c>
      <c r="G85" s="68">
        <f>SUM(G86:G88)</f>
        <v>0</v>
      </c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8">
        <f>Q8</f>
        <v>0</v>
      </c>
      <c r="AC85" s="49">
        <f>SUM(AC86:AC88)</f>
        <v>0</v>
      </c>
      <c r="AD85" s="49" t="s">
        <v>68</v>
      </c>
      <c r="AE85" s="70"/>
      <c r="AF85" s="71">
        <f>MIN(AF86:AF88)</f>
        <v>0</v>
      </c>
      <c r="AG85" s="71">
        <f>MAX(AG86:AG88)</f>
        <v>0</v>
      </c>
      <c r="AH85" s="72"/>
      <c r="AI85" s="70"/>
      <c r="AJ85" s="73"/>
      <c r="AK85" s="74"/>
      <c r="AL85" s="74"/>
      <c r="AM85" s="79"/>
    </row>
    <row r="86" spans="1:39" s="7" customFormat="1" ht="105" hidden="1" customHeight="1" outlineLevel="2" x14ac:dyDescent="0.25">
      <c r="A86" s="93">
        <v>77</v>
      </c>
      <c r="B86" s="97" t="s">
        <v>128</v>
      </c>
      <c r="C86" s="98"/>
      <c r="D86" s="76" t="s">
        <v>205</v>
      </c>
      <c r="E86" s="56"/>
      <c r="F86" s="57">
        <f>COUNTA(H86:S86)</f>
        <v>0</v>
      </c>
      <c r="G86" s="42">
        <f>COUNTA(T86:AA86)</f>
        <v>0</v>
      </c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58"/>
      <c r="AC86" s="49">
        <f>IF(E86="neattiecas",1,IF(E86="atbilst pilnībā",10,IF(E86="atbilst daļēji",100,IF(E86="neatbilst",1000,0))))</f>
        <v>0</v>
      </c>
      <c r="AD86" s="49"/>
      <c r="AE86" s="55"/>
      <c r="AF86" s="18"/>
      <c r="AG86" s="18"/>
      <c r="AH86" s="9"/>
      <c r="AI86" s="6"/>
      <c r="AJ86" s="6"/>
      <c r="AK86" s="35"/>
      <c r="AL86" s="6"/>
      <c r="AM86" s="78"/>
    </row>
    <row r="87" spans="1:39" s="7" customFormat="1" ht="45" hidden="1" customHeight="1" outlineLevel="2" x14ac:dyDescent="0.25">
      <c r="A87" s="93">
        <v>78</v>
      </c>
      <c r="B87" s="97" t="s">
        <v>129</v>
      </c>
      <c r="C87" s="98"/>
      <c r="D87" s="75" t="s">
        <v>206</v>
      </c>
      <c r="E87" s="56"/>
      <c r="F87" s="57">
        <f>COUNTA(H87:S87)</f>
        <v>0</v>
      </c>
      <c r="G87" s="42">
        <f>COUNTA(T87:AA87)</f>
        <v>0</v>
      </c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58"/>
      <c r="AC87" s="49">
        <f>IF(E87="neattiecas",1,IF(E87="atbilst pilnībā",10,IF(E87="atbilst daļēji",100,IF(E87="neatbilst",1000,0))))</f>
        <v>0</v>
      </c>
      <c r="AD87" s="49"/>
      <c r="AE87" s="55"/>
      <c r="AF87" s="18"/>
      <c r="AG87" s="18"/>
      <c r="AH87" s="9"/>
      <c r="AI87" s="6"/>
      <c r="AJ87" s="6"/>
      <c r="AK87" s="35"/>
      <c r="AL87" s="6"/>
      <c r="AM87" s="78"/>
    </row>
    <row r="88" spans="1:39" s="7" customFormat="1" ht="60" hidden="1" customHeight="1" outlineLevel="2" x14ac:dyDescent="0.25">
      <c r="A88" s="93">
        <v>79</v>
      </c>
      <c r="B88" s="97" t="s">
        <v>130</v>
      </c>
      <c r="C88" s="98"/>
      <c r="D88" s="75" t="s">
        <v>207</v>
      </c>
      <c r="E88" s="56"/>
      <c r="F88" s="57">
        <f>COUNTA(H88:S88)</f>
        <v>0</v>
      </c>
      <c r="G88" s="42">
        <f>COUNTA(T88:AA88)</f>
        <v>0</v>
      </c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58"/>
      <c r="AC88" s="49">
        <f>IF(E88="neattiecas",1,IF(E88="atbilst pilnībā",10,IF(E88="atbilst daļēji",100,IF(E88="neatbilst",1000,0))))</f>
        <v>0</v>
      </c>
      <c r="AD88" s="49"/>
      <c r="AE88" s="55"/>
      <c r="AF88" s="18"/>
      <c r="AG88" s="18"/>
      <c r="AH88" s="9"/>
      <c r="AI88" s="6"/>
      <c r="AJ88" s="6"/>
      <c r="AK88" s="35"/>
      <c r="AL88" s="6"/>
      <c r="AM88" s="78"/>
    </row>
    <row r="89" spans="1:39" ht="35.1" customHeight="1" outlineLevel="1" collapsed="1" x14ac:dyDescent="0.25">
      <c r="A89" s="93">
        <v>80</v>
      </c>
      <c r="B89" s="77" t="s">
        <v>66</v>
      </c>
      <c r="C89" s="95" t="s">
        <v>18</v>
      </c>
      <c r="D89" s="96"/>
      <c r="E89" s="34">
        <f>IF(AC89&gt;999,"neatbilst",IF(AC89&gt;99,"atbilst daļēji",IF(AC89&gt;9,"atbilst pilnībā",IF(AC89&gt;0,"neattiecas",0))))</f>
        <v>0</v>
      </c>
      <c r="F89" s="68">
        <f>SUM(F90:F98)</f>
        <v>0</v>
      </c>
      <c r="G89" s="68">
        <f>SUM(G90:G98)</f>
        <v>0</v>
      </c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8">
        <f>R8</f>
        <v>0</v>
      </c>
      <c r="AC89" s="49">
        <f>SUM(AC90:AC98)</f>
        <v>0</v>
      </c>
      <c r="AD89" s="49" t="s">
        <v>68</v>
      </c>
      <c r="AE89" s="70"/>
      <c r="AF89" s="71">
        <f>MIN(AF90:AF98)</f>
        <v>0</v>
      </c>
      <c r="AG89" s="71">
        <f>MAX(AG90:AG98)</f>
        <v>0</v>
      </c>
      <c r="AH89" s="72"/>
      <c r="AI89" s="70"/>
      <c r="AJ89" s="73"/>
      <c r="AK89" s="74"/>
      <c r="AL89" s="74"/>
      <c r="AM89" s="79"/>
    </row>
    <row r="90" spans="1:39" s="7" customFormat="1" ht="35.1" hidden="1" customHeight="1" outlineLevel="2" x14ac:dyDescent="0.25">
      <c r="A90" s="93">
        <v>81</v>
      </c>
      <c r="B90" s="97" t="s">
        <v>131</v>
      </c>
      <c r="C90" s="98"/>
      <c r="D90" s="76" t="s">
        <v>224</v>
      </c>
      <c r="E90" s="56"/>
      <c r="F90" s="57">
        <f t="shared" ref="F90" si="9">COUNTA(H90:S90)</f>
        <v>0</v>
      </c>
      <c r="G90" s="42">
        <f t="shared" ref="G90:G98" si="10">COUNTA(T90:AA90)</f>
        <v>0</v>
      </c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58"/>
      <c r="AC90" s="49">
        <f t="shared" ref="AC90:AC98" si="11">IF(E90="neattiecas",1,IF(E90="atbilst pilnībā",10,IF(E90="atbilst daļēji",100,IF(E90="neatbilst",1000,0))))</f>
        <v>0</v>
      </c>
      <c r="AD90" s="49"/>
      <c r="AE90" s="55"/>
      <c r="AF90" s="18"/>
      <c r="AG90" s="18"/>
      <c r="AH90" s="9"/>
      <c r="AI90" s="6"/>
      <c r="AJ90" s="6"/>
      <c r="AK90" s="35"/>
      <c r="AL90" s="6"/>
      <c r="AM90" s="78"/>
    </row>
    <row r="91" spans="1:39" s="7" customFormat="1" ht="60" hidden="1" customHeight="1" outlineLevel="2" x14ac:dyDescent="0.25">
      <c r="A91" s="93">
        <v>82</v>
      </c>
      <c r="B91" s="97" t="s">
        <v>132</v>
      </c>
      <c r="C91" s="98"/>
      <c r="D91" s="76" t="s">
        <v>225</v>
      </c>
      <c r="E91" s="56"/>
      <c r="F91" s="57">
        <f t="shared" ref="F91" si="12">COUNTA(H91:S91)</f>
        <v>0</v>
      </c>
      <c r="G91" s="42">
        <f t="shared" si="10"/>
        <v>0</v>
      </c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58"/>
      <c r="AC91" s="49">
        <f t="shared" si="11"/>
        <v>0</v>
      </c>
      <c r="AD91" s="49"/>
      <c r="AE91" s="55"/>
      <c r="AF91" s="18"/>
      <c r="AG91" s="18"/>
      <c r="AH91" s="9"/>
      <c r="AI91" s="6"/>
      <c r="AJ91" s="6"/>
      <c r="AK91" s="35"/>
      <c r="AL91" s="6"/>
      <c r="AM91" s="78"/>
    </row>
    <row r="92" spans="1:39" s="7" customFormat="1" ht="45" hidden="1" customHeight="1" outlineLevel="2" x14ac:dyDescent="0.25">
      <c r="A92" s="93">
        <v>83</v>
      </c>
      <c r="B92" s="97" t="s">
        <v>133</v>
      </c>
      <c r="C92" s="98"/>
      <c r="D92" s="76" t="s">
        <v>226</v>
      </c>
      <c r="E92" s="56"/>
      <c r="F92" s="57">
        <f t="shared" ref="F92:F93" si="13">COUNTA(H92:S92)</f>
        <v>0</v>
      </c>
      <c r="G92" s="42">
        <f t="shared" si="10"/>
        <v>0</v>
      </c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58"/>
      <c r="AC92" s="49">
        <f t="shared" si="11"/>
        <v>0</v>
      </c>
      <c r="AD92" s="49"/>
      <c r="AE92" s="55"/>
      <c r="AF92" s="18"/>
      <c r="AG92" s="18"/>
      <c r="AH92" s="9"/>
      <c r="AI92" s="6"/>
      <c r="AJ92" s="6"/>
      <c r="AK92" s="35"/>
      <c r="AL92" s="6"/>
      <c r="AM92" s="78"/>
    </row>
    <row r="93" spans="1:39" s="7" customFormat="1" ht="90" hidden="1" customHeight="1" outlineLevel="2" x14ac:dyDescent="0.25">
      <c r="A93" s="93">
        <v>84</v>
      </c>
      <c r="B93" s="97" t="s">
        <v>134</v>
      </c>
      <c r="C93" s="98"/>
      <c r="D93" s="76" t="s">
        <v>227</v>
      </c>
      <c r="E93" s="56"/>
      <c r="F93" s="57">
        <f t="shared" si="13"/>
        <v>0</v>
      </c>
      <c r="G93" s="42">
        <f t="shared" si="10"/>
        <v>0</v>
      </c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58"/>
      <c r="AC93" s="49">
        <f t="shared" si="11"/>
        <v>0</v>
      </c>
      <c r="AD93" s="49"/>
      <c r="AE93" s="55"/>
      <c r="AF93" s="18"/>
      <c r="AG93" s="18"/>
      <c r="AH93" s="9"/>
      <c r="AI93" s="6"/>
      <c r="AJ93" s="6"/>
      <c r="AK93" s="35"/>
      <c r="AL93" s="6"/>
      <c r="AM93" s="78"/>
    </row>
    <row r="94" spans="1:39" s="7" customFormat="1" ht="114.95" hidden="1" customHeight="1" outlineLevel="2" x14ac:dyDescent="0.25">
      <c r="A94" s="93">
        <v>85</v>
      </c>
      <c r="B94" s="97" t="s">
        <v>135</v>
      </c>
      <c r="C94" s="98"/>
      <c r="D94" s="76" t="s">
        <v>222</v>
      </c>
      <c r="E94" s="56"/>
      <c r="F94" s="57">
        <f t="shared" ref="F94:F97" si="14">COUNTA(H94:S94)</f>
        <v>0</v>
      </c>
      <c r="G94" s="42">
        <f t="shared" si="10"/>
        <v>0</v>
      </c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58"/>
      <c r="AC94" s="49">
        <f t="shared" si="11"/>
        <v>0</v>
      </c>
      <c r="AD94" s="49"/>
      <c r="AE94" s="55"/>
      <c r="AF94" s="18"/>
      <c r="AG94" s="18"/>
      <c r="AH94" s="9"/>
      <c r="AI94" s="6"/>
      <c r="AJ94" s="6"/>
      <c r="AK94" s="35"/>
      <c r="AL94" s="6"/>
      <c r="AM94" s="78"/>
    </row>
    <row r="95" spans="1:39" s="7" customFormat="1" ht="45" hidden="1" customHeight="1" outlineLevel="2" x14ac:dyDescent="0.25">
      <c r="A95" s="93">
        <v>86</v>
      </c>
      <c r="B95" s="94" t="s">
        <v>139</v>
      </c>
      <c r="C95" s="94"/>
      <c r="D95" s="76" t="s">
        <v>221</v>
      </c>
      <c r="E95" s="56"/>
      <c r="F95" s="57">
        <f t="shared" si="14"/>
        <v>0</v>
      </c>
      <c r="G95" s="42">
        <f t="shared" si="10"/>
        <v>0</v>
      </c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58"/>
      <c r="AC95" s="49">
        <f t="shared" si="11"/>
        <v>0</v>
      </c>
      <c r="AD95" s="49"/>
      <c r="AE95" s="55"/>
      <c r="AF95" s="18"/>
      <c r="AG95" s="18"/>
      <c r="AH95" s="9"/>
      <c r="AI95" s="6"/>
      <c r="AJ95" s="6"/>
      <c r="AK95" s="35"/>
      <c r="AL95" s="6"/>
      <c r="AM95" s="78"/>
    </row>
    <row r="96" spans="1:39" s="7" customFormat="1" ht="90" hidden="1" customHeight="1" outlineLevel="2" x14ac:dyDescent="0.25">
      <c r="A96" s="93">
        <v>87</v>
      </c>
      <c r="B96" s="97" t="s">
        <v>136</v>
      </c>
      <c r="C96" s="98"/>
      <c r="D96" s="76" t="s">
        <v>223</v>
      </c>
      <c r="E96" s="56"/>
      <c r="F96" s="57">
        <f t="shared" si="14"/>
        <v>0</v>
      </c>
      <c r="G96" s="42">
        <f t="shared" si="10"/>
        <v>0</v>
      </c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58"/>
      <c r="AC96" s="49">
        <f t="shared" si="11"/>
        <v>0</v>
      </c>
      <c r="AD96" s="49"/>
      <c r="AE96" s="55"/>
      <c r="AF96" s="18"/>
      <c r="AG96" s="18"/>
      <c r="AH96" s="9"/>
      <c r="AI96" s="6"/>
      <c r="AJ96" s="6"/>
      <c r="AK96" s="35"/>
      <c r="AL96" s="6"/>
      <c r="AM96" s="78"/>
    </row>
    <row r="97" spans="1:39" s="7" customFormat="1" ht="105" hidden="1" customHeight="1" outlineLevel="2" x14ac:dyDescent="0.25">
      <c r="A97" s="93">
        <v>88</v>
      </c>
      <c r="B97" s="97" t="s">
        <v>137</v>
      </c>
      <c r="C97" s="98"/>
      <c r="D97" s="76" t="s">
        <v>228</v>
      </c>
      <c r="E97" s="56"/>
      <c r="F97" s="57">
        <f t="shared" si="14"/>
        <v>0</v>
      </c>
      <c r="G97" s="42">
        <f t="shared" si="10"/>
        <v>0</v>
      </c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58"/>
      <c r="AC97" s="49">
        <f t="shared" si="11"/>
        <v>0</v>
      </c>
      <c r="AD97" s="49"/>
      <c r="AE97" s="55"/>
      <c r="AF97" s="18"/>
      <c r="AG97" s="18"/>
      <c r="AH97" s="9"/>
      <c r="AI97" s="6"/>
      <c r="AJ97" s="6"/>
      <c r="AK97" s="35"/>
      <c r="AL97" s="6"/>
      <c r="AM97" s="78"/>
    </row>
    <row r="98" spans="1:39" s="7" customFormat="1" ht="90" hidden="1" customHeight="1" outlineLevel="2" x14ac:dyDescent="0.25">
      <c r="A98" s="93">
        <v>89</v>
      </c>
      <c r="B98" s="97" t="s">
        <v>138</v>
      </c>
      <c r="C98" s="98"/>
      <c r="D98" s="76" t="s">
        <v>208</v>
      </c>
      <c r="E98" s="56"/>
      <c r="F98" s="57">
        <f t="shared" ref="F98" si="15">COUNTA(H98:S98)</f>
        <v>0</v>
      </c>
      <c r="G98" s="42">
        <f t="shared" si="10"/>
        <v>0</v>
      </c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58"/>
      <c r="AC98" s="49">
        <f t="shared" si="11"/>
        <v>0</v>
      </c>
      <c r="AD98" s="49"/>
      <c r="AE98" s="55"/>
      <c r="AF98" s="18"/>
      <c r="AG98" s="18"/>
      <c r="AH98" s="9"/>
      <c r="AI98" s="6"/>
      <c r="AJ98" s="6"/>
      <c r="AK98" s="35"/>
      <c r="AL98" s="6"/>
      <c r="AM98" s="78"/>
    </row>
    <row r="99" spans="1:39" ht="35.1" customHeight="1" outlineLevel="1" collapsed="1" x14ac:dyDescent="0.25">
      <c r="A99" s="93">
        <v>90</v>
      </c>
      <c r="B99" s="77" t="s">
        <v>67</v>
      </c>
      <c r="C99" s="95" t="s">
        <v>19</v>
      </c>
      <c r="D99" s="96"/>
      <c r="E99" s="34">
        <f>IF(AC99&gt;999,"neatbilst",IF(AC99&gt;99,"atbilst daļēji",IF(AC99&gt;9,"atbilst pilnībā",IF(AC99&gt;0,"neattiecas",0))))</f>
        <v>0</v>
      </c>
      <c r="F99" s="68">
        <f>SUM(F100:F105)</f>
        <v>0</v>
      </c>
      <c r="G99" s="68">
        <f>SUM(G100:G105)</f>
        <v>0</v>
      </c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8">
        <f>S8</f>
        <v>0</v>
      </c>
      <c r="AC99" s="49">
        <f>SUM(AC100:AC105)</f>
        <v>0</v>
      </c>
      <c r="AD99" s="49" t="s">
        <v>68</v>
      </c>
      <c r="AE99" s="70"/>
      <c r="AF99" s="71">
        <f>MIN(AF100:AF105)</f>
        <v>0</v>
      </c>
      <c r="AG99" s="71">
        <f>MAX(AG100:AG105)</f>
        <v>0</v>
      </c>
      <c r="AH99" s="72"/>
      <c r="AI99" s="70"/>
      <c r="AJ99" s="73"/>
      <c r="AK99" s="74"/>
      <c r="AL99" s="74"/>
      <c r="AM99" s="79"/>
    </row>
    <row r="100" spans="1:39" s="7" customFormat="1" ht="35.1" hidden="1" customHeight="1" outlineLevel="2" x14ac:dyDescent="0.25">
      <c r="A100" s="93">
        <v>91</v>
      </c>
      <c r="B100" s="94" t="s">
        <v>140</v>
      </c>
      <c r="C100" s="94"/>
      <c r="D100" s="76" t="s">
        <v>209</v>
      </c>
      <c r="E100" s="56"/>
      <c r="F100" s="57">
        <f t="shared" ref="F100" si="16">COUNTA(H100:S100)</f>
        <v>0</v>
      </c>
      <c r="G100" s="42">
        <f t="shared" ref="G100:G105" si="17">COUNTA(T100:AA100)</f>
        <v>0</v>
      </c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58"/>
      <c r="AC100" s="49">
        <f>IF(E100="neattiecas",1,IF(E100="atbilst pilnībā",10,IF(E100="atbilst daļēji",100,IF(E100="neatbilst",1000,0))))</f>
        <v>0</v>
      </c>
      <c r="AD100" s="49"/>
      <c r="AE100" s="55"/>
      <c r="AF100" s="18"/>
      <c r="AG100" s="18"/>
      <c r="AH100" s="9"/>
      <c r="AI100" s="6"/>
      <c r="AJ100" s="6"/>
      <c r="AK100" s="35"/>
      <c r="AL100" s="6"/>
      <c r="AM100" s="78"/>
    </row>
    <row r="101" spans="1:39" s="7" customFormat="1" ht="35.1" hidden="1" customHeight="1" outlineLevel="2" x14ac:dyDescent="0.25">
      <c r="A101" s="93">
        <v>92</v>
      </c>
      <c r="B101" s="94" t="s">
        <v>141</v>
      </c>
      <c r="C101" s="94"/>
      <c r="D101" s="76" t="s">
        <v>210</v>
      </c>
      <c r="E101" s="56"/>
      <c r="F101" s="57">
        <f t="shared" ref="F101:F103" si="18">COUNTA(H101:S101)</f>
        <v>0</v>
      </c>
      <c r="G101" s="42">
        <f t="shared" si="17"/>
        <v>0</v>
      </c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58"/>
      <c r="AC101" s="49">
        <f>IF(E101="neattiecas",1,IF(E101="atbilst pilnībā",10,IF(E101="atbilst daļēji",100,IF(E101="neatbilst",1000,0))))</f>
        <v>0</v>
      </c>
      <c r="AD101" s="49"/>
      <c r="AE101" s="55"/>
      <c r="AF101" s="18"/>
      <c r="AG101" s="18"/>
      <c r="AH101" s="9"/>
      <c r="AI101" s="6"/>
      <c r="AJ101" s="6"/>
      <c r="AK101" s="35"/>
      <c r="AL101" s="6"/>
      <c r="AM101" s="78"/>
    </row>
    <row r="102" spans="1:39" s="7" customFormat="1" ht="35.1" hidden="1" customHeight="1" outlineLevel="2" x14ac:dyDescent="0.25">
      <c r="A102" s="93">
        <v>93</v>
      </c>
      <c r="B102" s="94" t="s">
        <v>142</v>
      </c>
      <c r="C102" s="94"/>
      <c r="D102" s="76" t="s">
        <v>211</v>
      </c>
      <c r="E102" s="56"/>
      <c r="F102" s="57">
        <f t="shared" si="18"/>
        <v>0</v>
      </c>
      <c r="G102" s="42">
        <f t="shared" si="17"/>
        <v>0</v>
      </c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58"/>
      <c r="AC102" s="49">
        <f>IF(E102="neattiecas",1,IF(E102="atbilst pilnībā",10,IF(E102="atbilst daļēji",100,IF(E102="neatbilst",1000,0))))</f>
        <v>0</v>
      </c>
      <c r="AD102" s="49"/>
      <c r="AE102" s="55"/>
      <c r="AF102" s="18"/>
      <c r="AG102" s="18"/>
      <c r="AH102" s="9"/>
      <c r="AI102" s="6"/>
      <c r="AJ102" s="6"/>
      <c r="AK102" s="35"/>
      <c r="AL102" s="6"/>
      <c r="AM102" s="78"/>
    </row>
    <row r="103" spans="1:39" s="7" customFormat="1" ht="35.1" hidden="1" customHeight="1" outlineLevel="2" x14ac:dyDescent="0.25">
      <c r="A103" s="93">
        <v>94</v>
      </c>
      <c r="B103" s="94" t="s">
        <v>143</v>
      </c>
      <c r="C103" s="94"/>
      <c r="D103" s="76" t="s">
        <v>212</v>
      </c>
      <c r="E103" s="56"/>
      <c r="F103" s="57">
        <f t="shared" si="18"/>
        <v>0</v>
      </c>
      <c r="G103" s="42">
        <f t="shared" si="17"/>
        <v>0</v>
      </c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58"/>
      <c r="AC103" s="49">
        <f>IF(E103="neattiecas",1,IF(E103="atbilst pilnībā",10,IF(E103="atbilst daļēji",100,IF(E103="neatbilst",1000,0))))</f>
        <v>0</v>
      </c>
      <c r="AD103" s="49"/>
      <c r="AE103" s="55"/>
      <c r="AF103" s="18"/>
      <c r="AG103" s="18"/>
      <c r="AH103" s="9"/>
      <c r="AI103" s="6"/>
      <c r="AJ103" s="6"/>
      <c r="AK103" s="35"/>
      <c r="AL103" s="6"/>
      <c r="AM103" s="78"/>
    </row>
    <row r="104" spans="1:39" s="7" customFormat="1" ht="35.1" hidden="1" customHeight="1" outlineLevel="2" x14ac:dyDescent="0.25">
      <c r="A104" s="93">
        <v>95</v>
      </c>
      <c r="B104" s="94" t="s">
        <v>144</v>
      </c>
      <c r="C104" s="94"/>
      <c r="D104" s="76" t="s">
        <v>213</v>
      </c>
      <c r="E104" s="56"/>
      <c r="F104" s="57">
        <f t="shared" ref="F104" si="19">COUNTA(H104:S104)</f>
        <v>0</v>
      </c>
      <c r="G104" s="42">
        <f t="shared" si="17"/>
        <v>0</v>
      </c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58"/>
      <c r="AC104" s="49">
        <f>IF(E104="neattiecas",1,IF(E104="atbilst pilnībā",10,IF(E104="atbilst daļēji",100,IF(E104="neatbilst",1000,0))))</f>
        <v>0</v>
      </c>
      <c r="AD104" s="49"/>
      <c r="AE104" s="55"/>
      <c r="AF104" s="18"/>
      <c r="AG104" s="18"/>
      <c r="AH104" s="9"/>
      <c r="AI104" s="6"/>
      <c r="AJ104" s="6"/>
      <c r="AK104" s="35"/>
      <c r="AL104" s="6"/>
      <c r="AM104" s="78"/>
    </row>
    <row r="105" spans="1:39" s="7" customFormat="1" ht="35.1" hidden="1" customHeight="1" outlineLevel="2" x14ac:dyDescent="0.25">
      <c r="A105" s="93">
        <v>96</v>
      </c>
      <c r="B105" s="94" t="s">
        <v>145</v>
      </c>
      <c r="C105" s="94"/>
      <c r="D105" s="76" t="s">
        <v>214</v>
      </c>
      <c r="E105" s="56"/>
      <c r="F105" s="57">
        <f t="shared" ref="F105" si="20">COUNTA(H105:S105)</f>
        <v>0</v>
      </c>
      <c r="G105" s="42">
        <f t="shared" si="17"/>
        <v>0</v>
      </c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58"/>
      <c r="AC105" s="49">
        <f t="shared" ref="AC105" si="21">IF(E105="neattiecas",1,IF(E105="atbilst pilnībā",10,IF(E105="atbilst daļēji",100,IF(E105="neatbilst",1000,0))))</f>
        <v>0</v>
      </c>
      <c r="AD105" s="49"/>
      <c r="AE105" s="55"/>
      <c r="AF105" s="18"/>
      <c r="AG105" s="18"/>
      <c r="AH105" s="9"/>
      <c r="AI105" s="6"/>
      <c r="AJ105" s="6"/>
      <c r="AK105" s="35"/>
      <c r="AL105" s="6"/>
      <c r="AM105" s="78"/>
    </row>
  </sheetData>
  <autoFilter ref="A9:AM9" xr:uid="{5C29325A-3017-4C33-BC67-1E9027632F78}"/>
  <mergeCells count="151">
    <mergeCell ref="AM6:AM7"/>
    <mergeCell ref="AG5:AG7"/>
    <mergeCell ref="AF5:AF7"/>
    <mergeCell ref="AK5:AK7"/>
    <mergeCell ref="AL5:AL7"/>
    <mergeCell ref="D6:D7"/>
    <mergeCell ref="E6:E7"/>
    <mergeCell ref="D2:E2"/>
    <mergeCell ref="D3:E3"/>
    <mergeCell ref="D5:E5"/>
    <mergeCell ref="AF2:AG2"/>
    <mergeCell ref="X2:X5"/>
    <mergeCell ref="Y2:Y5"/>
    <mergeCell ref="AC1:AD4"/>
    <mergeCell ref="AC5:AC6"/>
    <mergeCell ref="AD5:AD6"/>
    <mergeCell ref="AB1:AB8"/>
    <mergeCell ref="AA2:AA5"/>
    <mergeCell ref="R2:R5"/>
    <mergeCell ref="B1:E1"/>
    <mergeCell ref="AK4:AL4"/>
    <mergeCell ref="H2:H5"/>
    <mergeCell ref="I2:I5"/>
    <mergeCell ref="J2:J5"/>
    <mergeCell ref="B72:C72"/>
    <mergeCell ref="B71:C71"/>
    <mergeCell ref="B63:C63"/>
    <mergeCell ref="B52:C52"/>
    <mergeCell ref="B53:C53"/>
    <mergeCell ref="B55:C55"/>
    <mergeCell ref="C38:D38"/>
    <mergeCell ref="B34:C34"/>
    <mergeCell ref="B39:C39"/>
    <mergeCell ref="C47:D47"/>
    <mergeCell ref="B58:C58"/>
    <mergeCell ref="B40:C40"/>
    <mergeCell ref="B41:C41"/>
    <mergeCell ref="C61:D61"/>
    <mergeCell ref="AF3:AG3"/>
    <mergeCell ref="AK3:AL3"/>
    <mergeCell ref="AE1:AE8"/>
    <mergeCell ref="AF4:AG4"/>
    <mergeCell ref="AF1:AG1"/>
    <mergeCell ref="Q2:Q5"/>
    <mergeCell ref="AH6:AH7"/>
    <mergeCell ref="AI6:AI7"/>
    <mergeCell ref="AJ6:AJ7"/>
    <mergeCell ref="Z2:Z5"/>
    <mergeCell ref="F1:G2"/>
    <mergeCell ref="T2:T5"/>
    <mergeCell ref="U2:U5"/>
    <mergeCell ref="V2:V5"/>
    <mergeCell ref="W2:W5"/>
    <mergeCell ref="H1:S1"/>
    <mergeCell ref="F3:F8"/>
    <mergeCell ref="G3:G8"/>
    <mergeCell ref="S2:S5"/>
    <mergeCell ref="K2:K5"/>
    <mergeCell ref="L2:L5"/>
    <mergeCell ref="M2:M5"/>
    <mergeCell ref="N2:N5"/>
    <mergeCell ref="O2:O5"/>
    <mergeCell ref="P2:P5"/>
    <mergeCell ref="B2:C2"/>
    <mergeCell ref="B4:C4"/>
    <mergeCell ref="D4:E4"/>
    <mergeCell ref="B12:C12"/>
    <mergeCell ref="A7:A8"/>
    <mergeCell ref="B5:C5"/>
    <mergeCell ref="B3:C3"/>
    <mergeCell ref="B35:C35"/>
    <mergeCell ref="B36:C36"/>
    <mergeCell ref="B25:C25"/>
    <mergeCell ref="B26:C26"/>
    <mergeCell ref="B27:C27"/>
    <mergeCell ref="B17:C17"/>
    <mergeCell ref="C15:D15"/>
    <mergeCell ref="B31:C31"/>
    <mergeCell ref="C11:D11"/>
    <mergeCell ref="C33:D33"/>
    <mergeCell ref="B10:E10"/>
    <mergeCell ref="C18:D18"/>
    <mergeCell ref="C23:D23"/>
    <mergeCell ref="B20:C20"/>
    <mergeCell ref="B21:C21"/>
    <mergeCell ref="B22:C22"/>
    <mergeCell ref="B16:C16"/>
    <mergeCell ref="B87:C87"/>
    <mergeCell ref="B88:C88"/>
    <mergeCell ref="C85:D85"/>
    <mergeCell ref="B77:C77"/>
    <mergeCell ref="B78:C78"/>
    <mergeCell ref="C75:D75"/>
    <mergeCell ref="B82:C82"/>
    <mergeCell ref="B90:C90"/>
    <mergeCell ref="B64:C64"/>
    <mergeCell ref="B65:C65"/>
    <mergeCell ref="B76:C76"/>
    <mergeCell ref="B79:C79"/>
    <mergeCell ref="B81:C81"/>
    <mergeCell ref="B86:C86"/>
    <mergeCell ref="B84:C84"/>
    <mergeCell ref="C80:D80"/>
    <mergeCell ref="C83:D83"/>
    <mergeCell ref="B68:C68"/>
    <mergeCell ref="C66:D66"/>
    <mergeCell ref="B73:C73"/>
    <mergeCell ref="B74:C74"/>
    <mergeCell ref="C70:D70"/>
    <mergeCell ref="B67:C67"/>
    <mergeCell ref="B69:C69"/>
    <mergeCell ref="B13:C13"/>
    <mergeCell ref="B14:C14"/>
    <mergeCell ref="B46:C46"/>
    <mergeCell ref="B44:C44"/>
    <mergeCell ref="B45:C45"/>
    <mergeCell ref="C43:D43"/>
    <mergeCell ref="C28:D28"/>
    <mergeCell ref="B29:C29"/>
    <mergeCell ref="B62:C62"/>
    <mergeCell ref="B37:C37"/>
    <mergeCell ref="C30:D30"/>
    <mergeCell ref="B42:E42"/>
    <mergeCell ref="B32:C32"/>
    <mergeCell ref="B59:C59"/>
    <mergeCell ref="B60:C60"/>
    <mergeCell ref="C57:D57"/>
    <mergeCell ref="B48:C48"/>
    <mergeCell ref="B49:C49"/>
    <mergeCell ref="B56:C56"/>
    <mergeCell ref="B54:C54"/>
    <mergeCell ref="B50:C50"/>
    <mergeCell ref="B51:C51"/>
    <mergeCell ref="B19:C19"/>
    <mergeCell ref="B24:C24"/>
    <mergeCell ref="B105:C105"/>
    <mergeCell ref="C89:D89"/>
    <mergeCell ref="B101:C101"/>
    <mergeCell ref="B102:C102"/>
    <mergeCell ref="B103:C103"/>
    <mergeCell ref="C99:D99"/>
    <mergeCell ref="B100:C100"/>
    <mergeCell ref="B94:C94"/>
    <mergeCell ref="B96:C96"/>
    <mergeCell ref="B97:C97"/>
    <mergeCell ref="B98:C98"/>
    <mergeCell ref="B95:C95"/>
    <mergeCell ref="B91:C91"/>
    <mergeCell ref="B92:C92"/>
    <mergeCell ref="B93:C93"/>
    <mergeCell ref="B104:C104"/>
  </mergeCells>
  <phoneticPr fontId="18" type="noConversion"/>
  <conditionalFormatting sqref="A10:A217 AC11:AC41 AC43:AC217">
    <cfRule type="cellIs" dxfId="140" priority="573" operator="equal">
      <formula>"p"</formula>
    </cfRule>
    <cfRule type="cellIs" dxfId="139" priority="572" operator="equal">
      <formula>"d"</formula>
    </cfRule>
    <cfRule type="cellIs" dxfId="138" priority="571" operator="equal">
      <formula>"n"</formula>
    </cfRule>
    <cfRule type="cellIs" dxfId="137" priority="574" operator="equal">
      <formula>"x"</formula>
    </cfRule>
  </conditionalFormatting>
  <conditionalFormatting sqref="A303:A1048576">
    <cfRule type="cellIs" dxfId="136" priority="580" operator="equal">
      <formula>"d"</formula>
    </cfRule>
    <cfRule type="cellIs" dxfId="135" priority="582" operator="equal">
      <formula>"x"</formula>
    </cfRule>
    <cfRule type="cellIs" dxfId="134" priority="581" operator="equal">
      <formula>"p"</formula>
    </cfRule>
    <cfRule type="cellIs" dxfId="133" priority="579" operator="equal">
      <formula>"n"</formula>
    </cfRule>
  </conditionalFormatting>
  <conditionalFormatting sqref="E1:E1048576">
    <cfRule type="cellIs" dxfId="132" priority="2570" operator="equal">
      <formula>"atbilst pilnībā"</formula>
    </cfRule>
    <cfRule type="cellIs" dxfId="131" priority="2568" operator="equal">
      <formula>"neatbilst"</formula>
    </cfRule>
    <cfRule type="cellIs" dxfId="130" priority="2567" operator="equal">
      <formula>"neattiecas"</formula>
    </cfRule>
    <cfRule type="cellIs" dxfId="129" priority="2569" operator="equal">
      <formula>"atbilst daļēji"</formula>
    </cfRule>
  </conditionalFormatting>
  <conditionalFormatting sqref="AB11:AD11">
    <cfRule type="cellIs" dxfId="128" priority="2432" operator="equal">
      <formula>"x"</formula>
    </cfRule>
    <cfRule type="cellIs" dxfId="127" priority="2431" operator="equal">
      <formula>"p"</formula>
    </cfRule>
    <cfRule type="cellIs" dxfId="126" priority="2430" operator="equal">
      <formula>"d"</formula>
    </cfRule>
    <cfRule type="cellIs" dxfId="125" priority="2429" operator="equal">
      <formula>"n"</formula>
    </cfRule>
  </conditionalFormatting>
  <conditionalFormatting sqref="AB15:AD15">
    <cfRule type="cellIs" dxfId="124" priority="558" operator="equal">
      <formula>"x"</formula>
    </cfRule>
    <cfRule type="cellIs" dxfId="123" priority="557" operator="equal">
      <formula>"p"</formula>
    </cfRule>
    <cfRule type="cellIs" dxfId="122" priority="556" operator="equal">
      <formula>"d"</formula>
    </cfRule>
    <cfRule type="cellIs" dxfId="121" priority="555" operator="equal">
      <formula>"n"</formula>
    </cfRule>
  </conditionalFormatting>
  <conditionalFormatting sqref="AB18:AD18">
    <cfRule type="cellIs" dxfId="120" priority="550" operator="equal">
      <formula>"d"</formula>
    </cfRule>
    <cfRule type="cellIs" dxfId="119" priority="552" operator="equal">
      <formula>"x"</formula>
    </cfRule>
    <cfRule type="cellIs" dxfId="118" priority="551" operator="equal">
      <formula>"p"</formula>
    </cfRule>
    <cfRule type="cellIs" dxfId="117" priority="549" operator="equal">
      <formula>"n"</formula>
    </cfRule>
  </conditionalFormatting>
  <conditionalFormatting sqref="AB23:AD23">
    <cfRule type="cellIs" dxfId="116" priority="540" operator="equal">
      <formula>"x"</formula>
    </cfRule>
    <cfRule type="cellIs" dxfId="115" priority="539" operator="equal">
      <formula>"p"</formula>
    </cfRule>
    <cfRule type="cellIs" dxfId="114" priority="538" operator="equal">
      <formula>"d"</formula>
    </cfRule>
    <cfRule type="cellIs" dxfId="113" priority="537" operator="equal">
      <formula>"n"</formula>
    </cfRule>
  </conditionalFormatting>
  <conditionalFormatting sqref="AB28:AD28">
    <cfRule type="cellIs" dxfId="112" priority="396" operator="equal">
      <formula>"x"</formula>
    </cfRule>
    <cfRule type="cellIs" dxfId="111" priority="395" operator="equal">
      <formula>"p"</formula>
    </cfRule>
    <cfRule type="cellIs" dxfId="110" priority="394" operator="equal">
      <formula>"d"</formula>
    </cfRule>
    <cfRule type="cellIs" dxfId="109" priority="393" operator="equal">
      <formula>"n"</formula>
    </cfRule>
  </conditionalFormatting>
  <conditionalFormatting sqref="AB30:AD30">
    <cfRule type="cellIs" dxfId="108" priority="387" operator="equal">
      <formula>"n"</formula>
    </cfRule>
    <cfRule type="cellIs" dxfId="107" priority="390" operator="equal">
      <formula>"x"</formula>
    </cfRule>
    <cfRule type="cellIs" dxfId="106" priority="389" operator="equal">
      <formula>"p"</formula>
    </cfRule>
    <cfRule type="cellIs" dxfId="105" priority="388" operator="equal">
      <formula>"d"</formula>
    </cfRule>
  </conditionalFormatting>
  <conditionalFormatting sqref="AB33:AD33">
    <cfRule type="cellIs" dxfId="104" priority="383" operator="equal">
      <formula>"p"</formula>
    </cfRule>
    <cfRule type="cellIs" dxfId="103" priority="381" operator="equal">
      <formula>"n"</formula>
    </cfRule>
    <cfRule type="cellIs" dxfId="102" priority="382" operator="equal">
      <formula>"d"</formula>
    </cfRule>
    <cfRule type="cellIs" dxfId="101" priority="384" operator="equal">
      <formula>"x"</formula>
    </cfRule>
  </conditionalFormatting>
  <conditionalFormatting sqref="AB38:AD38">
    <cfRule type="cellIs" dxfId="100" priority="376" operator="equal">
      <formula>"d"</formula>
    </cfRule>
    <cfRule type="cellIs" dxfId="99" priority="378" operator="equal">
      <formula>"x"</formula>
    </cfRule>
    <cfRule type="cellIs" dxfId="98" priority="375" operator="equal">
      <formula>"n"</formula>
    </cfRule>
    <cfRule type="cellIs" dxfId="97" priority="377" operator="equal">
      <formula>"p"</formula>
    </cfRule>
  </conditionalFormatting>
  <conditionalFormatting sqref="AB43:AD43">
    <cfRule type="cellIs" dxfId="96" priority="117" operator="equal">
      <formula>"p"</formula>
    </cfRule>
    <cfRule type="cellIs" dxfId="95" priority="116" operator="equal">
      <formula>"d"</formula>
    </cfRule>
    <cfRule type="cellIs" dxfId="94" priority="115" operator="equal">
      <formula>"n"</formula>
    </cfRule>
    <cfRule type="cellIs" dxfId="93" priority="118" operator="equal">
      <formula>"x"</formula>
    </cfRule>
  </conditionalFormatting>
  <conditionalFormatting sqref="AB47:AD47">
    <cfRule type="cellIs" dxfId="92" priority="105" operator="equal">
      <formula>"n"</formula>
    </cfRule>
    <cfRule type="cellIs" dxfId="91" priority="106" operator="equal">
      <formula>"d"</formula>
    </cfRule>
    <cfRule type="cellIs" dxfId="90" priority="107" operator="equal">
      <formula>"p"</formula>
    </cfRule>
    <cfRule type="cellIs" dxfId="89" priority="108" operator="equal">
      <formula>"x"</formula>
    </cfRule>
  </conditionalFormatting>
  <conditionalFormatting sqref="AB57:AD57">
    <cfRule type="cellIs" dxfId="88" priority="95" operator="equal">
      <formula>"n"</formula>
    </cfRule>
    <cfRule type="cellIs" dxfId="87" priority="96" operator="equal">
      <formula>"d"</formula>
    </cfRule>
    <cfRule type="cellIs" dxfId="86" priority="98" operator="equal">
      <formula>"x"</formula>
    </cfRule>
    <cfRule type="cellIs" dxfId="85" priority="97" operator="equal">
      <formula>"p"</formula>
    </cfRule>
  </conditionalFormatting>
  <conditionalFormatting sqref="AB61:AD61">
    <cfRule type="cellIs" dxfId="84" priority="88" operator="equal">
      <formula>"x"</formula>
    </cfRule>
    <cfRule type="cellIs" dxfId="83" priority="86" operator="equal">
      <formula>"d"</formula>
    </cfRule>
    <cfRule type="cellIs" dxfId="82" priority="85" operator="equal">
      <formula>"n"</formula>
    </cfRule>
    <cfRule type="cellIs" dxfId="81" priority="87" operator="equal">
      <formula>"p"</formula>
    </cfRule>
  </conditionalFormatting>
  <conditionalFormatting sqref="AB66:AD66">
    <cfRule type="cellIs" dxfId="80" priority="75" operator="equal">
      <formula>"n"</formula>
    </cfRule>
    <cfRule type="cellIs" dxfId="79" priority="76" operator="equal">
      <formula>"d"</formula>
    </cfRule>
    <cfRule type="cellIs" dxfId="78" priority="78" operator="equal">
      <formula>"x"</formula>
    </cfRule>
    <cfRule type="cellIs" dxfId="77" priority="77" operator="equal">
      <formula>"p"</formula>
    </cfRule>
  </conditionalFormatting>
  <conditionalFormatting sqref="AB70:AD70">
    <cfRule type="cellIs" dxfId="76" priority="67" operator="equal">
      <formula>"p"</formula>
    </cfRule>
    <cfRule type="cellIs" dxfId="75" priority="68" operator="equal">
      <formula>"x"</formula>
    </cfRule>
    <cfRule type="cellIs" dxfId="74" priority="65" operator="equal">
      <formula>"n"</formula>
    </cfRule>
    <cfRule type="cellIs" dxfId="73" priority="66" operator="equal">
      <formula>"d"</formula>
    </cfRule>
  </conditionalFormatting>
  <conditionalFormatting sqref="AB75:AD75">
    <cfRule type="cellIs" dxfId="72" priority="56" operator="equal">
      <formula>"d"</formula>
    </cfRule>
    <cfRule type="cellIs" dxfId="71" priority="58" operator="equal">
      <formula>"x"</formula>
    </cfRule>
    <cfRule type="cellIs" dxfId="70" priority="57" operator="equal">
      <formula>"p"</formula>
    </cfRule>
    <cfRule type="cellIs" dxfId="69" priority="55" operator="equal">
      <formula>"n"</formula>
    </cfRule>
  </conditionalFormatting>
  <conditionalFormatting sqref="AB80:AD80">
    <cfRule type="cellIs" dxfId="68" priority="48" operator="equal">
      <formula>"x"</formula>
    </cfRule>
    <cfRule type="cellIs" dxfId="67" priority="47" operator="equal">
      <formula>"p"</formula>
    </cfRule>
    <cfRule type="cellIs" dxfId="66" priority="46" operator="equal">
      <formula>"d"</formula>
    </cfRule>
    <cfRule type="cellIs" dxfId="65" priority="45" operator="equal">
      <formula>"n"</formula>
    </cfRule>
  </conditionalFormatting>
  <conditionalFormatting sqref="AB83:AD83">
    <cfRule type="cellIs" dxfId="64" priority="35" operator="equal">
      <formula>"n"</formula>
    </cfRule>
    <cfRule type="cellIs" dxfId="63" priority="37" operator="equal">
      <formula>"p"</formula>
    </cfRule>
    <cfRule type="cellIs" dxfId="62" priority="38" operator="equal">
      <formula>"x"</formula>
    </cfRule>
    <cfRule type="cellIs" dxfId="61" priority="36" operator="equal">
      <formula>"d"</formula>
    </cfRule>
  </conditionalFormatting>
  <conditionalFormatting sqref="AB85:AD85">
    <cfRule type="cellIs" dxfId="60" priority="26" operator="equal">
      <formula>"d"</formula>
    </cfRule>
    <cfRule type="cellIs" dxfId="59" priority="28" operator="equal">
      <formula>"x"</formula>
    </cfRule>
    <cfRule type="cellIs" dxfId="58" priority="27" operator="equal">
      <formula>"p"</formula>
    </cfRule>
    <cfRule type="cellIs" dxfId="57" priority="25" operator="equal">
      <formula>"n"</formula>
    </cfRule>
  </conditionalFormatting>
  <conditionalFormatting sqref="AB89:AD89">
    <cfRule type="cellIs" dxfId="56" priority="18" operator="equal">
      <formula>"x"</formula>
    </cfRule>
    <cfRule type="cellIs" dxfId="55" priority="17" operator="equal">
      <formula>"p"</formula>
    </cfRule>
    <cfRule type="cellIs" dxfId="54" priority="16" operator="equal">
      <formula>"d"</formula>
    </cfRule>
    <cfRule type="cellIs" dxfId="53" priority="15" operator="equal">
      <formula>"n"</formula>
    </cfRule>
  </conditionalFormatting>
  <conditionalFormatting sqref="AB99:AD99">
    <cfRule type="cellIs" dxfId="52" priority="6" operator="equal">
      <formula>"d"</formula>
    </cfRule>
    <cfRule type="cellIs" dxfId="51" priority="8" operator="equal">
      <formula>"x"</formula>
    </cfRule>
    <cfRule type="cellIs" dxfId="50" priority="7" operator="equal">
      <formula>"p"</formula>
    </cfRule>
    <cfRule type="cellIs" dxfId="49" priority="5" operator="equal">
      <formula>"n"</formula>
    </cfRule>
  </conditionalFormatting>
  <conditionalFormatting sqref="AC303:AC1048576">
    <cfRule type="cellIs" dxfId="48" priority="36618" operator="equal">
      <formula>"p"</formula>
    </cfRule>
    <cfRule type="cellIs" dxfId="47" priority="36617" operator="equal">
      <formula>"d"</formula>
    </cfRule>
    <cfRule type="cellIs" dxfId="46" priority="36616" operator="equal">
      <formula>"n"</formula>
    </cfRule>
    <cfRule type="cellIs" dxfId="45" priority="36619" operator="equal">
      <formula>"x"</formula>
    </cfRule>
  </conditionalFormatting>
  <conditionalFormatting sqref="AE1:AE1048576">
    <cfRule type="cellIs" dxfId="44" priority="1" operator="equal">
      <formula>1</formula>
    </cfRule>
  </conditionalFormatting>
  <conditionalFormatting sqref="AH1:AH1048576">
    <cfRule type="cellIs" dxfId="43" priority="2566" operator="equal">
      <formula>"neiesākta"</formula>
    </cfRule>
    <cfRule type="cellIs" dxfId="42" priority="2564" operator="equal">
      <formula>"pabeigta"</formula>
    </cfRule>
    <cfRule type="cellIs" dxfId="41" priority="2563" operator="equal">
      <formula>"iesākta"</formula>
    </cfRule>
  </conditionalFormatting>
  <conditionalFormatting sqref="AI11">
    <cfRule type="cellIs" dxfId="40" priority="2427" operator="equal">
      <formula>"d"</formula>
    </cfRule>
    <cfRule type="cellIs" dxfId="39" priority="2428" operator="equal">
      <formula>"x"</formula>
    </cfRule>
  </conditionalFormatting>
  <conditionalFormatting sqref="AI15">
    <cfRule type="cellIs" dxfId="38" priority="553" operator="equal">
      <formula>"d"</formula>
    </cfRule>
    <cfRule type="cellIs" dxfId="37" priority="554" operator="equal">
      <formula>"x"</formula>
    </cfRule>
  </conditionalFormatting>
  <conditionalFormatting sqref="AI18">
    <cfRule type="cellIs" dxfId="36" priority="547" operator="equal">
      <formula>"d"</formula>
    </cfRule>
    <cfRule type="cellIs" dxfId="35" priority="548" operator="equal">
      <formula>"x"</formula>
    </cfRule>
  </conditionalFormatting>
  <conditionalFormatting sqref="AI23">
    <cfRule type="cellIs" dxfId="34" priority="536" operator="equal">
      <formula>"x"</formula>
    </cfRule>
    <cfRule type="cellIs" dxfId="33" priority="535" operator="equal">
      <formula>"d"</formula>
    </cfRule>
  </conditionalFormatting>
  <conditionalFormatting sqref="AI28">
    <cfRule type="cellIs" dxfId="32" priority="391" operator="equal">
      <formula>"d"</formula>
    </cfRule>
    <cfRule type="cellIs" dxfId="31" priority="392" operator="equal">
      <formula>"x"</formula>
    </cfRule>
  </conditionalFormatting>
  <conditionalFormatting sqref="AI30">
    <cfRule type="cellIs" dxfId="30" priority="385" operator="equal">
      <formula>"d"</formula>
    </cfRule>
    <cfRule type="cellIs" dxfId="29" priority="386" operator="equal">
      <formula>"x"</formula>
    </cfRule>
  </conditionalFormatting>
  <conditionalFormatting sqref="AI33">
    <cfRule type="cellIs" dxfId="28" priority="379" operator="equal">
      <formula>"d"</formula>
    </cfRule>
    <cfRule type="cellIs" dxfId="27" priority="380" operator="equal">
      <formula>"x"</formula>
    </cfRule>
  </conditionalFormatting>
  <conditionalFormatting sqref="AI38">
    <cfRule type="cellIs" dxfId="26" priority="373" operator="equal">
      <formula>"d"</formula>
    </cfRule>
    <cfRule type="cellIs" dxfId="25" priority="374" operator="equal">
      <formula>"x"</formula>
    </cfRule>
  </conditionalFormatting>
  <conditionalFormatting sqref="AI43">
    <cfRule type="cellIs" dxfId="24" priority="114" operator="equal">
      <formula>"x"</formula>
    </cfRule>
    <cfRule type="cellIs" dxfId="23" priority="113" operator="equal">
      <formula>"d"</formula>
    </cfRule>
  </conditionalFormatting>
  <conditionalFormatting sqref="AI47">
    <cfRule type="cellIs" dxfId="22" priority="104" operator="equal">
      <formula>"x"</formula>
    </cfRule>
    <cfRule type="cellIs" dxfId="21" priority="103" operator="equal">
      <formula>"d"</formula>
    </cfRule>
  </conditionalFormatting>
  <conditionalFormatting sqref="AI57">
    <cfRule type="cellIs" dxfId="20" priority="93" operator="equal">
      <formula>"d"</formula>
    </cfRule>
    <cfRule type="cellIs" dxfId="19" priority="94" operator="equal">
      <formula>"x"</formula>
    </cfRule>
  </conditionalFormatting>
  <conditionalFormatting sqref="AI61">
    <cfRule type="cellIs" dxfId="18" priority="83" operator="equal">
      <formula>"d"</formula>
    </cfRule>
    <cfRule type="cellIs" dxfId="17" priority="84" operator="equal">
      <formula>"x"</formula>
    </cfRule>
  </conditionalFormatting>
  <conditionalFormatting sqref="AI66">
    <cfRule type="cellIs" dxfId="16" priority="73" operator="equal">
      <formula>"d"</formula>
    </cfRule>
    <cfRule type="cellIs" dxfId="15" priority="74" operator="equal">
      <formula>"x"</formula>
    </cfRule>
  </conditionalFormatting>
  <conditionalFormatting sqref="AI70">
    <cfRule type="cellIs" dxfId="14" priority="64" operator="equal">
      <formula>"x"</formula>
    </cfRule>
    <cfRule type="cellIs" dxfId="13" priority="63" operator="equal">
      <formula>"d"</formula>
    </cfRule>
  </conditionalFormatting>
  <conditionalFormatting sqref="AI75">
    <cfRule type="cellIs" dxfId="12" priority="53" operator="equal">
      <formula>"d"</formula>
    </cfRule>
    <cfRule type="cellIs" dxfId="11" priority="54" operator="equal">
      <formula>"x"</formula>
    </cfRule>
  </conditionalFormatting>
  <conditionalFormatting sqref="AI80">
    <cfRule type="cellIs" dxfId="10" priority="43" operator="equal">
      <formula>"d"</formula>
    </cfRule>
    <cfRule type="cellIs" dxfId="9" priority="44" operator="equal">
      <formula>"x"</formula>
    </cfRule>
  </conditionalFormatting>
  <conditionalFormatting sqref="AI83">
    <cfRule type="cellIs" dxfId="8" priority="33" operator="equal">
      <formula>"d"</formula>
    </cfRule>
    <cfRule type="cellIs" dxfId="7" priority="34" operator="equal">
      <formula>"x"</formula>
    </cfRule>
  </conditionalFormatting>
  <conditionalFormatting sqref="AI85">
    <cfRule type="cellIs" dxfId="6" priority="23" operator="equal">
      <formula>"d"</formula>
    </cfRule>
    <cfRule type="cellIs" dxfId="5" priority="24" operator="equal">
      <formula>"x"</formula>
    </cfRule>
  </conditionalFormatting>
  <conditionalFormatting sqref="AI89">
    <cfRule type="cellIs" dxfId="4" priority="13" operator="equal">
      <formula>"d"</formula>
    </cfRule>
    <cfRule type="cellIs" dxfId="3" priority="14" operator="equal">
      <formula>"x"</formula>
    </cfRule>
  </conditionalFormatting>
  <conditionalFormatting sqref="AI99">
    <cfRule type="cellIs" dxfId="2" priority="4" operator="equal">
      <formula>"x"</formula>
    </cfRule>
    <cfRule type="cellIs" dxfId="1" priority="3" operator="equal">
      <formula>"d"</formula>
    </cfRule>
  </conditionalFormatting>
  <conditionalFormatting sqref="AK1:AK4">
    <cfRule type="cellIs" dxfId="0" priority="20538" operator="equal">
      <formula>"n"</formula>
    </cfRule>
  </conditionalFormatting>
  <hyperlinks>
    <hyperlink ref="B11" r:id="rId1" location="pu1-1-pakalpojumu-parvaldibas-politikas-planosana-un-aktualizesana" display="PU1.23." xr:uid="{0DC2C9F6-1798-4E4B-BA82-4DACF0C32DD7}"/>
    <hyperlink ref="B42:E42" r:id="rId2" display="3. Pakalpojumu pārvaldībai nepieciešamās spējas un resursi" xr:uid="{A50D3C79-04CC-41EE-BB7D-4BF863DA28FD}"/>
    <hyperlink ref="B15" r:id="rId3" location="pu1-2-nozaru-pasvaldibu-un-iestazu-pakalpojumu-attistibas-planu-izveide-un-aktualizesana" display="PU1–2" xr:uid="{4DD440BD-60BA-49D3-AFD9-C3EDBBBCED3C}"/>
    <hyperlink ref="B18" r:id="rId4" location="pu1-3-pakalpojumu-parvaldibas-visparejo-normativo-aktu-izstrade-un-pilnveide" xr:uid="{9D7DB198-E22C-4A98-AC5B-F033A3535E24}"/>
    <hyperlink ref="B23" r:id="rId5" location="pu1-5-pakalpojumu-parvaldibas-politikas-un-attistibas-planu-istenosanas-kontrole-un-vadiba" xr:uid="{464DB200-26A0-479A-8B87-11B68116D771}"/>
    <hyperlink ref="B28" r:id="rId6" location="pu3-1-nemitiga-pilnveide" xr:uid="{D5CD9F35-EDBE-4736-B5C5-59B5BE47B34C}"/>
    <hyperlink ref="B30" r:id="rId7" location="pu3-2-parvaldibas-dalibnieku-iesaiste" xr:uid="{5C6A2DD3-8D5A-4808-A6CF-8D9D23E0F09B}"/>
    <hyperlink ref="B33" r:id="rId8" location="pu3-3-istenoto-aktivitasu-kontrole" xr:uid="{DFA57D24-684A-403E-9FAD-BE2B7B8609DA}"/>
    <hyperlink ref="B38" r:id="rId9" location="pu3-4-finansu-parvaldiba" xr:uid="{082D5A32-BE03-46CF-8CE8-DAA25EEAA2C1}"/>
    <hyperlink ref="B43" r:id="rId10" xr:uid="{28567C00-9E99-48A3-90D6-2FE837593B7B}"/>
    <hyperlink ref="B47" r:id="rId11" xr:uid="{479C7F66-7824-4797-BECC-044FC161D071}"/>
    <hyperlink ref="B57" r:id="rId12" xr:uid="{E5C0B437-091E-4844-B643-DF9B40A670B4}"/>
    <hyperlink ref="B61" r:id="rId13" xr:uid="{546B5C11-5891-4BD3-9B16-B34CFFC7A83A}"/>
    <hyperlink ref="B66" r:id="rId14" xr:uid="{A9305B6F-6E2E-4CDC-8B21-567F4213DDE3}"/>
    <hyperlink ref="B70" r:id="rId15" xr:uid="{5D3DE130-130B-4268-955D-2F6579A155BA}"/>
    <hyperlink ref="B75" r:id="rId16" xr:uid="{AC5B8999-55F9-44FB-8890-B00387B620EE}"/>
    <hyperlink ref="B80" r:id="rId17" xr:uid="{0DB7B1CF-B628-4C69-BD7E-552A28D72A82}"/>
    <hyperlink ref="B83" r:id="rId18" xr:uid="{FF5FB0F7-20B2-4B93-AFE8-758EF4B98E8B}"/>
    <hyperlink ref="B85" r:id="rId19" xr:uid="{FAEE1FEC-4F17-4597-A6BE-762AFEAC0EC9}"/>
    <hyperlink ref="B89" r:id="rId20" xr:uid="{0EF6ECD3-76B9-4709-9737-A866F246A199}"/>
    <hyperlink ref="B99" r:id="rId21" xr:uid="{38FCD01B-2D11-4697-8CE7-6192CFF6E14A}"/>
    <hyperlink ref="H6" r:id="rId22" xr:uid="{8CF44D87-4AA4-4C5E-A11C-B4FE33C9974B}"/>
    <hyperlink ref="I6" r:id="rId23" xr:uid="{6F5A5FB1-5209-45FE-B5B6-D60932ABAC88}"/>
    <hyperlink ref="J6" r:id="rId24" xr:uid="{D34BD36E-260B-473A-B488-D5D39F8D2C1F}"/>
    <hyperlink ref="K6" r:id="rId25" xr:uid="{49FBCCBE-78C7-4C84-950E-8636EF956A60}"/>
    <hyperlink ref="L6" r:id="rId26" xr:uid="{FAB35B8B-6B1A-45AF-ADA6-9B5633A13A2F}"/>
    <hyperlink ref="M6" r:id="rId27" xr:uid="{B2CED767-8629-476D-B030-7D6AA2136391}"/>
    <hyperlink ref="N6" r:id="rId28" xr:uid="{4D482B7F-814B-46D1-B83B-9D3BD5922FA9}"/>
    <hyperlink ref="O6" r:id="rId29" xr:uid="{36A2F395-CBE7-4C14-A2ED-80FE8F337AB0}"/>
    <hyperlink ref="P6" r:id="rId30" xr:uid="{488755FD-76F7-4E1D-B53D-BCBF50C37F9E}"/>
    <hyperlink ref="Q6" r:id="rId31" xr:uid="{F0B9600D-D84D-47FB-92A3-C64C4D4A0ABE}"/>
    <hyperlink ref="R6" r:id="rId32" xr:uid="{3EC94C99-84D6-41F3-9625-9D3D485C3DBB}"/>
    <hyperlink ref="S6" r:id="rId33" xr:uid="{721EC8BE-BB84-4588-A98D-9E83B838BEB3}"/>
    <hyperlink ref="T6" r:id="rId34" location="pu1-1-pakalpojumu-parvaldibas-politikas-planosana-un-aktualizesana" display="PU1.23." xr:uid="{A4BEEBC5-71F9-4484-B003-72AB3BEC7884}"/>
    <hyperlink ref="U6" r:id="rId35" location="pu1-2-nozaru-pasvaldibu-un-iestazu-pakalpojumu-attistibas-planu-izveide-un-aktualizesana" display="PU1–2" xr:uid="{A12FDA62-8023-40DA-9FB5-F9C591EEE947}"/>
    <hyperlink ref="V6" r:id="rId36" location="pu1-3-pakalpojumu-parvaldibas-visparejo-normativo-aktu-izstrade-un-pilnveide" xr:uid="{519AD476-F6A6-47FE-B8EB-9F68E5606EEF}"/>
    <hyperlink ref="W6" r:id="rId37" location="pu1-5-pakalpojumu-parvaldibas-politikas-un-attistibas-planu-istenosanas-kontrole-un-vadiba" xr:uid="{C2ED91B4-4944-4DF8-9439-9F5860C4AA54}"/>
    <hyperlink ref="X6" r:id="rId38" location="pu3-1-nemitiga-pilnveide" xr:uid="{E5DD46F1-76E6-494F-8D03-E970095A8493}"/>
    <hyperlink ref="Y6" r:id="rId39" location="pu3-2-parvaldibas-dalibnieku-iesaiste" xr:uid="{31717E40-4BE6-4DD4-89A0-0D013D7BAB0B}"/>
    <hyperlink ref="Z6" r:id="rId40" location="pu3-3-istenoto-aktivitasu-kontrole" xr:uid="{54B2931E-A415-4AB7-9596-5B5FCCFE089B}"/>
    <hyperlink ref="AA6" r:id="rId41" location="pu3-4-finansu-parvaldiba" xr:uid="{1BEFFA0B-80FB-4143-9CC2-F26E42D45750}"/>
    <hyperlink ref="B10:E10" r:id="rId42" display="1. Pakalpojumu pārvaldības uzdevumi (PU) un lomu pienākumi (LP)" xr:uid="{72083D2B-6E40-481F-8DF3-304E09F6C976}"/>
    <hyperlink ref="B44:C44" r:id="rId43" location="s1-1-pakalpojumu-parvaldibas-organizatoriskas-strukturas-izveides-vispareji-nosacijumi" display="S1-1" xr:uid="{875FA897-994B-4F8E-A52A-8BDD1735162F}"/>
    <hyperlink ref="B45:C45" r:id="rId44" location="s1-2-pakalpojumu-parvaldibas-organizatoriska-struktura-nozaru-ministrijam-un-paklautibas-iestadem" display="S1-2" xr:uid="{6C523885-9095-46A9-9665-A7F38BCBDD9E}"/>
    <hyperlink ref="B46:C46" r:id="rId45" location="s1-5-pakalpojumu-parvaldibas-organizatoriskas-strukturas-optimizesana" display="S1-4" xr:uid="{A6F93A7C-0045-4EAD-9407-CE52970184CC}"/>
    <hyperlink ref="B48:C48" r:id="rId46" location="s2-1-pakalpojumu-kultura-un-tas-veidosana" display="S2-1" xr:uid="{339CADC1-FBC5-4EF0-87AA-FD925BFC33DA}"/>
    <hyperlink ref="B49:C49" r:id="rId47" location="s2-2-pakalpojumu-parvaldibai-atbilstosas-vertibas" display="S2-2" xr:uid="{86B502BC-FE7E-444C-991C-C3CAD1C2E9D4}"/>
    <hyperlink ref="B54:C54" r:id="rId48" location="s2-3-pakalpojumu-parvaldibas-attistiba" display="S2-3" xr:uid="{D39B1281-E25B-4075-B38D-A648345606C0}"/>
    <hyperlink ref="B56:C56" r:id="rId49" location="s2-4-saimnieka-attieksme" display="S2-4" xr:uid="{BDF14AE4-B34A-44C6-A6F4-47C0CC7C5B48}"/>
    <hyperlink ref="B58:C58" r:id="rId50" location="s3-1-personala-amati-un-lomas" display="S3-1" xr:uid="{237D2DED-F032-473F-8929-1DFD724F28E0}"/>
    <hyperlink ref="B59:C59" r:id="rId51" location="s3-2-personala-pietiekamiba" display="S3-2" xr:uid="{0F969668-5EC5-4AB5-8C6B-FE24189B9C28}"/>
    <hyperlink ref="B60:C60" r:id="rId52" location="s3-3-personala-piemerotiba" display="S3-3" xr:uid="{CBE7FD76-53CF-4E97-A108-CFCBAD16DD19}"/>
    <hyperlink ref="B62:C62" r:id="rId53" location="s4-2-visparejas-pakalpojumu-parvaldibas-politikas-istenosanas-kompetences" display="S4-2" xr:uid="{17C6C2E8-F937-4FF0-8674-872DB0BCA04A}"/>
    <hyperlink ref="B63:C63" r:id="rId54" location="s4-3-pakalpojumu-parvaldibas-uzdevumu-veiksanas-kompetences" display="S4-3" xr:uid="{3F9417E1-D916-4702-88C8-2C5DE7BCCA02}"/>
    <hyperlink ref="B64:C64" r:id="rId55" location="s4-4-pakalpojumu-izveides-sniegsanas-un-pilnveides-nosacijumu-istenosanas-kompetences" display="S4-4" xr:uid="{AD1CEC2B-1DA2-4ED0-A206-F7DDA832F7F7}"/>
    <hyperlink ref="B65:C65" r:id="rId56" location="s4-5-pakalpojumiem-un-pakalpojumu-parvaldibai-nepieciesamo-speju-un-resursu-nodrosinasanas-kompetences" display="S4-5" xr:uid="{AF3BABEA-15EE-409F-B1BC-2533DA8CDC9D}"/>
    <hyperlink ref="B67:C67" r:id="rId57" location="s5-1-valsti-vienotas-visparejas-ar-pakalpojumu-parvaldibu-saistitas-vadlinijas" display="S5-1" xr:uid="{1F5B4E69-C462-4FAC-A373-CB5E7A01DBCC}"/>
    <hyperlink ref="B68:C68" r:id="rId58" location="s5-2-nozare-vienotas-specializetas-ar-pakalpojumu-parvaldibu-saistitas-vadlinijas" display="S5-2" xr:uid="{873B21DE-1A2D-4C71-BF0F-3E8F10B2A0F2}"/>
    <hyperlink ref="B69:C69" r:id="rId59" location="s5-4-iestade-vienotas-specializetas-ar-pakalpojumu-parvaldibu-saistitas-vadlinijas" display="S5-4" xr:uid="{229198D7-3F22-48C4-9C7E-FF4DEFA80328}"/>
    <hyperlink ref="B71:C71" r:id="rId60" location="s6-1-valsti-vienoti-vispareji-ar-pakalpojumu-parvaldibu-saistiti-procesi" display="S6-1" xr:uid="{D3841C34-C9F7-47C5-BD8D-0793036B49BF}"/>
    <hyperlink ref="B72:C72" r:id="rId61" location="s6-2-nozare-vienoti-specializeti-ar-pakalpojumu-parvaldibu-saistiti-procesi" display="S6-2" xr:uid="{A1C7F265-B94B-40EC-899E-7325B62F0782}"/>
    <hyperlink ref="B73:C73" r:id="rId62" location="s6-4-iestade-vienoti-specializeti-ar-pakalpojumu-parvaldibu-saistiti-procesi" display="S6-4" xr:uid="{232BC987-4780-4851-9D55-2D7F616B0097}"/>
    <hyperlink ref="B76:C76" r:id="rId63" location="s7-1-normativais-regulejums-kas-nosaka-valsti-vienotu-vispareju-kartibu-pakalpojumu-parvaldibas-istenosanai" display="S7-1" xr:uid="{ED8FEB35-64C8-4C02-876F-AA894D75ACEB}"/>
    <hyperlink ref="B77:C77" r:id="rId64" location="s7-2-normativais-regulejums-kas-nosaka-nozare-vienotu-specializetu-kartibu-pakalpojumu-parvaldibas-istenosanai" display="S7-2" xr:uid="{C8809AD8-2359-44E2-BBAB-4714E966E531}"/>
    <hyperlink ref="B78:C78" r:id="rId65" location="s7-4-normativais-regulejums-kas-nosaka-iestade-vienotu-specializetu-kartibu-pakalpojumu-parvaldibas-istenosanai" display="S7-4" xr:uid="{D57D2261-B692-48A7-A97C-80F840AD313E}"/>
    <hyperlink ref="B81:C81" r:id="rId66" location="s8-1-partneru-piesaiste" display="S8-1" xr:uid="{87619231-37CF-4D84-856A-D3985685C0EA}"/>
    <hyperlink ref="B82:C82" r:id="rId67" location="s8-4-partneru-parvaldiba" display="S8-4" xr:uid="{A173E6BB-BE5A-44A8-83AB-AE8E8654B8D7}"/>
    <hyperlink ref="B84:C84" r:id="rId68" location="s9-1-pakalpojumu-sanemeju-lidzdaliba" display="S9-1" xr:uid="{C55AED35-718F-46E2-A3A9-A9BA0F97B091}"/>
    <hyperlink ref="B86:C86" r:id="rId69" location="r1-1-informacijas-pielietojums" display="R1-1" xr:uid="{31C76D01-0265-43FB-BDAF-E4E556F73401}"/>
    <hyperlink ref="B87:C87" r:id="rId70" location="r1-2-informacijas-veidi" display="R1-2" xr:uid="{D2C74F47-B7F7-4197-8479-4B5728AA2467}"/>
    <hyperlink ref="B88:C88" r:id="rId71" location="r1-3-informacijas-noteiksana" display="R1-3" xr:uid="{6488B20F-115C-4FA5-A72E-94F7EBD7C5DC}"/>
    <hyperlink ref="B90:C90" r:id="rId72" location="r2-1-valsts-vienotais-registrs" display="R2-1" xr:uid="{F45C7E96-9ECC-49B7-8F35-CA661BA6F8D1}"/>
    <hyperlink ref="B91:C91" r:id="rId73" location="r2-2-pasapkalposanas-timeklvietnes-un-mobilas-lietotnes" display="R2-2" xr:uid="{BE0E9E23-9F61-47B1-813F-D362211FB38B}"/>
    <hyperlink ref="B92:C92" r:id="rId74" location="r2-2-pasapkalposanas-timeklvietnes-un-mobilas-lietotnes" display="R2-3" xr:uid="{D2420CE4-9FE3-4063-9CAB-D3E0AFCA033D}"/>
    <hyperlink ref="B93:C93" r:id="rId75" location="r2-4-specializeti-pamatdarbibas-digitalo-tehnologiju-risinajumi" display="R2-4" xr:uid="{9CB49ACF-05EB-4E0E-9E1A-9FA6EE705076}"/>
    <hyperlink ref="B94:C94" r:id="rId76" location="r2-5-dazadi-pakalpojumu-parvaldibai-nepieciesami-digitalo-tehnologiju-risinajumi" display="R2-5" xr:uid="{8DB3A645-314C-4AFE-A412-21CB72205D9D}"/>
    <hyperlink ref="B96:C96" r:id="rId77" location="r2-6-dazadas-pakalpojumiem-un-pakalpojumu-parvaldibai-nepieciesamas-koplietosanas-komponentes" display="R2-6" xr:uid="{5B814B75-3587-42F7-B60D-46508E06D71C}"/>
    <hyperlink ref="B97:C97" r:id="rId78" location="r2-7-tehnologiskais-nodrosinajums-atbalsta-funkciju-istenosanai" display="R2-7" xr:uid="{8ABC51C0-0BD8-449E-9459-0B4C533852B3}"/>
    <hyperlink ref="B98:C98" r:id="rId79" location="r2-8-infrastruktura" display="R2-8" xr:uid="{DBB2BC55-345F-4C31-8089-5CE5F61C4936}"/>
    <hyperlink ref="D2:E2" r:id="rId80" location="2-loma-pakalpojumu-parvaldibas-nozares-vadosa-iestade" display="Pakalpojumu pārvaldības nozares vadošā iestāde ✦ " xr:uid="{3A16AB6E-8504-467C-8B3F-88A27799371B}"/>
  </hyperlinks>
  <pageMargins left="0.7" right="0.7" top="0.75" bottom="0.75" header="0.3" footer="0.3"/>
  <pageSetup paperSize="8" scale="47" fitToHeight="0" orientation="landscape" verticalDpi="0" r:id="rId81"/>
  <legacyDrawing r:id="rId8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error="Neatbilstoša vērtība!" xr:uid="{3FE681B5-BD5E-4B80-9E0B-EC3C946F3F1F}">
          <x14:formula1>
            <xm:f>Izvēlnes!$C$2:$C$5</xm:f>
          </x14:formula1>
          <xm:sqref>E39:E41 E16:E17 E97 E12:E14 E24:E27 E29 E31:E32 E34:E37 E58:E60 E48:E56 E62:E65 E84 E86:E88 E90:E92 E94:E95 E44:E46</xm:sqref>
        </x14:dataValidation>
        <x14:dataValidation type="list" showInputMessage="1" showErrorMessage="1" error="Neatbilstoša vērtība!" xr:uid="{6880CF3C-90F7-40C6-B0D9-BBC610C140F0}">
          <x14:formula1>
            <xm:f>Izvēlnes!$E$2:$E$5</xm:f>
          </x14:formula1>
          <xm:sqref>AH12:AH14 AH67:AH69 AH16:AH17 AH19:AH22 AH24:AH27 AH29 AH31:AH32 AH34:AH37 AH58:AH60 AH48:AH56 AH71:AH74 AH76:AH79 AH84 AH81:AH82 AH86:AH88 AH39:AH41 AH62:AH65 AH90:AH98 AH100:AH105 AH44:AH46</xm:sqref>
        </x14:dataValidation>
        <x14:dataValidation type="list" showInputMessage="1" showErrorMessage="1" error="Neatbilstoša vērtība!" xr:uid="{7BB766B0-86B1-4516-B892-486A66DEDB93}">
          <x14:formula1>
            <xm:f>Izvēlnes!$B$2:$B$6</xm:f>
          </x14:formula1>
          <xm:sqref>E67:E69 E71:E74 E76:E79 E81:E82 E98 E93 E96 E100:E105 E19:E22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C231C-ECE2-4B1B-9525-AEF3D877539C}">
  <dimension ref="A2:E6"/>
  <sheetViews>
    <sheetView showGridLines="0" workbookViewId="0">
      <selection activeCell="N43" sqref="N43"/>
    </sheetView>
  </sheetViews>
  <sheetFormatPr defaultRowHeight="15.75" x14ac:dyDescent="0.25"/>
  <cols>
    <col min="1" max="1" width="9.140625" style="31"/>
    <col min="2" max="3" width="15.42578125" style="32" customWidth="1"/>
    <col min="4" max="4" width="4.7109375" style="32" customWidth="1"/>
    <col min="5" max="5" width="12.7109375" style="32" customWidth="1"/>
    <col min="6" max="16384" width="9.140625" style="32"/>
  </cols>
  <sheetData>
    <row r="2" spans="2:5" x14ac:dyDescent="0.25">
      <c r="B2" s="33" t="s">
        <v>39</v>
      </c>
      <c r="C2" s="33" t="s">
        <v>39</v>
      </c>
      <c r="E2" s="33" t="s">
        <v>48</v>
      </c>
    </row>
    <row r="3" spans="2:5" x14ac:dyDescent="0.25">
      <c r="B3" s="33" t="s">
        <v>40</v>
      </c>
      <c r="C3" s="33" t="s">
        <v>40</v>
      </c>
      <c r="E3" s="33" t="s">
        <v>47</v>
      </c>
    </row>
    <row r="4" spans="2:5" x14ac:dyDescent="0.25">
      <c r="B4" s="33" t="s">
        <v>44</v>
      </c>
      <c r="C4" s="33" t="s">
        <v>44</v>
      </c>
      <c r="E4" s="33" t="s">
        <v>49</v>
      </c>
    </row>
    <row r="5" spans="2:5" x14ac:dyDescent="0.25">
      <c r="B5" s="33" t="s">
        <v>41</v>
      </c>
      <c r="C5" s="33"/>
      <c r="E5" s="33"/>
    </row>
    <row r="6" spans="2:5" x14ac:dyDescent="0.25">
      <c r="B6" s="3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ibk xmlns="387cfdb0-bbbb-482f-970b-aba77a611e32" xsi:nil="true"/>
    <TaxCatchAll xmlns="6d4193cb-6222-4e36-9552-1d72919fb87b" xsi:nil="true"/>
    <lcf76f155ced4ddcb4097134ff3c332f xmlns="387cfdb0-bbbb-482f-970b-aba77a611e3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4FE3A0F42363B848BB0394E43D029405" ma:contentTypeVersion="14" ma:contentTypeDescription="Izveidot jaunu dokumentu." ma:contentTypeScope="" ma:versionID="7cae3943aad1a656abf10cfd4a8d71a2">
  <xsd:schema xmlns:xsd="http://www.w3.org/2001/XMLSchema" xmlns:xs="http://www.w3.org/2001/XMLSchema" xmlns:p="http://schemas.microsoft.com/office/2006/metadata/properties" xmlns:ns2="387cfdb0-bbbb-482f-970b-aba77a611e32" xmlns:ns3="6d4193cb-6222-4e36-9552-1d72919fb87b" targetNamespace="http://schemas.microsoft.com/office/2006/metadata/properties" ma:root="true" ma:fieldsID="30dd6ef2246d697be11a43ecb00f3c96" ns2:_="" ns3:_="">
    <xsd:import namespace="387cfdb0-bbbb-482f-970b-aba77a611e32"/>
    <xsd:import namespace="6d4193cb-6222-4e36-9552-1d72919fb8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ribk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cfdb0-bbbb-482f-970b-aba77a611e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ribk" ma:index="10" nillable="true" ma:displayName="Dokumenta nosaukums" ma:internalName="ribk">
      <xsd:simpleType>
        <xsd:restriction base="dms:Text">
          <xsd:maxLength value="255"/>
        </xsd:restriction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Attēlu atzīmes" ma:readOnly="false" ma:fieldId="{5cf76f15-5ced-4ddc-b409-7134ff3c332f}" ma:taxonomyMulti="true" ma:sspId="11d35d9e-665f-4525-9e48-92d793f468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4193cb-6222-4e36-9552-1d72919fb87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95ca4df-7a47-4272-a207-5a00db48131a}" ma:internalName="TaxCatchAll" ma:showField="CatchAllData" ma:web="6d4193cb-6222-4e36-9552-1d72919fb8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A9BEEF-61B0-405E-9140-719C22826939}">
  <ds:schemaRefs>
    <ds:schemaRef ds:uri="387cfdb0-bbbb-482f-970b-aba77a611e32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6d4193cb-6222-4e36-9552-1d72919fb87b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86D3778-E70D-4E99-A346-ECC328AD5A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7cfdb0-bbbb-482f-970b-aba77a611e32"/>
    <ds:schemaRef ds:uri="6d4193cb-6222-4e36-9552-1d72919fb8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111331-40DA-4E2F-A607-F62671A9FF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Novērtējums un pilnveides plāns</vt:lpstr>
      <vt:lpstr>Izvēlnes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2024-07-10T08:25:52Z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0x0101004FE3A0F42363B848BB0394E43D029405</vt:lpwstr>
  </property>
  <property fmtid="{D5CDD505-2E9C-101B-9397-08002B2CF9AE}" pid="3" name="MediaServiceImageTags">
    <vt:lpwstr/>
  </property>
</Properties>
</file>