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autoCompressPictures="0" defaultThemeVersion="124226"/>
  <xr:revisionPtr revIDLastSave="8473" documentId="13_ncr:1_{C804694B-8D4D-401E-BA97-B7A2E4DF0831}" xr6:coauthVersionLast="47" xr6:coauthVersionMax="47" xr10:uidLastSave="{DE78D813-01B0-43AC-9AA2-CFC060141D61}"/>
  <bookViews>
    <workbookView xWindow="-38520" yWindow="-120" windowWidth="38640" windowHeight="21840" tabRatio="807" xr2:uid="{00000000-000D-0000-FFFF-FFFF00000000}"/>
  </bookViews>
  <sheets>
    <sheet name="Novērtējums un pilnveides plāns" sheetId="6" r:id="rId1"/>
    <sheet name="Izvēlnes" sheetId="7" state="hidden" r:id="rId2"/>
  </sheets>
  <definedNames>
    <definedName name="_xlnm._FilterDatabase" localSheetId="0" hidden="1">'Novērtējums un pilnveides plāns'!$A$9:$BI$9</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49" i="6" l="1"/>
  <c r="G149" i="6"/>
  <c r="F149" i="6"/>
  <c r="AY151" i="6"/>
  <c r="G151" i="6"/>
  <c r="F151" i="6"/>
  <c r="BC39" i="6"/>
  <c r="BB39" i="6"/>
  <c r="AY41" i="6"/>
  <c r="G41" i="6"/>
  <c r="F41" i="6"/>
  <c r="AY116" i="6"/>
  <c r="G116" i="6"/>
  <c r="F116" i="6"/>
  <c r="AY115" i="6"/>
  <c r="G115" i="6"/>
  <c r="F115" i="6"/>
  <c r="AY108" i="6"/>
  <c r="G108" i="6"/>
  <c r="F108" i="6"/>
  <c r="AY90" i="6"/>
  <c r="G90" i="6"/>
  <c r="F90" i="6"/>
  <c r="AY73" i="6"/>
  <c r="G73" i="6"/>
  <c r="F73" i="6"/>
  <c r="AY72" i="6"/>
  <c r="G72" i="6"/>
  <c r="F72" i="6"/>
  <c r="AY45" i="6"/>
  <c r="G45" i="6"/>
  <c r="F45" i="6"/>
  <c r="AY28" i="6"/>
  <c r="G28" i="6"/>
  <c r="F28" i="6"/>
  <c r="AY217" i="6" l="1"/>
  <c r="G217" i="6"/>
  <c r="F217" i="6"/>
  <c r="AY207" i="6"/>
  <c r="G207" i="6"/>
  <c r="F207" i="6"/>
  <c r="AY210" i="6"/>
  <c r="G210" i="6"/>
  <c r="F210" i="6"/>
  <c r="AY209" i="6"/>
  <c r="G209" i="6"/>
  <c r="F209" i="6"/>
  <c r="AY208" i="6"/>
  <c r="G208" i="6"/>
  <c r="F208" i="6"/>
  <c r="AY206" i="6"/>
  <c r="G206" i="6"/>
  <c r="F206" i="6"/>
  <c r="AY205" i="6"/>
  <c r="G205" i="6"/>
  <c r="F205" i="6"/>
  <c r="AY204" i="6"/>
  <c r="G204" i="6"/>
  <c r="F204" i="6"/>
  <c r="AY181" i="6"/>
  <c r="G181" i="6"/>
  <c r="F181" i="6"/>
  <c r="AY175" i="6"/>
  <c r="G175" i="6"/>
  <c r="F175" i="6"/>
  <c r="AY167" i="6"/>
  <c r="G167" i="6"/>
  <c r="F167" i="6"/>
  <c r="AY165" i="6"/>
  <c r="G165" i="6"/>
  <c r="F165" i="6"/>
  <c r="AY164" i="6"/>
  <c r="G164" i="6"/>
  <c r="F164" i="6"/>
  <c r="AY163" i="6"/>
  <c r="G163" i="6"/>
  <c r="F163" i="6"/>
  <c r="AY162" i="6"/>
  <c r="G162" i="6"/>
  <c r="F162" i="6"/>
  <c r="AY166" i="6"/>
  <c r="G166" i="6"/>
  <c r="F166" i="6"/>
  <c r="AY168" i="6"/>
  <c r="G168" i="6"/>
  <c r="F168" i="6"/>
  <c r="B9" i="6"/>
  <c r="B8" i="6"/>
  <c r="BI9" i="6"/>
  <c r="BI8" i="6"/>
  <c r="AY146" i="6"/>
  <c r="G146" i="6"/>
  <c r="F146" i="6"/>
  <c r="AY152" i="6"/>
  <c r="G152" i="6"/>
  <c r="F152" i="6"/>
  <c r="AY141" i="6"/>
  <c r="G141" i="6"/>
  <c r="F141" i="6"/>
  <c r="AY216" i="6"/>
  <c r="G216" i="6"/>
  <c r="F216" i="6"/>
  <c r="AY212" i="6"/>
  <c r="G212" i="6"/>
  <c r="F212" i="6"/>
  <c r="AY202" i="6"/>
  <c r="G202" i="6"/>
  <c r="F202" i="6"/>
  <c r="AY198" i="6"/>
  <c r="G198" i="6"/>
  <c r="F198" i="6"/>
  <c r="AY193" i="6"/>
  <c r="G193" i="6"/>
  <c r="F193" i="6"/>
  <c r="AY191" i="6"/>
  <c r="G191" i="6"/>
  <c r="F191" i="6"/>
  <c r="AY188" i="6"/>
  <c r="G188" i="6"/>
  <c r="F188" i="6"/>
  <c r="AY184" i="6"/>
  <c r="G184" i="6"/>
  <c r="F184" i="6"/>
  <c r="AY183" i="6"/>
  <c r="G183" i="6"/>
  <c r="F183" i="6"/>
  <c r="AY179" i="6"/>
  <c r="G179" i="6"/>
  <c r="F179" i="6"/>
  <c r="AY170" i="6"/>
  <c r="G170" i="6"/>
  <c r="F170" i="6"/>
  <c r="AY161" i="6"/>
  <c r="G161" i="6"/>
  <c r="F161" i="6"/>
  <c r="AY160" i="6"/>
  <c r="G160" i="6"/>
  <c r="F160" i="6"/>
  <c r="AY156" i="6"/>
  <c r="G156" i="6"/>
  <c r="F156" i="6"/>
  <c r="AY155" i="6"/>
  <c r="G155" i="6"/>
  <c r="F155" i="6"/>
  <c r="BB211" i="6"/>
  <c r="BC211" i="6"/>
  <c r="S7" i="6" s="1"/>
  <c r="BB201" i="6"/>
  <c r="BC201" i="6"/>
  <c r="BC197" i="6"/>
  <c r="BC195" i="6"/>
  <c r="BC192" i="6"/>
  <c r="BB187" i="6"/>
  <c r="BC187" i="6"/>
  <c r="BB182" i="6"/>
  <c r="BC182" i="6"/>
  <c r="BC178" i="6"/>
  <c r="BC173" i="6"/>
  <c r="BB169" i="6"/>
  <c r="BC169" i="6"/>
  <c r="BB159" i="6"/>
  <c r="BC159" i="6"/>
  <c r="BB154" i="6"/>
  <c r="BC154" i="6"/>
  <c r="BB145" i="6"/>
  <c r="BC145" i="6"/>
  <c r="BB140" i="6"/>
  <c r="BC140" i="6"/>
  <c r="BB37" i="6"/>
  <c r="BC37" i="6"/>
  <c r="BC31" i="6"/>
  <c r="BB24" i="6"/>
  <c r="BC24" i="6"/>
  <c r="BB19" i="6"/>
  <c r="BC19" i="6"/>
  <c r="BB11" i="6"/>
  <c r="BC11" i="6"/>
  <c r="BB15" i="6"/>
  <c r="BC15" i="6"/>
  <c r="BB135" i="6"/>
  <c r="BC135" i="6"/>
  <c r="AY136" i="6"/>
  <c r="G136" i="6"/>
  <c r="F136" i="6"/>
  <c r="BB130" i="6"/>
  <c r="BC130" i="6"/>
  <c r="AY131" i="6"/>
  <c r="G131" i="6"/>
  <c r="F131" i="6"/>
  <c r="BB127" i="6"/>
  <c r="BC127" i="6"/>
  <c r="AY128" i="6"/>
  <c r="G128" i="6"/>
  <c r="F128" i="6"/>
  <c r="BB125" i="6"/>
  <c r="BC125" i="6"/>
  <c r="AY126" i="6"/>
  <c r="G126" i="6"/>
  <c r="F126" i="6"/>
  <c r="BB120" i="6"/>
  <c r="BC120" i="6"/>
  <c r="AY121" i="6"/>
  <c r="G121" i="6"/>
  <c r="F121" i="6"/>
  <c r="BB112" i="6"/>
  <c r="BC112" i="6"/>
  <c r="AY119" i="6"/>
  <c r="G119" i="6"/>
  <c r="F119" i="6"/>
  <c r="AY113" i="6"/>
  <c r="G113" i="6"/>
  <c r="F113" i="6"/>
  <c r="BB105" i="6"/>
  <c r="BC105" i="6"/>
  <c r="AY111" i="6"/>
  <c r="G111" i="6"/>
  <c r="F111" i="6"/>
  <c r="AY106" i="6"/>
  <c r="G106" i="6"/>
  <c r="F106" i="6"/>
  <c r="BB102" i="6"/>
  <c r="BC102" i="6"/>
  <c r="AY103" i="6"/>
  <c r="G103" i="6"/>
  <c r="F103" i="6"/>
  <c r="BB99" i="6"/>
  <c r="BC99" i="6"/>
  <c r="AY100" i="6"/>
  <c r="G100" i="6"/>
  <c r="F100" i="6"/>
  <c r="BB94" i="6"/>
  <c r="BC94" i="6"/>
  <c r="AY95" i="6"/>
  <c r="G95" i="6"/>
  <c r="F95" i="6"/>
  <c r="BB87" i="6"/>
  <c r="BC87" i="6"/>
  <c r="AY93" i="6"/>
  <c r="G93" i="6"/>
  <c r="F93" i="6"/>
  <c r="AY88" i="6"/>
  <c r="G88" i="6"/>
  <c r="F88" i="6"/>
  <c r="BB85" i="6"/>
  <c r="BC85" i="6"/>
  <c r="AY86" i="6"/>
  <c r="G86" i="6"/>
  <c r="F86" i="6"/>
  <c r="BB79" i="6"/>
  <c r="BC79" i="6"/>
  <c r="AY84" i="6"/>
  <c r="G84" i="6"/>
  <c r="F84" i="6"/>
  <c r="AY80" i="6"/>
  <c r="G80" i="6"/>
  <c r="F80" i="6"/>
  <c r="BB77" i="6"/>
  <c r="BC77" i="6"/>
  <c r="AY78" i="6"/>
  <c r="G78" i="6"/>
  <c r="F78" i="6"/>
  <c r="BB69" i="6"/>
  <c r="BC69" i="6"/>
  <c r="AY76" i="6"/>
  <c r="G76" i="6"/>
  <c r="F76" i="6"/>
  <c r="AY70" i="6"/>
  <c r="G70" i="6"/>
  <c r="F70" i="6"/>
  <c r="BB67" i="6"/>
  <c r="BC67" i="6"/>
  <c r="AY68" i="6"/>
  <c r="G68" i="6"/>
  <c r="F68" i="6"/>
  <c r="BB65" i="6"/>
  <c r="BC65" i="6"/>
  <c r="AY66" i="6"/>
  <c r="G66" i="6"/>
  <c r="F66" i="6"/>
  <c r="BB62" i="6"/>
  <c r="BC62" i="6"/>
  <c r="AY63" i="6"/>
  <c r="G63" i="6"/>
  <c r="F63" i="6"/>
  <c r="BB58" i="6"/>
  <c r="BC58" i="6"/>
  <c r="AY59" i="6"/>
  <c r="G59" i="6"/>
  <c r="F59" i="6"/>
  <c r="BB56" i="6"/>
  <c r="BC56" i="6"/>
  <c r="AY57" i="6"/>
  <c r="G57" i="6"/>
  <c r="F57" i="6"/>
  <c r="BB53" i="6"/>
  <c r="BC53" i="6"/>
  <c r="AY54" i="6"/>
  <c r="G54" i="6"/>
  <c r="F54" i="6"/>
  <c r="BB49" i="6"/>
  <c r="BC49" i="6"/>
  <c r="AY50" i="6"/>
  <c r="G50" i="6"/>
  <c r="F50" i="6"/>
  <c r="BB42" i="6"/>
  <c r="BC42" i="6"/>
  <c r="AY48" i="6"/>
  <c r="G48" i="6"/>
  <c r="F48" i="6"/>
  <c r="AY43" i="6"/>
  <c r="G43" i="6"/>
  <c r="F43" i="6"/>
  <c r="G40" i="6"/>
  <c r="F40" i="6"/>
  <c r="AY40" i="6"/>
  <c r="AY39" i="6" s="1"/>
  <c r="G38" i="6"/>
  <c r="F38" i="6"/>
  <c r="AY38" i="6"/>
  <c r="G36" i="6"/>
  <c r="F36" i="6"/>
  <c r="AY36" i="6"/>
  <c r="G32" i="6"/>
  <c r="F32" i="6"/>
  <c r="AY32" i="6"/>
  <c r="G30" i="6"/>
  <c r="F30" i="6"/>
  <c r="AY30" i="6"/>
  <c r="G25" i="6"/>
  <c r="F25" i="6"/>
  <c r="AY25" i="6"/>
  <c r="G20" i="6"/>
  <c r="F20" i="6"/>
  <c r="AY20" i="6"/>
  <c r="G16" i="6"/>
  <c r="F16" i="6"/>
  <c r="AY16" i="6"/>
  <c r="U8" i="6"/>
  <c r="AX15" i="6" s="1"/>
  <c r="V8" i="6"/>
  <c r="AX19" i="6" s="1"/>
  <c r="W8" i="6"/>
  <c r="AX24" i="6" s="1"/>
  <c r="X8" i="6"/>
  <c r="AX31" i="6" s="1"/>
  <c r="Y8" i="6"/>
  <c r="AX37" i="6" s="1"/>
  <c r="Z8" i="6"/>
  <c r="AX39" i="6" s="1"/>
  <c r="AA8" i="6"/>
  <c r="AX42" i="6" s="1"/>
  <c r="AB8" i="6"/>
  <c r="AX49" i="6" s="1"/>
  <c r="AC8" i="6"/>
  <c r="AX53" i="6" s="1"/>
  <c r="AD8" i="6"/>
  <c r="AX56" i="6" s="1"/>
  <c r="AE8" i="6"/>
  <c r="AX58" i="6" s="1"/>
  <c r="AF8" i="6"/>
  <c r="AX62" i="6" s="1"/>
  <c r="AG8" i="6"/>
  <c r="AX65" i="6" s="1"/>
  <c r="AH8" i="6"/>
  <c r="AX67" i="6" s="1"/>
  <c r="AI8" i="6"/>
  <c r="AX69" i="6" s="1"/>
  <c r="AJ8" i="6"/>
  <c r="AX77" i="6" s="1"/>
  <c r="AK8" i="6"/>
  <c r="AX79" i="6" s="1"/>
  <c r="AL8" i="6"/>
  <c r="AX85" i="6" s="1"/>
  <c r="AM8" i="6"/>
  <c r="AX87" i="6" s="1"/>
  <c r="AN8" i="6"/>
  <c r="AX94" i="6" s="1"/>
  <c r="AO8" i="6"/>
  <c r="AX99" i="6" s="1"/>
  <c r="AP8" i="6"/>
  <c r="AX102" i="6" s="1"/>
  <c r="AQ8" i="6"/>
  <c r="AX105" i="6" s="1"/>
  <c r="AR8" i="6"/>
  <c r="AX112" i="6" s="1"/>
  <c r="AS8" i="6"/>
  <c r="AX120" i="6" s="1"/>
  <c r="AT8" i="6"/>
  <c r="AX125" i="6" s="1"/>
  <c r="AU8" i="6"/>
  <c r="AX127" i="6" s="1"/>
  <c r="AV8" i="6"/>
  <c r="AX130" i="6" s="1"/>
  <c r="AW8" i="6"/>
  <c r="AX135" i="6" s="1"/>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T9" i="6"/>
  <c r="I8" i="6"/>
  <c r="AX159" i="6" s="1"/>
  <c r="J8" i="6"/>
  <c r="AX169" i="6" s="1"/>
  <c r="K8" i="6"/>
  <c r="AX173" i="6" s="1"/>
  <c r="L8" i="6"/>
  <c r="AX178" i="6" s="1"/>
  <c r="M8" i="6"/>
  <c r="AX182" i="6" s="1"/>
  <c r="N8" i="6"/>
  <c r="AX187" i="6" s="1"/>
  <c r="O8" i="6"/>
  <c r="AX192" i="6" s="1"/>
  <c r="P8" i="6"/>
  <c r="AX195" i="6" s="1"/>
  <c r="Q8" i="6"/>
  <c r="AX197" i="6" s="1"/>
  <c r="R8" i="6"/>
  <c r="AX201" i="6" s="1"/>
  <c r="S8" i="6"/>
  <c r="AX211" i="6" s="1"/>
  <c r="T8" i="6"/>
  <c r="AX11" i="6" s="1"/>
  <c r="H8" i="6"/>
  <c r="AX154" i="6" s="1"/>
  <c r="G215" i="6"/>
  <c r="F215" i="6"/>
  <c r="AY215" i="6"/>
  <c r="G214" i="6"/>
  <c r="F214" i="6"/>
  <c r="AY214" i="6"/>
  <c r="G213" i="6"/>
  <c r="F213" i="6"/>
  <c r="AY213" i="6"/>
  <c r="G203" i="6"/>
  <c r="F203" i="6"/>
  <c r="AY203" i="6"/>
  <c r="BB197" i="6"/>
  <c r="G200" i="6"/>
  <c r="F200" i="6"/>
  <c r="AY200" i="6"/>
  <c r="G199" i="6"/>
  <c r="F199" i="6"/>
  <c r="AY199" i="6"/>
  <c r="G196" i="6"/>
  <c r="F196" i="6"/>
  <c r="AY196" i="6"/>
  <c r="BB195" i="6"/>
  <c r="BB192" i="6"/>
  <c r="G194" i="6"/>
  <c r="F194" i="6"/>
  <c r="AY194" i="6"/>
  <c r="G190" i="6"/>
  <c r="F190" i="6"/>
  <c r="AY190" i="6"/>
  <c r="G189" i="6"/>
  <c r="F189" i="6"/>
  <c r="AY189" i="6"/>
  <c r="G186" i="6"/>
  <c r="F186" i="6"/>
  <c r="AY186" i="6"/>
  <c r="G185" i="6"/>
  <c r="F185" i="6"/>
  <c r="AY185" i="6"/>
  <c r="BB178" i="6"/>
  <c r="G180" i="6"/>
  <c r="F180" i="6"/>
  <c r="AY180" i="6"/>
  <c r="BB173" i="6"/>
  <c r="G177" i="6"/>
  <c r="F177" i="6"/>
  <c r="AY177" i="6"/>
  <c r="G176" i="6"/>
  <c r="F176" i="6"/>
  <c r="AY176" i="6"/>
  <c r="G174" i="6"/>
  <c r="F174" i="6"/>
  <c r="AY174" i="6"/>
  <c r="G172" i="6"/>
  <c r="F172" i="6"/>
  <c r="AY172" i="6"/>
  <c r="G171" i="6"/>
  <c r="F171" i="6"/>
  <c r="AY171" i="6"/>
  <c r="G158" i="6"/>
  <c r="F158" i="6"/>
  <c r="AY158" i="6"/>
  <c r="G157" i="6"/>
  <c r="F157" i="6"/>
  <c r="AY157" i="6"/>
  <c r="G150" i="6"/>
  <c r="F150" i="6"/>
  <c r="AY150" i="6"/>
  <c r="G148" i="6"/>
  <c r="F148" i="6"/>
  <c r="AY148" i="6"/>
  <c r="G147" i="6"/>
  <c r="F147" i="6"/>
  <c r="AY147" i="6"/>
  <c r="G144" i="6"/>
  <c r="F144" i="6"/>
  <c r="AY144" i="6"/>
  <c r="G143" i="6"/>
  <c r="F143" i="6"/>
  <c r="AY143" i="6"/>
  <c r="G142" i="6"/>
  <c r="F142" i="6"/>
  <c r="AY142" i="6"/>
  <c r="BB31" i="6"/>
  <c r="G138" i="6"/>
  <c r="F138" i="6"/>
  <c r="AY138" i="6"/>
  <c r="G137" i="6"/>
  <c r="F137" i="6"/>
  <c r="AY137" i="6"/>
  <c r="G134" i="6"/>
  <c r="F134" i="6"/>
  <c r="AY134" i="6"/>
  <c r="G133" i="6"/>
  <c r="F133" i="6"/>
  <c r="AY133" i="6"/>
  <c r="G132" i="6"/>
  <c r="F132" i="6"/>
  <c r="AY132" i="6"/>
  <c r="G129" i="6"/>
  <c r="F129" i="6"/>
  <c r="AY129" i="6"/>
  <c r="G124" i="6"/>
  <c r="F124" i="6"/>
  <c r="AY124" i="6"/>
  <c r="G123" i="6"/>
  <c r="F123" i="6"/>
  <c r="AY123" i="6"/>
  <c r="G122" i="6"/>
  <c r="F122" i="6"/>
  <c r="AY122" i="6"/>
  <c r="G118" i="6"/>
  <c r="F118" i="6"/>
  <c r="AY118" i="6"/>
  <c r="G117" i="6"/>
  <c r="F117" i="6"/>
  <c r="AY117" i="6"/>
  <c r="G114" i="6"/>
  <c r="F114" i="6"/>
  <c r="AY114" i="6"/>
  <c r="G110" i="6"/>
  <c r="F110" i="6"/>
  <c r="AY110" i="6"/>
  <c r="G109" i="6"/>
  <c r="F109" i="6"/>
  <c r="AY109" i="6"/>
  <c r="G107" i="6"/>
  <c r="F107" i="6"/>
  <c r="AY107" i="6"/>
  <c r="G104" i="6"/>
  <c r="F104" i="6"/>
  <c r="AY104" i="6"/>
  <c r="G101" i="6"/>
  <c r="F101" i="6"/>
  <c r="AY101" i="6"/>
  <c r="G98" i="6"/>
  <c r="F98" i="6"/>
  <c r="AY98" i="6"/>
  <c r="G97" i="6"/>
  <c r="F97" i="6"/>
  <c r="AY97" i="6"/>
  <c r="G96" i="6"/>
  <c r="F96" i="6"/>
  <c r="AY96" i="6"/>
  <c r="G92" i="6"/>
  <c r="F92" i="6"/>
  <c r="AY92" i="6"/>
  <c r="G91" i="6"/>
  <c r="F91" i="6"/>
  <c r="AY91" i="6"/>
  <c r="G89" i="6"/>
  <c r="F89" i="6"/>
  <c r="AY89" i="6"/>
  <c r="G83" i="6"/>
  <c r="F83" i="6"/>
  <c r="AY83" i="6"/>
  <c r="G82" i="6"/>
  <c r="F82" i="6"/>
  <c r="AY82" i="6"/>
  <c r="G81" i="6"/>
  <c r="F81" i="6"/>
  <c r="AY81" i="6"/>
  <c r="G75" i="6"/>
  <c r="F75" i="6"/>
  <c r="AY75" i="6"/>
  <c r="G74" i="6"/>
  <c r="F74" i="6"/>
  <c r="AY74" i="6"/>
  <c r="G71" i="6"/>
  <c r="F71" i="6"/>
  <c r="AY71" i="6"/>
  <c r="G64" i="6"/>
  <c r="F64" i="6"/>
  <c r="AY64" i="6"/>
  <c r="G61" i="6"/>
  <c r="F61" i="6"/>
  <c r="AY61" i="6"/>
  <c r="G60" i="6"/>
  <c r="F60" i="6"/>
  <c r="AY60" i="6"/>
  <c r="G55" i="6"/>
  <c r="F55" i="6"/>
  <c r="AY55" i="6"/>
  <c r="G52" i="6"/>
  <c r="F52" i="6"/>
  <c r="AY52" i="6"/>
  <c r="G51" i="6"/>
  <c r="F51" i="6"/>
  <c r="AY51" i="6"/>
  <c r="G47" i="6"/>
  <c r="F47" i="6"/>
  <c r="AY47" i="6"/>
  <c r="G46" i="6"/>
  <c r="F46" i="6"/>
  <c r="AY46" i="6"/>
  <c r="G44" i="6"/>
  <c r="F44" i="6"/>
  <c r="AY44" i="6"/>
  <c r="G35" i="6"/>
  <c r="F35" i="6"/>
  <c r="AY35" i="6"/>
  <c r="G34" i="6"/>
  <c r="F34" i="6"/>
  <c r="AY34" i="6"/>
  <c r="G33" i="6"/>
  <c r="F33" i="6"/>
  <c r="AY33" i="6"/>
  <c r="G29" i="6"/>
  <c r="F29" i="6"/>
  <c r="AY29" i="6"/>
  <c r="G27" i="6"/>
  <c r="F27" i="6"/>
  <c r="AY27" i="6"/>
  <c r="G26" i="6"/>
  <c r="F26" i="6"/>
  <c r="AY26" i="6"/>
  <c r="G23" i="6"/>
  <c r="F23" i="6"/>
  <c r="AY23" i="6"/>
  <c r="G22" i="6"/>
  <c r="F22" i="6"/>
  <c r="AY22" i="6"/>
  <c r="G21" i="6"/>
  <c r="F21" i="6"/>
  <c r="AY21" i="6"/>
  <c r="F13" i="6"/>
  <c r="G13" i="6"/>
  <c r="F14" i="6"/>
  <c r="G14" i="6"/>
  <c r="G17" i="6"/>
  <c r="F17" i="6"/>
  <c r="AY17" i="6"/>
  <c r="G18" i="6"/>
  <c r="F18" i="6"/>
  <c r="AY18" i="6"/>
  <c r="AY13" i="6"/>
  <c r="AY14" i="6"/>
  <c r="AY12" i="6"/>
  <c r="D8" i="6"/>
  <c r="F12" i="6"/>
  <c r="G12" i="6"/>
  <c r="H9" i="6"/>
  <c r="I9" i="6"/>
  <c r="J9" i="6"/>
  <c r="K9" i="6"/>
  <c r="L9" i="6"/>
  <c r="M9" i="6"/>
  <c r="N9" i="6"/>
  <c r="O9" i="6"/>
  <c r="P9" i="6"/>
  <c r="Q9" i="6"/>
  <c r="R9" i="6"/>
  <c r="S9" i="6"/>
  <c r="BG9" i="6"/>
  <c r="BG8" i="6"/>
  <c r="BH9" i="6"/>
  <c r="BH8" i="6"/>
  <c r="BF9" i="6"/>
  <c r="BF8" i="6"/>
  <c r="D9" i="6"/>
  <c r="AY178" i="6" l="1"/>
  <c r="E178" i="6" s="1"/>
  <c r="AY159" i="6"/>
  <c r="E159" i="6" s="1"/>
  <c r="AY201" i="6"/>
  <c r="E201" i="6" s="1"/>
  <c r="AY211" i="6"/>
  <c r="E211" i="6" s="1"/>
  <c r="G211" i="6"/>
  <c r="F211" i="6"/>
  <c r="F201" i="6"/>
  <c r="G201" i="6"/>
  <c r="G197" i="6"/>
  <c r="F197" i="6"/>
  <c r="AY197" i="6"/>
  <c r="E197" i="6" s="1"/>
  <c r="G195" i="6"/>
  <c r="AY195" i="6"/>
  <c r="E195" i="6" s="1"/>
  <c r="F195" i="6"/>
  <c r="G192" i="6"/>
  <c r="F192" i="6"/>
  <c r="AY192" i="6"/>
  <c r="E192" i="6" s="1"/>
  <c r="AY187" i="6"/>
  <c r="E187" i="6" s="1"/>
  <c r="G187" i="6"/>
  <c r="F187" i="6"/>
  <c r="G182" i="6"/>
  <c r="F182" i="6"/>
  <c r="AY182" i="6"/>
  <c r="E182" i="6" s="1"/>
  <c r="G178" i="6"/>
  <c r="F178" i="6"/>
  <c r="AY173" i="6"/>
  <c r="E173" i="6" s="1"/>
  <c r="G173" i="6"/>
  <c r="F173" i="6"/>
  <c r="AY169" i="6"/>
  <c r="E169" i="6" s="1"/>
  <c r="G169" i="6"/>
  <c r="F169" i="6"/>
  <c r="G159" i="6"/>
  <c r="G154" i="6"/>
  <c r="F159" i="6"/>
  <c r="F154" i="6"/>
  <c r="AY154" i="6"/>
  <c r="E154" i="6" s="1"/>
  <c r="AY145" i="6"/>
  <c r="E145" i="6" s="1"/>
  <c r="F145" i="6"/>
  <c r="G145" i="6"/>
  <c r="AY140" i="6"/>
  <c r="E140" i="6" s="1"/>
  <c r="G140" i="6"/>
  <c r="F140" i="6"/>
  <c r="AY24" i="6"/>
  <c r="E24" i="6" s="1"/>
  <c r="AY42" i="6"/>
  <c r="E42" i="6" s="1"/>
  <c r="AY58" i="6"/>
  <c r="E58" i="6" s="1"/>
  <c r="AY65" i="6"/>
  <c r="E65" i="6" s="1"/>
  <c r="AY69" i="6"/>
  <c r="E69" i="6" s="1"/>
  <c r="AY77" i="6"/>
  <c r="E77" i="6" s="1"/>
  <c r="AY85" i="6"/>
  <c r="E85" i="6" s="1"/>
  <c r="AY99" i="6"/>
  <c r="E99" i="6" s="1"/>
  <c r="AY105" i="6"/>
  <c r="E105" i="6" s="1"/>
  <c r="AY120" i="6"/>
  <c r="E120" i="6" s="1"/>
  <c r="AY127" i="6"/>
  <c r="E127" i="6" s="1"/>
  <c r="AY135" i="6"/>
  <c r="E135" i="6" s="1"/>
  <c r="AY62" i="6"/>
  <c r="E62" i="6" s="1"/>
  <c r="AY130" i="6"/>
  <c r="E130" i="6" s="1"/>
  <c r="F31" i="6"/>
  <c r="F130" i="6"/>
  <c r="F112" i="6"/>
  <c r="F94" i="6"/>
  <c r="F77" i="6"/>
  <c r="F62" i="6"/>
  <c r="F120" i="6"/>
  <c r="F99" i="6"/>
  <c r="F79" i="6"/>
  <c r="F53" i="6"/>
  <c r="F135" i="6"/>
  <c r="F65" i="6"/>
  <c r="F37" i="6"/>
  <c r="F125" i="6"/>
  <c r="F102" i="6"/>
  <c r="F85" i="6"/>
  <c r="F67" i="6"/>
  <c r="F56" i="6"/>
  <c r="F39" i="6"/>
  <c r="AY31" i="6"/>
  <c r="E31" i="6" s="1"/>
  <c r="G125" i="6"/>
  <c r="G19" i="6"/>
  <c r="F19" i="6"/>
  <c r="AY19" i="6"/>
  <c r="E19" i="6" s="1"/>
  <c r="AY37" i="6"/>
  <c r="E37" i="6" s="1"/>
  <c r="E39" i="6"/>
  <c r="AY49" i="6"/>
  <c r="E49" i="6" s="1"/>
  <c r="AY53" i="6"/>
  <c r="E53" i="6" s="1"/>
  <c r="AY56" i="6"/>
  <c r="E56" i="6" s="1"/>
  <c r="AY67" i="6"/>
  <c r="E67" i="6" s="1"/>
  <c r="AY79" i="6"/>
  <c r="E79" i="6" s="1"/>
  <c r="AY87" i="6"/>
  <c r="E87" i="6" s="1"/>
  <c r="AY94" i="6"/>
  <c r="E94" i="6" s="1"/>
  <c r="AY102" i="6"/>
  <c r="E102" i="6" s="1"/>
  <c r="AY112" i="6"/>
  <c r="E112" i="6" s="1"/>
  <c r="AY125" i="6"/>
  <c r="E125" i="6" s="1"/>
  <c r="G67" i="6"/>
  <c r="G127" i="6"/>
  <c r="G105" i="6"/>
  <c r="G87" i="6"/>
  <c r="G69" i="6"/>
  <c r="G58" i="6"/>
  <c r="G42" i="6"/>
  <c r="G24" i="6"/>
  <c r="G56" i="6"/>
  <c r="F105" i="6"/>
  <c r="F69" i="6"/>
  <c r="G85" i="6"/>
  <c r="F127" i="6"/>
  <c r="F24" i="6"/>
  <c r="G130" i="6"/>
  <c r="G112" i="6"/>
  <c r="G94" i="6"/>
  <c r="G77" i="6"/>
  <c r="G62" i="6"/>
  <c r="G49" i="6"/>
  <c r="G31" i="6"/>
  <c r="G39" i="6"/>
  <c r="F58" i="6"/>
  <c r="G102" i="6"/>
  <c r="F87" i="6"/>
  <c r="F42" i="6"/>
  <c r="G135" i="6"/>
  <c r="G120" i="6"/>
  <c r="G99" i="6"/>
  <c r="G79" i="6"/>
  <c r="G65" i="6"/>
  <c r="G53" i="6"/>
  <c r="G37" i="6"/>
  <c r="F49" i="6"/>
  <c r="AY15" i="6"/>
  <c r="E15" i="6" s="1"/>
  <c r="F15" i="6"/>
  <c r="G15" i="6"/>
  <c r="AY11" i="6"/>
  <c r="E11" i="6" s="1"/>
  <c r="F11" i="6"/>
  <c r="G11" i="6"/>
  <c r="G10" i="6" l="1"/>
  <c r="G139" i="6"/>
  <c r="F10" i="6"/>
  <c r="F153" i="6"/>
  <c r="G153" i="6"/>
  <c r="F139" i="6"/>
  <c r="T7" i="6"/>
  <c r="R7" i="6"/>
  <c r="BB153" i="6" l="1" a="1"/>
  <c r="BB153" i="6" s="1"/>
  <c r="BB10" i="6" a="1"/>
  <c r="BB10" i="6" s="1"/>
  <c r="Q7" i="6" l="1"/>
  <c r="BB139" i="6" a="1"/>
  <c r="BB139" i="6" s="1"/>
  <c r="P7" i="6" l="1"/>
  <c r="BE8" i="6"/>
  <c r="BE9" i="6"/>
  <c r="O7" i="6" l="1"/>
  <c r="N7" i="6" l="1"/>
  <c r="M7" i="6" l="1"/>
  <c r="L7" i="6" l="1"/>
  <c r="K7" i="6" l="1"/>
  <c r="J7" i="6" l="1"/>
  <c r="I7" i="6" l="1"/>
  <c r="BC153" i="6" l="1" a="1"/>
  <c r="BC153" i="6" s="1"/>
  <c r="BC139" i="6" s="1" a="1"/>
  <c r="BC139" i="6" s="1"/>
  <c r="H7" i="6"/>
  <c r="AW7" i="6" l="1"/>
  <c r="AV7" i="6" l="1"/>
  <c r="AU7" i="6" l="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BC10" i="6" l="1" a="1"/>
  <c r="BC10" i="6" s="1"/>
  <c r="U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4F1BFFDC-2505-467D-8F88-A7C08A466171}">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<sst xmlns="http://schemas.openxmlformats.org/spreadsheetml/2006/main" count="583" uniqueCount="446">
  <si>
    <t>Pakalpojumu pārvaldības uzdevumi</t>
  </si>
  <si>
    <t>PU1-1</t>
  </si>
  <si>
    <t>PU1-2</t>
  </si>
  <si>
    <t>PU1-5</t>
  </si>
  <si>
    <t>Pakalpojumu pārvaldības politikas un attīstības plānu īstenošanas kontrole un vadība</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</si>
  <si>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</si>
  <si>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</si>
  <si>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</si>
  <si>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</si>
  <si>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</si>
  <si>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</si>
  <si>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</si>
  <si>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</si>
  <si>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</si>
  <si>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</si>
  <si>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</si>
  <si>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</si>
  <si>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</si>
  <si>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</si>
  <si>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</si>
  <si>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</si>
  <si>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</si>
  <si>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</si>
  <si>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</si>
  <si>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</si>
  <si>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</si>
  <si>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</si>
  <si>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</si>
  <si>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</si>
  <si>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</si>
  <si>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</si>
  <si>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</si>
  <si>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</si>
  <si>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</si>
  <si>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</si>
  <si>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</si>
  <si>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</si>
  <si>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</si>
  <si>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</si>
  <si>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</si>
  <si>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</si>
  <si>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</si>
  <si>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</si>
  <si>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</si>
  <si>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</si>
  <si>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</si>
  <si>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</si>
  <si>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</si>
  <si>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</si>
  <si>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</si>
  <si>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</si>
  <si>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</si>
  <si>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</si>
  <si>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</si>
  <si>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</si>
  <si>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Organizatoriskā struktūra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</si>
  <si>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</si>
  <si>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</si>
  <si>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</si>
  <si>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</si>
  <si>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</si>
  <si>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</si>
  <si>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</si>
  <si>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</si>
  <si>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</si>
  <si>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</si>
  <si>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</si>
  <si>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</si>
  <si>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</si>
  <si>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Atbildīgais
(vārds, uzvārds)</t>
  </si>
  <si>
    <t>Iestāde:</t>
  </si>
  <si>
    <t>Loma:</t>
  </si>
  <si>
    <t>Indikatīvs 
nepieciešamā finansējuma apjoms 
(Eur)</t>
  </si>
  <si>
    <t>Pilnveides prioritāte (augsta–1…zema–5)</t>
  </si>
  <si>
    <t>Pilnveides statuss</t>
  </si>
  <si>
    <t>Uzsākšana vienreizējām darbībām</t>
  </si>
  <si>
    <t>( dd.mm.gggg )</t>
  </si>
  <si>
    <t>Pabeigšana vienreizējām darbībām 
vai uzsākšana nebeidzamām darbībām</t>
  </si>
  <si>
    <t>Pilnveides termiņi</t>
  </si>
  <si>
    <t>✦ piedalās valsts pakalpojumu pārvaldības politikas plānošanā un aktualizēšanā</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</si>
  <si>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</si>
  <si>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</si>
  <si>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</si>
  <si>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</si>
  <si>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</si>
  <si>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</si>
  <si>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</si>
  <si>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</si>
  <si>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</si>
  <si>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</si>
  <si>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</si>
  <si>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</si>
  <si>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</si>
  <si>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Pakalpojumu pārvaldības politikas plānošana un aktualizēšana</t>
  </si>
  <si>
    <t>Nozaru, pašvaldību un iestāžu pakalpojumu attīstības plānu izveide un aktualizēšana</t>
  </si>
  <si>
    <t>Iespējamais 
finansējuma 
avots
(piemēram: ERAF, ANM, cits)</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</si>
  <si>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</si>
  <si>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</si>
  <si>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</si>
  <si>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S1</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</si>
  <si>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</si>
  <si>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</si>
  <si>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</si>
  <si>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</si>
  <si>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</si>
  <si>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</si>
  <si>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</si>
  <si>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</si>
  <si>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</si>
  <si>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</si>
  <si>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</si>
  <si>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</si>
  <si>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</si>
  <si>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</si>
  <si>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</si>
  <si>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Atbildīgais:</t>
  </si>
  <si>
    <t>Andris Bērziņš (Pakalpojumu kopuma vadītājs)</t>
  </si>
  <si>
    <t>LP1-1-1</t>
  </si>
  <si>
    <t>LP1-1-2</t>
  </si>
  <si>
    <t>LP1-1-3</t>
  </si>
  <si>
    <t>LP1-2-1</t>
  </si>
  <si>
    <t>LP1-2-2</t>
  </si>
  <si>
    <t>LP1-2-3</t>
  </si>
  <si>
    <t>LP1-5-1</t>
  </si>
  <si>
    <t>LP1-5-2</t>
  </si>
  <si>
    <t>LP1-5-3</t>
  </si>
  <si>
    <t>LP1-5-4</t>
  </si>
  <si>
    <t>LP2-1-1</t>
  </si>
  <si>
    <t>LP2-1-2</t>
  </si>
  <si>
    <t>LP2-1-3</t>
  </si>
  <si>
    <t>LP2-1-4</t>
  </si>
  <si>
    <t>LP2-1-5</t>
  </si>
  <si>
    <t>LP2-2-1</t>
  </si>
  <si>
    <t>LP2-2-2</t>
  </si>
  <si>
    <t>LP2-2-3</t>
  </si>
  <si>
    <t>LP2-2-4</t>
  </si>
  <si>
    <t>LP2-2-5</t>
  </si>
  <si>
    <t>LP2-3-1</t>
  </si>
  <si>
    <t>LP2-4-1</t>
  </si>
  <si>
    <t>LP2-5-1</t>
  </si>
  <si>
    <t>LP2-5-2</t>
  </si>
  <si>
    <t>LP2-5-3</t>
  </si>
  <si>
    <t>LP2-5-4</t>
  </si>
  <si>
    <t>LP2-5-5</t>
  </si>
  <si>
    <t>LP2-6-1</t>
  </si>
  <si>
    <t>LP2-6-2</t>
  </si>
  <si>
    <t>LP2-6-3</t>
  </si>
  <si>
    <t>LP2-7-1</t>
  </si>
  <si>
    <t>LP2-7-2</t>
  </si>
  <si>
    <t>LP2-8-1</t>
  </si>
  <si>
    <t>LP2-9-1</t>
  </si>
  <si>
    <t>LP2-9-2</t>
  </si>
  <si>
    <t>LP2-9-3</t>
  </si>
  <si>
    <t>LP2-10-1</t>
  </si>
  <si>
    <t>LP2-10-2</t>
  </si>
  <si>
    <t>LP2-11-1</t>
  </si>
  <si>
    <t>LP2-12-1</t>
  </si>
  <si>
    <t>LP2-13-1</t>
  </si>
  <si>
    <t>LP2-13-2</t>
  </si>
  <si>
    <t>LP2-13-3</t>
  </si>
  <si>
    <t>LP2-13-4</t>
  </si>
  <si>
    <t>LP2-13-5</t>
  </si>
  <si>
    <t>LP2-14-1</t>
  </si>
  <si>
    <t>LP2-15-1</t>
  </si>
  <si>
    <t>LP2-15-2</t>
  </si>
  <si>
    <t>LP2-15-3</t>
  </si>
  <si>
    <t>LP2-15-4</t>
  </si>
  <si>
    <t>LP2-15-5</t>
  </si>
  <si>
    <t>LP2-16-1</t>
  </si>
  <si>
    <t>LP2-17-1</t>
  </si>
  <si>
    <t>LP2-17-2</t>
  </si>
  <si>
    <t>LP2-17-3</t>
  </si>
  <si>
    <t>LP2-17-4</t>
  </si>
  <si>
    <t>LP2-17-5</t>
  </si>
  <si>
    <t>LP2-18-1</t>
  </si>
  <si>
    <t>LP2-18-2</t>
  </si>
  <si>
    <t>LP2-18-3</t>
  </si>
  <si>
    <t>LP2-18-4</t>
  </si>
  <si>
    <t>LP2-19-1</t>
  </si>
  <si>
    <t>LP2-19-2</t>
  </si>
  <si>
    <t>LP2-20-1</t>
  </si>
  <si>
    <t>LP2-20-2</t>
  </si>
  <si>
    <t>LP2-21-1</t>
  </si>
  <si>
    <t>LP2-21-2</t>
  </si>
  <si>
    <t>LP2-21-3</t>
  </si>
  <si>
    <t>LP2-21-4</t>
  </si>
  <si>
    <t>LP2-21-5</t>
  </si>
  <si>
    <t>LP2-22-1</t>
  </si>
  <si>
    <t>LP2-22-2</t>
  </si>
  <si>
    <t>LP2-22-3</t>
  </si>
  <si>
    <t>LP2-22-4</t>
  </si>
  <si>
    <t>LP2-22-5</t>
  </si>
  <si>
    <t>LP2-23-1</t>
  </si>
  <si>
    <t>LP2-23-2</t>
  </si>
  <si>
    <t>LP2-23-3</t>
  </si>
  <si>
    <t>LP2-23-4</t>
  </si>
  <si>
    <t>LP3-1-1</t>
  </si>
  <si>
    <t>LP3-2-1</t>
  </si>
  <si>
    <t>LP3-2-2</t>
  </si>
  <si>
    <t>LP3-3-1</t>
  </si>
  <si>
    <t>LP3-3-2</t>
  </si>
  <si>
    <t>LP3-3-3</t>
  </si>
  <si>
    <t>LP3-3-4</t>
  </si>
  <si>
    <t>LP3-4-1</t>
  </si>
  <si>
    <t>LP3-4-2</t>
  </si>
  <si>
    <t>LP3-4-3</t>
  </si>
  <si>
    <t>Pilnveides sasniedzamais rezultāts
(pilnveides sadaļas – atbilstoši pakalpojumu pārvaldības politikai)</t>
  </si>
  <si>
    <t>S1-1</t>
  </si>
  <si>
    <t>S1-2</t>
  </si>
  <si>
    <t>S1-3</t>
  </si>
  <si>
    <t>S1-4</t>
  </si>
  <si>
    <t>S2-1</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</si>
  <si>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</si>
  <si>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</si>
  <si>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</si>
  <si>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</si>
  <si>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</si>
  <si>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</si>
  <si>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</si>
  <si>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</si>
  <si>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</si>
  <si>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</si>
  <si>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</si>
  <si>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</si>
  <si>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</si>
  <si>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</si>
  <si>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</si>
  <si>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</si>
  <si>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</si>
  <si>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</si>
  <si>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</si>
  <si>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</si>
  <si>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</si>
  <si>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</si>
  <si>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</si>
  <si>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</si>
  <si>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</si>
  <si>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</si>
  <si>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</si>
  <si>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</si>
  <si>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</si>
  <si>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</si>
  <si>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</si>
  <si>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</si>
  <si>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</si>
  <si>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</si>
  <si>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</si>
  <si>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</si>
  <si>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</si>
  <si>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</si>
  <si>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</si>
  <si>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</si>
  <si>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</si>
  <si>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</si>
  <si>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</si>
  <si>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</si>
  <si>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</si>
  <si>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</si>
  <si>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</si>
  <si>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t>Valsts ieņēmumu dienests</t>
  </si>
  <si>
    <t>"Iestādes pakalpojumu kopuma saimnieks" ✦</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</si>
  <si>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</si>
  <si>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</si>
  <si>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r>
      <t xml:space="preserve">✦ </t>
    </r>
    <r>
      <rPr>
        <b/>
        <sz val="10"/>
        <color theme="1"/>
        <rFont val="Arial Narrow"/>
        <family val="2"/>
        <charset val="186"/>
      </rPr>
      <t>struktūra atbilst</t>
    </r>
    <r>
      <rPr>
        <sz val="10"/>
        <color theme="1"/>
        <rFont val="Arial Narrow"/>
        <family val="2"/>
        <charset val="186"/>
      </rPr>
      <t xml:space="preserve"> pakalpojumu pārvaldības organizatoriskās struktūras izveides </t>
    </r>
    <r>
      <rPr>
        <b/>
        <sz val="10"/>
        <color theme="1"/>
        <rFont val="Arial Narrow"/>
        <family val="2"/>
        <charset val="186"/>
      </rPr>
      <t>vispārējiem nosacījumiem</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</si>
  <si>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nozaru ministrijām un to pakļautības iestādēm, tostarp:
       ✦ ir izveidotas ar pakalpojumiem saistītās struktūrvienības
       ✦ ir noteiktas ar pakalpojumiem saistīto struktūrvienību funkcijas un darbības jomas
       ✦ ir noteikta ar pakalpojumiem saistīto struktūrvienību savstarpējā mijiedarbība, tostarp pakļautība, tiesības un atbildība
       ✦ ir noteikti ar pakalpojumiem saistītajās struktūrvienībās ietilpstošie amati un pakalpojumu pārvaldības lomu sadalījums</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</si>
  <si>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iestādēm, kam nav nozares ministrijas vai pašvaldības pakļautības, tostarp:
       ✦ ir izveidotas ar pakalpojumiem saistītās struktūrvienības
       ✦ ir noteiktas ar pakalpojumiem saistīto struktūrvienību funkcijas un darbības jomas
       ✦ ir noteikta ar pakalpojumiem saistīto struktūrvienību savstarpējā mijiedarbība, tostarp pakļautība, tiesības un atbildība
       ✦ ir noteikti ar pakalpojumiem saistītajās struktūrvienībās ietilpstošie amati un pakalpojumu pārvaldības lomu sadalījums</t>
    </r>
  </si>
  <si>
    <r>
      <t xml:space="preserve">✦ pakalpojumu pārvaldības organizatoriskā </t>
    </r>
    <r>
      <rPr>
        <b/>
        <sz val="10"/>
        <color theme="1"/>
        <rFont val="Arial Narrow"/>
        <family val="2"/>
        <charset val="186"/>
      </rPr>
      <t>struktūra ir optimizēta</t>
    </r>
  </si>
  <si>
    <t xml:space="preserve">✦ "Pakalpojumu kultūra" tiek mērķtiecīgi veidota iedzīvināta un uzturēta, tostarp vadība visos pārvaldības līmeņos atbalsta un veicina pakalpojumu pārvaldības īstenošanu (it sevišķi iestādes augstākā vadība) </t>
  </si>
  <si>
    <t>✦ ir apzinātas un dokumentētas pakalpojumu pārvaldībai un "Pakalpojumu kultūrai" atbilstošas iestādes vērtības</t>
  </si>
  <si>
    <t>✦ pakalpojumu pārvaldībai atbilstošās vērtības ir zināmas visiem pakalpojumu pārvaldībā iesaistītajiem</t>
  </si>
  <si>
    <t>✦ pakalpojumu pārvaldībai atbilstošās vērtības tiek skaidrotas un popularizētas</t>
  </si>
  <si>
    <t>✦ ikdienā tiek popularizēta un veicināta vērtībām atbilstoša pakalpojumu pārvaldībā iesaistīto rīcība</t>
  </si>
  <si>
    <t>✦ iestādes pakalpojumu pārvaldības dalībnieku ikdienas rīcība ir atbilstoša iestādes vērtībām</t>
  </si>
  <si>
    <t>✦ ir apzināts un iestādē pārrunāts iestādes esošais pakalpojumu pārvaldības attīstības līmenis, ir noteikts un darbiniekiem tiek skaidrots vēlamais attīstības līmenis un nepieciešamās izmaiņas domāšanā un rīcībā</t>
  </si>
  <si>
    <t>✦ iestādes pakalpojumu pārvaldības dalībniekiem ir sapratne un pārliecība par pakalpojumu pārvaldības jēgu un nepieciešamību, un iestādes pakalpojumu pārvaldības dalībnieki ikdienā īsteno pakalpojumu pārvaldību</t>
  </si>
  <si>
    <t>✦ vadība visos pārvaldības līmeņos skaidro un popularizē "Saimnieka attieksmei" atbilstošu rīcību</t>
  </si>
  <si>
    <t>✦ ir izveidoti pakalpojumu pārvaldības īstenošanai atbilstoši amatu apraksti, kuros ir noteikti amati un lomas pakalpojumu pārvaldības īstenošanai, tostarp darbinieku: 
       ✦ pakļautība 
       ✦ tiesības
       ✦ pienākumi
       ✦ atbildības</t>
  </si>
  <si>
    <t>✦ ir pietiekoši daudz darbinieku pakalpojumu pārvaldības uzdevumu veikšanai un pakalpojumu izveides, sniegšanas un pilnveides nosacījumu īstenošanai, atbilstoši pakalpojumu pārvaldības lomām</t>
  </si>
  <si>
    <t>✦ ir nodrošināta personāla atbilstība veicamajiem pienākumiem  – pakalpojumu pārvaldībā iesaistīto cilvēku rakstura iezīmju atbilstība veicamajiem pakalpojumu pārvaldības pienākumiem katrā no pakalpojumu pārvaldības virzieniem</t>
  </si>
  <si>
    <r>
      <t xml:space="preserve">✦ personālam – pakalpojumu pārvaldības dalībniekiem ir </t>
    </r>
    <r>
      <rPr>
        <b/>
        <sz val="10"/>
        <color theme="1"/>
        <rFont val="Arial Narrow"/>
        <family val="2"/>
        <charset val="186"/>
      </rPr>
      <t>vispārējas kompetences pakalpojumu pārvaldības politikas īstenošanai</t>
    </r>
    <r>
      <rPr>
        <sz val="10"/>
        <color theme="1"/>
        <rFont val="Arial Narrow"/>
        <family val="2"/>
        <charset val="186"/>
      </rPr>
      <t>:
       ✦ Pakalpojumu pārvaldības pamatnosacījumu īstenošanai
       ✦ Pakalpojumu pārvaldības uzdevumu veikšanai
       ✦ Pakalpojumu izveides, sniegšanas un pilnveides nosacījumu īstenošanai
       ✦ Pakalpojumu pārvaldības īstenošanai nepieciešamo spēju un resursu nodrošināšanai</t>
    </r>
  </si>
  <si>
    <r>
      <t>✦ personālam – pakalpojumu pārvaldības dalībniekiem ir</t>
    </r>
    <r>
      <rPr>
        <b/>
        <sz val="10"/>
        <color theme="1"/>
        <rFont val="Arial Narrow"/>
        <family val="2"/>
        <charset val="186"/>
      </rPr>
      <t xml:space="preserve"> pakalpojumu pārvaldības uzdevumu veikšanas kompetences</t>
    </r>
  </si>
  <si>
    <r>
      <t xml:space="preserve">✦ personālam – pakalpojumu pārvaldības dalībniekiem ir </t>
    </r>
    <r>
      <rPr>
        <b/>
        <sz val="10"/>
        <color theme="1"/>
        <rFont val="Arial Narrow"/>
        <family val="2"/>
        <charset val="186"/>
      </rPr>
      <t>pakalpojumu izveides, sniegšanas un pilnveides nosacījumu īstenošanas kompetences</t>
    </r>
  </si>
  <si>
    <r>
      <t xml:space="preserve">✦ personālam – pakalpojumu pārvaldības dalībniekiem ir </t>
    </r>
    <r>
      <rPr>
        <b/>
        <sz val="10"/>
        <color theme="1"/>
        <rFont val="Arial Narrow"/>
        <family val="2"/>
        <charset val="186"/>
      </rPr>
      <t>pakalpojumiem un pakalpojumu pārvaldībai nepieciešamo spēju un resursu nodrošināšanas kompetences</t>
    </r>
  </si>
  <si>
    <t>✦ ir izveidotas un ir pieejamas valstī vienotas, vispārējas ar pakalpojumu pārvaldību saistītas vadlīnijas ("horizontālas" vadlīnijas)</t>
  </si>
  <si>
    <t>✦ ir izveidotas un ir pieejamas nozarē vienotas, specializētas, ar pakalpojumu pārvaldību saistītas vadlīnijas</t>
  </si>
  <si>
    <t>✦ ir izveidotas un ir pieejamas iestādē vienotas, specializētas, ar pakalpojumu pārvaldību saistītas vadlīnijas</t>
  </si>
  <si>
    <t>✦ ir izveidoti un ir pieejami valstī vienoti, vispārēji ar pakalpojumu pārvaldību saistīti procesi ("horizontāli" procesi)</t>
  </si>
  <si>
    <t>✦ ir izveidoti un ir pieejami nozarē vienoti, specializēti, ar pakalpojumu pārvaldību saistīti procesi</t>
  </si>
  <si>
    <t>✦ ir izveidoti un ir pieejami iestādē vienoti, specializēti, ar pakalpojumu pārvaldību saistīti procesi</t>
  </si>
  <si>
    <t>✦ ir izveidoti un ir pieejami specializēti, ar konkrēta pakalpojuma pārvaldību saistīti procesi</t>
  </si>
  <si>
    <t>✦ ir izveidos valstī vienots, vispārējs ar pakalpojumu pārvaldību saistīts normatīvais regulējums ("horizontāls" normatīvais regulējums)</t>
  </si>
  <si>
    <t>✦ ir izveidots nozarē vienots, specializēts, ar pakalpojumu pārvaldību saistīts normatīvais regulējums</t>
  </si>
  <si>
    <t>✦ ir izveidots iestādē vienots, specializēts, ar pakalpojumu pārvaldību saistīts normatīvais regulējums</t>
  </si>
  <si>
    <t>✦ ir izveidots specializēts, ar konkrēta pakalpojuma pārvaldību saistīts normatīvais regulējums</t>
  </si>
  <si>
    <t>✦ pakalpojumu pārvaldības īstenošanai, pēc iespējas tiek piesaistīti partneri, tostarp:
       ✦ partneri – pakalpojumu piegādātāji
       ✦ partneri – pakalpojumu sniedzēji</t>
  </si>
  <si>
    <t>✦ pakalpojumu pārvaldības īstenošanai piesaistītie partneri tiek pārvaldīti, tostarp:
       ✦ ir noslēgtas vienošanās, kas ietver pakalpojumu līmeņu nosacījumus
       ✦ partneri tiek regulāri vērtēti</t>
  </si>
  <si>
    <t>✦ pakalpojumu pārvaldības īstenošanai, dažādos pakalpojumu pārvaldības posmos, pēc iespējas tiek piesaistīti pakalpojumu saņēmēji</t>
  </si>
  <si>
    <t>✦ pakalpojumu pārvaldības dalībniekiem ir pieejama pakalpojumu pārvaldībai nepieciešamā informācija, tostarp informācija:
       ✦ vispārējai pakalpojumu pārvaldībai
       ✦ pakalpojumu pārvaldības uzdevumu veikšanai
       ✦ pakalpojumu izveides, sniegšanas un pilnveides nosacījumu īstenošanai
       ✦ pakalpojumu un pakalpojumu pārvaldībai nepieciešamo spēju un resursu nodrošināšanai</t>
  </si>
  <si>
    <t>✦ pakalpojumu pārvaldībai nepieciešamā informācija ir apzināta (katrā no pakalpojumu pārvaldības mērogiem, līmeņiem un pakalpojumu pārvaldības posmiem ir nepieciešama atšķirīga veida informācija)</t>
  </si>
  <si>
    <t>✦ pakalpojumu pārvaldībai (tostarp pakalpojumu sniegšanai un saņemšanai) nepieciešamās konkrētās informācijas veidu, saturu, apjomu un iegūšanas veidu katrā no pakalpojumu pārvaldības līmeņiem un mērogiem nosaka tiem atbilstošo pakalpojumu pārvaldības lomu pārstāvji</t>
  </si>
  <si>
    <r>
      <t xml:space="preserve">✦ pakalpojumu pārvaldības dalībniekiem ir pieejams un tie </t>
    </r>
    <r>
      <rPr>
        <b/>
        <sz val="10"/>
        <color theme="1"/>
        <rFont val="Arial Narrow"/>
        <family val="2"/>
        <charset val="186"/>
      </rPr>
      <t>visu savu pakalpojumu pārvaldībai</t>
    </r>
    <r>
      <rPr>
        <sz val="10"/>
        <color theme="1"/>
        <rFont val="Arial Narrow"/>
        <family val="2"/>
        <charset val="186"/>
      </rPr>
      <t xml:space="preserve"> izmanto "Valsts vienoto reģistru", tostarp:
       ✦ dzīves situāciju reģistrēšanai (vajadzību grupu reģistrs)
       ✦ pakalpojumu reģistrēšanai
       ✦ resursu reģistrēšanai</t>
    </r>
  </si>
  <si>
    <r>
      <t>✦ pakalpojumu pārvaldības dalībniekiem ir pieejams un tie pakalpojumu pārvaldībai (</t>
    </r>
    <r>
      <rPr>
        <b/>
        <sz val="10"/>
        <color theme="1"/>
        <rFont val="Arial Narrow"/>
        <family val="2"/>
        <charset val="186"/>
      </rPr>
      <t>visu savu pakalpojumu piedāvāšanai pakalpojumu katalogos</t>
    </r>
    <r>
      <rPr>
        <sz val="10"/>
        <color theme="1"/>
        <rFont val="Arial Narrow"/>
        <family val="2"/>
        <charset val="186"/>
      </rPr>
      <t>) izmanto valsts centralizētās pašapkalpošanās tīmekļvietnes:
       ✦ latvija.gov.lv – publiskajiem pakalpojumiem
       ✦ virsis.gov.lv – starpiestāžu pakalpojumiem</t>
    </r>
  </si>
  <si>
    <r>
      <t xml:space="preserve">✦ pakalpojumu pārvaldības dalībniekiem ir pieejama un tie </t>
    </r>
    <r>
      <rPr>
        <b/>
        <sz val="10"/>
        <color theme="1"/>
        <rFont val="Arial Narrow"/>
        <family val="2"/>
        <charset val="186"/>
      </rPr>
      <t>visu savu pakalpojumu pārvaldībai</t>
    </r>
    <r>
      <rPr>
        <sz val="10"/>
        <color theme="1"/>
        <rFont val="Arial Narrow"/>
        <family val="2"/>
        <charset val="186"/>
      </rPr>
      <t xml:space="preserve"> izmanto "Valsts vienoto pieteikumu vadības sistēmu" vai savu – resora vai iestādes "lokālo" pieteikumu vadības sistēmu, tostarp:
       ✦ pakalpojumu pieprasījumiem
       ✦ incidentu pieteikumiem
       ✦ problēmu pieteikumiem</t>
    </r>
  </si>
  <si>
    <t>✦ pakalpojumu pārvaldības dalībniekiem ir pieejama un tie pakalpojumu pārvaldībai izmanto sev nepieciešamos specializētos pamatdarbības digitālo tehnoloģiju risinājumus, tostarp:
       ✦ pašapkalpošanās e-lietotnes un e-formas pakalpojumu pieprasīšanai un saņemšanai
       ✦ informācijas sistēmas datu uzkrāšanai un apstrādei
       ✦ informācijas apmaiņas risinājumus
       ✦ specializētas, digitālās tehnoloģijas saturošas iekārtas
       ✦ pakalpojumu automatizācijas, vadības un kontroles risinājumus</t>
  </si>
  <si>
    <r>
      <t xml:space="preserve">✦ pakalpojumu pārvaldības dalībniekiem ir pieejami un tie pakalpojumu pārvaldībai izmanto dažādus pakalpojumu pārvaldībai nepieciešamos digitālo tehnoloģiju risinājumus, tostarp:
       ✦ tehnoloģisku nodrošinājumu klātienes pieteikumu reģistrācijai
       ✦ tehnoloģisko nodrošinājumu pakalpojumu galveno darbības rādītāju mērīšanai un analīzei
      </t>
    </r>
    <r>
      <rPr>
        <sz val="10"/>
        <color rgb="FFFF0000"/>
        <rFont val="Arial Narrow"/>
        <family val="2"/>
        <charset val="186"/>
      </rPr>
      <t xml:space="preserve"> </t>
    </r>
    <r>
      <rPr>
        <sz val="10"/>
        <color theme="1"/>
        <rFont val="Arial Narrow"/>
        <family val="2"/>
        <charset val="186"/>
      </rPr>
      <t>✦ pakalpojumu monitoringa un diagnostikas risinājumus
       ✦ zināšanu datu bāzi
       ✦ tehnoloģisku nodrošinājumu klientu un partneru attiecību pārvaldībai
       ✦ tehnoloģisku nodrošinājumu sūdzību pārvaldībai
       ✦ tehnoloģisku nodrošinājumu aptauju veikšanai</t>
    </r>
  </si>
  <si>
    <r>
      <t xml:space="preserve">✦ pakalpojumu pārvaldības dalībniekiem ir pieejams un tie </t>
    </r>
    <r>
      <rPr>
        <b/>
        <sz val="10"/>
        <color theme="1"/>
        <rFont val="Arial Narrow"/>
        <family val="2"/>
        <charset val="186"/>
      </rPr>
      <t>visu savu pakalpojumu pārvaldībai</t>
    </r>
    <r>
      <rPr>
        <sz val="10"/>
        <color theme="1"/>
        <rFont val="Arial Narrow"/>
        <family val="2"/>
        <charset val="186"/>
      </rPr>
      <t xml:space="preserve"> izmanto tehnoloģisko nodrošinājumu pakalpojumu finanšu plānošanai, uzskaitei un analīzei</t>
    </r>
  </si>
  <si>
    <t>✦ pakalpojumu pārvaldības dalībniekiem ir pieejamas un tie pakalpojumu pārvaldībai izmanto pakalpojumiem un pakalpojumu pārvaldībai nepieciešamas koplietošanas komponentes, tostarp:
       ✦ maksājumu moduli
       ✦ vienoto pieteikšanās moduli
       ✦ pilnvarošanas risinājumu
       ✦ parakstīšanas rīkus, e-parakstu un laika zīmogu
       ✦ datu apmaiņas risinājumus
       ✦ centralizēto e-pakalpojumu lietotņu ietvaru</t>
  </si>
  <si>
    <r>
      <t>✦ pakalpojumu pārvaldības dalībniekiem ir pieejams un tie</t>
    </r>
    <r>
      <rPr>
        <b/>
        <sz val="10"/>
        <color theme="1"/>
        <rFont val="Arial Narrow"/>
        <family val="2"/>
        <charset val="186"/>
      </rPr>
      <t xml:space="preserve"> visu savu pakalpojumu pārvaldībai</t>
    </r>
    <r>
      <rPr>
        <sz val="10"/>
        <color theme="1"/>
        <rFont val="Arial Narrow"/>
        <family val="2"/>
        <charset val="186"/>
      </rPr>
      <t xml:space="preserve"> izmanto pakalpojumu pārvaldībai atbilstošs tehnoloģisko nodrošinājumu atbalsta funkciju īstenošanai, tostarp:
       ✦ grāmatvedības sistēma
       ✦ personāla vadības sistēma
       ✦ lietvedības sistēma
       ✦ dokumentu vadības sistēma</t>
    </r>
  </si>
  <si>
    <t>✦ pakalpojumu pārvaldības dalībniekiem ir pieejama un tie pakalpojumu pārvaldībai izmanto pakalpojumu pārvaldībai atbilstošu IKT infrastruktūru, tostarp:
       ✦ serverus
       ✦ datu glabātavas
       ✦ tīkla un sakaru iekārtas
       ✦ datorizētas darba vietas</t>
  </si>
  <si>
    <t>✦ pakalpojumu pārvaldības dalībniekiem ir pieejamas pakalpojumu pārvaldībai nepieciešamās telpas</t>
  </si>
  <si>
    <t>✦ pakalpojumu pārvaldības dalībniekiem ir pieejams pakalpojumu pārvaldībai nepieciešamais darba vietu un biroja aprīkojums</t>
  </si>
  <si>
    <t>✦ pakalpojumu pārvaldības dalībniekiem ir pieejami pakalpojumu pārvaldībai nepieciešamie transporta līdzekļi</t>
  </si>
  <si>
    <t>✦ pakalpojumu pārvaldības dalībniekiem ir pieejams pakalpojumu pārvaldībai nepieciešamais specializētais pamatdarbības tehnoloģiskais nodrošinājums – iekārtas</t>
  </si>
  <si>
    <t>✦ pakalpojumu pārvaldības dalībniekiem ir pieejamas pakalpojumu pārvaldībai nepieciešamās izejvielas un materiāli</t>
  </si>
  <si>
    <t>✦ pakalpojumu pārvaldības dalībniekiem ir pieejami pakalpojumu pārvaldībai nepieciešamie energoresursi</t>
  </si>
  <si>
    <t>✦ nodrošina nepieciešamo informāciju valsts pakalpojumu pārvaldības politikas plānošanai un aktualizēšanai</t>
  </si>
  <si>
    <t>✦ pārstāv iestādes intereses valsts pakalpojumu pārvaldības politikas plānošanas un aktualizēšanas procesā</t>
  </si>
  <si>
    <t>✦ piedalās nozares vai pašvaldības pakalpojumu attīstības plāna  (nozares vai pašvaldības darbības stratēģijas dokumenta sastāvdaļa) izveidē un aktualizēšanā, tostarp:
       ✦ nodrošina nepieciešamo informāciju
       ✦ pārstāv iestādes intereses</t>
  </si>
  <si>
    <t>✦ veido pakalpojumu pārvaldības politikai un nozares vai pašvaldības pakalpojumu attīstības plānam atbilstošu iestādes pakalpojumu attīstības plānu, tostarp nosaka iestādes: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iestādes spējas un resursus)
       ✦ pakalpojumu attīstības plāna īstenošanas rezultativitātes un efektivitātes rādītājus</t>
  </si>
  <si>
    <t>✦ nodrošina iestādes pakalpojumu attīstības plāna atbilstību apkārtējām izmaiņām, tostarp regulāri:
       ✦ novērtē iestādes pakalpojumu attīstības plāna atbilstību
       ✦ pilnveido iestādes pakalpojumu attīstības plānu</t>
  </si>
  <si>
    <t>✦ kontrolē pakalpojumu pārvaldības politikas, nozares vai pašvaldības un iestādes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t>
  </si>
  <si>
    <t>✦ nodrošina valstī vienotu pieeju pakalpojumu pārvaldības politikas īstenošanā (tostarp sniedz atzinumus, rekomendācijas un ieteikumus pakalpojumu pārvaldības politikas īstenošanā iesaistītajiem)</t>
  </si>
  <si>
    <t>✦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t>
  </si>
  <si>
    <t>✦ koordinē iestādes mēroga ar pakalpojumu pārvaldības politikas, nozares, pašvaldības vai iestādes pakalpojumu attīstības plāna īstenošanu saistītās darbības un pārrobežu sadarbību</t>
  </si>
  <si>
    <t>✦ plāno un koordinē iestādes pakalpojumu kopumu (pārvalda pakalpojumu "portfolio")</t>
  </si>
  <si>
    <t>✦ apzina iestādes iespējamos pakalpojumus atbilstoši valsts, nozares, pašvaldības un iestādes:
       ✦ attīstības mērķiem un prioritātēm
       ✦ funkcijām un uzdevumiem
       ✦ normatīvā regulējuma prasībām
       ✦ pakalpojumu attīstības plānā noteiktajiem pamatdarbības virzieniem un galvenajām pakalpojumu grupām</t>
  </si>
  <si>
    <t>LP2-1-6</t>
  </si>
  <si>
    <t>✦ plāno un koordinē jaunu iestādes pakalpojumu izveidi, nodrošinot to atbilstību vajadzībām:
       ✦ palīdz organizēt un vadīt sadarbību jaunu pakalpojumu ieviešanas gaitā
       ✦ pārrauga jaunu pakalpojumu ieviešanas rezultātus</t>
  </si>
  <si>
    <t>✦ plāno un koordinē esošu iestādes pakalpojumu uzturēšanu, attīstību un pielāgošanu mainīgām pakalpojumu saņēmēju vajadzībām un situācijām</t>
  </si>
  <si>
    <t>✦ veido un uztur iestādes pakalpojumu kopuma sarakstu</t>
  </si>
  <si>
    <t>✦ nosaka iestādes galvenos pakalpojumus (pakalpojumus, kam ir lielākā ietekme uz attīstības plānošanas dokumentos noteikto mērķu sasniegšanu), un pakalpojumu attīstības prioritātes</t>
  </si>
  <si>
    <t>✦ apzina un nosaka iestādes pakalpojumu galvenās saņēmēju grupas</t>
  </si>
  <si>
    <t>✦ apzina pakalpojumu galveno saņēmēju grupu vajadzības un pieprasījumu pēc pakalpojumiem, tostarp:
       ✦ iespējamos apjomus
       ✦ nepieciešamo rezultātu
       ✦ pakalpojumu saņemšanas veidu</t>
  </si>
  <si>
    <t>✦ seko pakalpojumu galveno saņēmēju grupu vajadzību izmaiņu tendencēm un novērtē to ietekmi uz iestādes pakalpojumiem kopumā</t>
  </si>
  <si>
    <t>✦ plāno un ierosina iestādes pakalpojumu kopuma izmaiņas</t>
  </si>
  <si>
    <t>✦ ierosina konkrētu pakalpojumu izmaiņas saistībā ar pieprasījuma izmaiņām</t>
  </si>
  <si>
    <t>✦ nosaka 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</si>
  <si>
    <t>✦ nodrošina un kontrolē visu iestādes pakalpojumu sniegšanas un uzturēšanas rezultativitātes un efektivitātes rādītāju (galveno darbības rādītāju) noteikšanu un dokumentēšanu</t>
  </si>
  <si>
    <t>LP2-5-6</t>
  </si>
  <si>
    <t>✦ visos pakalpojumu pārvaldības līmeņos un posmos apzina, plāno un pieprasa iestādes pakalpojumu pārvaldībai nepieciešamo nodrošinājumu (nepieciešamās spējas un resursus)</t>
  </si>
  <si>
    <t>✦ analizē iestādes pakalpojumu sniegšanas esošos apjomus un to izmaiņu tendences</t>
  </si>
  <si>
    <t>✦ plāno iestādes pakalpojumu apjomu izmaiņas</t>
  </si>
  <si>
    <t xml:space="preserve">✦ nosaka (apkopo) prasības un pieprasa iestādes pakalpojumu vajadzībām nepieciešamo nodrošinājumu </t>
  </si>
  <si>
    <t>✦ kontrolē iestādes pakalpojumu pārvaldībai faktiski nepieciešamā un esošā nodrošinājuma atbilstību</t>
  </si>
  <si>
    <t>✦ aktualizē prasības un prioritātes visu iestādes pakalpojumu nodrošināšanai un attīstībai nepieciešamajiem resursiem</t>
  </si>
  <si>
    <t>✦ apzina nepieciešamos iestādes pakalpojumu pārvaldības speciālos normatīvos aktus</t>
  </si>
  <si>
    <t>✦ koordinē jaunu iestādes pakalpojumu pārvaldības speciālo normatīvo aktu izstrādi</t>
  </si>
  <si>
    <t>✦ koordinē izmaiņu un papildinājumu veikšanu esošajos iestādes pakalpojumu pārvaldības speciālajos normatīvajos aktos</t>
  </si>
  <si>
    <t>✦ kontrolē un nodrošina visu iestādes pakalpojumu aprakstu izveidi, reģistrēšanu un uzturēšanu valsts "Vienotajā reģistrā"</t>
  </si>
  <si>
    <t>✦ kontrolē un nodrošina visu iestādes pakalpojumu sasaisti ar atbilstošām pakalpojumu saņēmēju vajadzībām konkrētās dzīves situācijās valsts "Vienotajā reģistrā"</t>
  </si>
  <si>
    <t>✦ kontrolē un nodrošina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</si>
  <si>
    <t>✦ apzina iestādes vispārējas pakalpojumu sniegšanas iespējas (spējas un pieejamos resursus)</t>
  </si>
  <si>
    <t>✦ nosaka iestādes vispārējām pakalpojumu sniegšanas iespējām atbilstošas iestādes vispārējas pakalpojumu līmeņu vērtību robežas</t>
  </si>
  <si>
    <t>✦ nosaka iestādes vispārējām pakalpojumu sniegšanas iespējām atbilstošas iestādes vispārējas pakalpojumu līmeņu vienošanās nosacījumu vērtību robežas</t>
  </si>
  <si>
    <t>✦ koordinē ar iestādes pakalpojumiem saistītās citu iestāžu darbības un pārrobežu sadarbību</t>
  </si>
  <si>
    <t>✦ saskaņo ar iestādes pakalpojumu pārvaldību saistītās darbības ar citām iesaistītajām iestādēm, tostarp ar pakalpojumu saņēmējiem un pakalpojumu sniegšanā un nodrošināšanā iesaistītajiem partneriem</t>
  </si>
  <si>
    <t>✦ nodrošina zināšanu uzkrāšanu par situācijām un veiktajām darbībām, kas saistītas ar visu iestādes pakalpojumu pieejamības pārtraukumiem, pārtraukumu cēloņiem, cēloņu novēršanas gaitu un rezultātiem, tostarp:
       ✦ nodrošina zināšanu datu bāzes izveidi
       ✦ kontrolē zināšanu uzkrāšanu un aktualizēšanu
       ✦ nodrošina zināšanu pieejamību</t>
  </si>
  <si>
    <t>✦ nodrošina iestādes pakalpojumu sniegšanā iesaistītajiem nepieciešamo metodisko atbalstu, tostarp par:
       ✦ informācijas un zināšanu izmantošanu
       ✦ iestādes pakalpojumu sniegšanu</t>
  </si>
  <si>
    <t>LP2-13-6</t>
  </si>
  <si>
    <t>LP2-13-7</t>
  </si>
  <si>
    <t>✦ plāno un nodrošina iestādes pakalpojumu kopuma pieejamību un nepārtrauktību</t>
  </si>
  <si>
    <t>✦ nosaka nepieciešamos iestādes pakalpojumu pieejamības līmeņus</t>
  </si>
  <si>
    <t>✦ organizē un pārrauga iestādes pakalpojumu pieejamības un nepārtrauktības plānošanu</t>
  </si>
  <si>
    <t>✦ organizē un pārrauga iestādes pakalpojumu kritisko komponenšu noteikšanu</t>
  </si>
  <si>
    <t>✦ organizē un pārrauga iestādes pakalpojumu risku analīzi</t>
  </si>
  <si>
    <t>✦ organizē un pārrauga iestādes pakalpojumu pieejamības un nepārtrauktības plānu izveidi un uzturēšanu</t>
  </si>
  <si>
    <t>✦ organizē un pārrauga iestādes pakalpojumu pieejamības un nepārtrauktības nodrošināšanas pasākumus</t>
  </si>
  <si>
    <t>✦ organizē un kontrolē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 iekļaujot personas ar zemiem ienākumiem, digitālās tehnoloģijas nepārzinošas personas un personas ar funkcionāliem traucējumiem
       ✦ pārrobežu piekļūstamību – ārvalstu pakalpojumu saņēmēju piekļūstamību pakalpojumiem</t>
  </si>
  <si>
    <t>✦ kontrolē visu iestādes pakalpojumu pieprasījumus un to izpildi</t>
  </si>
  <si>
    <t>✦ pārrauga visu iestādes pakalpojumu pieprasījumu izpildi</t>
  </si>
  <si>
    <t>✦ analizē informāciju par iestādes pakalpojumu pieprasījumu izpildes gaitu un rezultātu</t>
  </si>
  <si>
    <t>✦ pieņem lēmumus, ierosina izmaiņas un plāno iestādē vispārējus uzlabojumus  saistībā ar pakalpojumu pieprasījumu izpildi</t>
  </si>
  <si>
    <t>✦ organizē un pārrauga iestādē vispārēju uzlabojumu īstenošanu saistībā ar pakalpojumu pieprasījumu izpildi</t>
  </si>
  <si>
    <t>✦ organizē un nodrošina atbalstu pakalpojumu saņēmējiem gan klātienē (klientu apkalpošanas centos), gan attālināti (palīdzības dienestā) visu iestādes pakalpojumu pieprasīšanai un saņemšanai, tostarp:
       ✦ informāciju, konsultācijas, apmācību
       ✦ tehnoloģisko aprīkojumu</t>
  </si>
  <si>
    <t>LP2-17-6</t>
  </si>
  <si>
    <t>✦ organizē un kontrolē visu iestādes pakalpojumu faktisko pakalpojumu līmeņu vienošanās nosacījumu izpildi</t>
  </si>
  <si>
    <t>✦ nosaka vispārējus principus, kas jāievēro veidojot un slēdzot līgumus par iestādes pakalpojumu sniegšanu</t>
  </si>
  <si>
    <t>✦ nodrošina vispārēju (standartizētu) pakalpojumu sniegšanas līgumu formu izveidi un pielietošanu</t>
  </si>
  <si>
    <t>✦ pārrauga visu iestādes sniegto pakalpojumu un ar klientiem saskaņoto nosacījumu savstarpēju atbilstību</t>
  </si>
  <si>
    <t>✦ analizē rezultātus un nodrošina pakalpojumu līmeņu vienošanās nosacījumu izpildes atbilstību noteiktajiem nosacījumiem</t>
  </si>
  <si>
    <t>✦ veic korektīvas darbības neatbilstību gadījumos</t>
  </si>
  <si>
    <t>✦ organizē un kontrolē visu iestādes pakalpojumu saņēmēju ierosinājumu un sūdzību konstatēšanu, reģistrēšanu un uzkrāšanu</t>
  </si>
  <si>
    <t>✦ izvērtē visu iestādes pakalpojumu saņēmēju ierosinājumus un sūdzības un pieņem atbilstošus lēmumus</t>
  </si>
  <si>
    <t>✦ nepieciešamības gadījumā, veic korektīvas darbības un dokumentē rezultātus</t>
  </si>
  <si>
    <t>✦ informē ierosinājumu un sūdzību iesniedzējus par pieņemtajiem lēmumiem un veiktajām darbībām</t>
  </si>
  <si>
    <t>✦ kontrolē visu iestādes pakalpojumu sniegšanas apjomus un to izmaiņas, un vērtē izmaiņu tendences</t>
  </si>
  <si>
    <t>✦ vērtē un plāno visu iestādes pakalpojumu izmaiņām nepieciešamā nodrošinājuma atbilstību un organizē savstarpēju salāgošanu</t>
  </si>
  <si>
    <t>✦ seko visu iestādes pakalpojumu saņēmēju vajadzību un situācijas izmaiņām</t>
  </si>
  <si>
    <t>✦ apzina, pieņem atbilstošus lēmumus un nodrošina atbilstošas izmaiņas visos  iestādes pakalpojumos</t>
  </si>
  <si>
    <t>LP2-21-6</t>
  </si>
  <si>
    <t>✦ plāno un veic nepieciešamās aktivitātes, lai nodrošinātu iespējami ātru visu iestādes pakalpojumu pieejamības atjaunošanu neplānotu, pilnīgu vai daļēju pieejamības pārtraukumu gadījumos (atbilstoši pakalpojumu līmeņu vienošanās nosacījumiem)</t>
  </si>
  <si>
    <t>✦ plāno iestādes vispārējas aktivitātes</t>
  </si>
  <si>
    <t>✦ nodrošina vispārēju kārtību (procedūru) izveidi un ieviešanu</t>
  </si>
  <si>
    <t>✦ nodrošina un kontrolē aktivitāšu veikšanu</t>
  </si>
  <si>
    <t>✦ analizē veiktās aktivitātes</t>
  </si>
  <si>
    <t>✦ veic korektīvas darbības</t>
  </si>
  <si>
    <t>LP2-22-6</t>
  </si>
  <si>
    <t>LP2-22-7</t>
  </si>
  <si>
    <t>✦ veic nepieciešamās darbības, lai nodrošinātu iestādes pakalpojumu neplānotu, pilnīgu vai daļēju pieejamības pārtraukumu cēloņu apzināšanu un novēršanu</t>
  </si>
  <si>
    <t>✦ analizē un dokumentē pieejamības pārtraukumu cēloņus</t>
  </si>
  <si>
    <t>✦ apzina iespējamos risinājumus</t>
  </si>
  <si>
    <t>✦ pieņem lēmumus un ierosina izmaiņas</t>
  </si>
  <si>
    <t>✦ nodrošina izmaiņu īstenošanu</t>
  </si>
  <si>
    <t>✦ nodrošina un kontrolē visu iestādes pakalpojumu sniegšanas un uzturēšanas rezultativitātes un efektivitātes rādītāju (galveno darbības rādītāju) mērīšanu un uzkrāšanu</t>
  </si>
  <si>
    <t>✦ nodrošina nepieciešamā tehnoloģiskā nodrošinājuma (monitoringa un kontroles sistēmu) izveidi</t>
  </si>
  <si>
    <t>✦ analizē iegūtos mērījumu rezultātus un izmanto tos visu iestādes pakalpojumu pārvaldībai, tostarp pilnveidei un attīstības plānošanai</t>
  </si>
  <si>
    <t>✦ ierosina vai veic darbības, kas saistītas ar pakalpojumu un nodrošinājuma pārvaldības rezultativitātes un efektivitātes nemitīgu pilnveidi, tostarp pakalpojumu sniegšanas un resursu izmantošanas pilnveidi</t>
  </si>
  <si>
    <t>✦ apzina katrai pakalpojumu pārvaldības aktivitātei atbilstošos pārvaldības dalībniekus</t>
  </si>
  <si>
    <t>✦ nodrošina atbilstošo pārvaldības dalībnieku iesaisti aktivitāšu īstenošanā</t>
  </si>
  <si>
    <t>✦ plāno un nodrošina katras īstenotās aktivitātes kontrolei nepieciešamās spējas un resursus</t>
  </si>
  <si>
    <t>✦ veic katras īstenotās aktivitātes procesa, rezultāta un efektivitātes kontroli</t>
  </si>
  <si>
    <t>✦ nepieciešamības gadījumā plāno, nodrošina vai ierosina pilnveides aktivitātes</t>
  </si>
  <si>
    <t>✦ apzina pakalpojumu pārvaldības aktivitāšu īstenošanas kontrolei nepieciešamos rādītājus, tostarp:
       ✦ procesa kontrolei
       ✦ rezultāta kontrolei
       ✦ efektivitātes kontrolei</t>
  </si>
  <si>
    <t>✦ apzina, plāno un koordinē iestādē kopumā pakalpojumu pārvaldībai nepieciešamo finansējumu</t>
  </si>
  <si>
    <t>✦ apzina iestādē kopumā pakalpojumu pārvaldības faktiskās izmaksas</t>
  </si>
  <si>
    <t>✦ kontrolē iestādē kopumā pakalpojumu pārvaldības faktisko izmaksu atbilstību plānotajām</t>
  </si>
  <si>
    <t>✦ nodrošina un kontrolē visu iestādes pakalpojumu sniegšanas un uzturēšanas kritisko veiksmes faktoru un virzošo rādītāju (galveno darbības rādītāju) noteikšanu un dokumentēšanu</t>
  </si>
  <si>
    <t>Iestādes pamatdarbības virzieni (darbības jomas)</t>
  </si>
  <si>
    <t>✦ iestādē ir noteikti pamatdarbības virzieni (darbības jomas)</t>
  </si>
  <si>
    <t>✦ iestādes pamatdarbības virzieni izriet no iestādes funkcijām</t>
  </si>
  <si>
    <t>✦ iestādes pamatdarbības virzieni ir dokumentēti iestādes darbību reglamentējošos dokumentos</t>
  </si>
  <si>
    <t>✦ iestādes pakalpojumu portfolio (pilnais saraksts) ir veidots atbilstoši iestādes pamatdarbības virzieniem</t>
  </si>
  <si>
    <t xml:space="preserve"> Iestādes pakalpojumu portfolio (pilnais saraksts)</t>
  </si>
  <si>
    <t>✦ iestādes pakalpojumu portfolio (pilnais saraksts) ir iestādē formāli apstiprināts dokuments</t>
  </si>
  <si>
    <t>✦ katram pakalpojumu portfolio ietvertajam pakalpojumam ir noteikta pakalpojuma prioritāte un ir apzināti iestādes "galvenie pakalpojumi"</t>
  </si>
  <si>
    <t>✦ iestādes pakalpojumi ir optimizēti, tostarp:
       ✦ nav izveidotas nevajadzīgas pakalpojumu variācijas
       ✦ pakalpojumi nav sadrumstaloti (darbi vai procesa soļi, kas varētu būt viena pakalpojuma sastāvdaļa, nav veidoti kā atsevišķi pakalpojumi)
       ✦ pakalpojumi pēc iespējas apmierina vairākas vajadzības (tie ir veidoti kā "kompleksie pakalpojumi un "viedie pakalpojumi")</t>
  </si>
  <si>
    <t xml:space="preserve">✦ iestādes pamatdarbības virzienu attīstība ir iestādes vispārējo attīstības plānu sastāvdaļa </t>
  </si>
  <si>
    <t>✦ iestādes pakalpojumu portfolio (pilnais saraksts) ietver visos pakalpojumu pārvaldības posmos esošus pakalpojumus:
       ✦ pakalpojumus, kas tiek plānoti
       ✦ pakalpojumus, kas tiek izstrādāti
       ✦ pakalpojumus, kas tiek ieviesti
       ✦ pakalpojumus, kas tiek sniegti / uzturēti
       ✦ pakalpojumus, kas tiek pārtraukti (beigti)
       ✦ pakalpojumus, kas ir pārtraukti</t>
  </si>
  <si>
    <t>✦ iestādes pakalpojumu portfolio ir pieejams pakalpojumu pārvaldībā iesaistītajiem</t>
  </si>
  <si>
    <t>✦ katram pakalpojumu portfolio ietvertajam pakalpojumam ir noteikts konkrēts "pakalpojuma vadītājs"</t>
  </si>
  <si>
    <r>
      <t>Iestādes pakalpojumu kopums (</t>
    </r>
    <r>
      <rPr>
        <u/>
        <sz val="14"/>
        <color rgb="FFC00000"/>
        <rFont val="Arial Narrow"/>
        <family val="2"/>
        <charset val="186"/>
      </rPr>
      <t>PK</t>
    </r>
    <r>
      <rPr>
        <u/>
        <sz val="14"/>
        <color theme="1"/>
        <rFont val="Arial Narrow"/>
        <family val="2"/>
        <charset val="186"/>
      </rPr>
      <t>)</t>
    </r>
  </si>
  <si>
    <t>PK1</t>
  </si>
  <si>
    <t>PK2</t>
  </si>
  <si>
    <t>PK1-1</t>
  </si>
  <si>
    <t>PK1-2</t>
  </si>
  <si>
    <t>PK1-3</t>
  </si>
  <si>
    <t>PK1-4</t>
  </si>
  <si>
    <t>PK2-1</t>
  </si>
  <si>
    <t>PK2-2</t>
  </si>
  <si>
    <t>PK2-3</t>
  </si>
  <si>
    <t>PK2-4</t>
  </si>
  <si>
    <t>PK2-5</t>
  </si>
  <si>
    <t>PK2-6</t>
  </si>
  <si>
    <t>PK2-7</t>
  </si>
  <si>
    <t>Pakalpojumiem un pakalpojumu pārvaldībai nepieciešamās spējas un resursi</t>
  </si>
  <si>
    <t>Pazīme summēšanai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</si>
</sst>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sz val="10"/>
      <color rgb="FFFF0000"/>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s>
  <fills count="11">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s>
  <borders count="1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s>
  <cellStyleXfs count="2">
    <xf numFmtId="0" fontId="0" fillId="0" borderId="0"/>
    <xf numFmtId="0" fontId="27" fillId="0" borderId="0" applyNumberFormat="0" applyFill="0" applyBorder="0" applyAlignment="0" applyProtection="0"/>
  </cellStyleXfs>
  <cellXfs count="154">
    <xf numFmtId="0" fontId="0" fillId="0" borderId="0" xfId="0"/>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7" fillId="0" borderId="0" xfId="0" applyFont="1" applyAlignment="1">
      <alignment horizontal="left" vertical="center"/>
    </xf>
    <xf numFmtId="0" fontId="13" fillId="0" borderId="0" xfId="0" applyFont="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18" fillId="0" borderId="1" xfId="0" applyFont="1" applyBorder="1" applyAlignment="1">
      <alignment horizontal="center" vertical="center" wrapText="1"/>
    </xf>
    <xf numFmtId="0" fontId="18" fillId="0" borderId="0" xfId="0" applyFont="1" applyAlignment="1">
      <alignment horizontal="center" vertical="center"/>
    </xf>
    <xf numFmtId="3" fontId="14" fillId="2" borderId="12" xfId="0" applyNumberFormat="1" applyFont="1" applyFill="1" applyBorder="1" applyAlignment="1">
      <alignment horizontal="center" vertical="center"/>
    </xf>
    <xf numFmtId="0" fontId="13" fillId="2" borderId="7" xfId="0" applyFont="1" applyFill="1" applyBorder="1" applyAlignment="1">
      <alignment vertical="center" wrapText="1"/>
    </xf>
    <xf numFmtId="0" fontId="21" fillId="2" borderId="12" xfId="0" applyFont="1" applyFill="1" applyBorder="1" applyAlignment="1">
      <alignment horizontal="center" vertical="center"/>
    </xf>
    <xf numFmtId="3" fontId="21" fillId="2" borderId="12"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8" fillId="2" borderId="12"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14" fontId="15" fillId="0" borderId="1" xfId="0" applyNumberFormat="1" applyFont="1" applyBorder="1" applyAlignment="1">
      <alignment horizontal="center" vertical="center" wrapText="1"/>
    </xf>
    <xf numFmtId="0" fontId="15" fillId="5" borderId="9" xfId="0" applyFont="1" applyFill="1" applyBorder="1" applyAlignment="1">
      <alignment vertical="center"/>
    </xf>
    <xf numFmtId="0" fontId="11" fillId="5" borderId="5" xfId="0" applyFont="1" applyFill="1" applyBorder="1" applyAlignment="1">
      <alignment vertical="center"/>
    </xf>
    <xf numFmtId="14" fontId="26" fillId="0" borderId="1" xfId="0" applyNumberFormat="1" applyFont="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2" xfId="0" applyFont="1" applyFill="1" applyBorder="1" applyAlignment="1">
      <alignment vertical="center" wrapText="1"/>
    </xf>
    <xf numFmtId="0" fontId="20" fillId="2" borderId="0" xfId="0" applyFont="1" applyFill="1" applyAlignment="1">
      <alignment vertical="center" wrapText="1"/>
    </xf>
    <xf numFmtId="0" fontId="21" fillId="2" borderId="8" xfId="0" applyFont="1" applyFill="1" applyBorder="1" applyAlignment="1">
      <alignment horizontal="center" vertical="center"/>
    </xf>
    <xf numFmtId="49" fontId="28" fillId="2" borderId="12" xfId="0" applyNumberFormat="1" applyFont="1" applyFill="1" applyBorder="1" applyAlignment="1">
      <alignment textRotation="90" wrapText="1"/>
    </xf>
    <xf numFmtId="49" fontId="28" fillId="2" borderId="7" xfId="0" applyNumberFormat="1" applyFont="1" applyFill="1" applyBorder="1" applyAlignment="1">
      <alignment textRotation="90" wrapText="1"/>
    </xf>
    <xf numFmtId="0" fontId="8" fillId="0" borderId="0" xfId="0" applyFont="1" applyAlignment="1">
      <alignment horizontal="center" vertical="center"/>
    </xf>
    <xf numFmtId="0" fontId="8" fillId="0" borderId="0" xfId="0" applyFont="1" applyAlignment="1">
      <alignment vertical="center"/>
    </xf>
    <xf numFmtId="0" fontId="8" fillId="3" borderId="1" xfId="0" applyFont="1" applyFill="1" applyBorder="1" applyAlignment="1">
      <alignment vertical="center"/>
    </xf>
    <xf numFmtId="0" fontId="9" fillId="2" borderId="1" xfId="0" applyFont="1" applyFill="1" applyBorder="1" applyAlignment="1">
      <alignment horizontal="center" vertical="center" wrapText="1"/>
    </xf>
    <xf numFmtId="3" fontId="15" fillId="0" borderId="1" xfId="0" applyNumberFormat="1" applyFont="1" applyBorder="1" applyAlignment="1">
      <alignment horizontal="right" vertical="center" wrapText="1"/>
    </xf>
    <xf numFmtId="0" fontId="29" fillId="4" borderId="13" xfId="1" applyFont="1" applyFill="1" applyBorder="1" applyAlignment="1">
      <alignment horizontal="center" vertical="center"/>
    </xf>
    <xf numFmtId="0" fontId="21" fillId="4" borderId="7" xfId="0" applyFont="1" applyFill="1" applyBorder="1" applyAlignment="1">
      <alignment horizontal="center" vertical="center"/>
    </xf>
    <xf numFmtId="0" fontId="21" fillId="5" borderId="7" xfId="0" applyFont="1" applyFill="1" applyBorder="1" applyAlignment="1">
      <alignment horizontal="center" vertical="center"/>
    </xf>
    <xf numFmtId="0" fontId="7" fillId="0" borderId="0" xfId="0" applyFont="1" applyAlignment="1">
      <alignment horizontal="center" vertical="center"/>
    </xf>
    <xf numFmtId="0" fontId="18" fillId="4" borderId="12"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29" fillId="5" borderId="10" xfId="1" applyFont="1" applyFill="1" applyBorder="1" applyAlignment="1">
      <alignment horizontal="center" vertical="center"/>
    </xf>
    <xf numFmtId="14" fontId="31" fillId="4" borderId="2" xfId="0" applyNumberFormat="1" applyFont="1" applyFill="1" applyBorder="1" applyAlignment="1">
      <alignment horizontal="center" vertical="center" wrapText="1"/>
    </xf>
    <xf numFmtId="14" fontId="31" fillId="5" borderId="2" xfId="0" applyNumberFormat="1" applyFont="1" applyFill="1" applyBorder="1" applyAlignment="1">
      <alignment horizontal="center" vertical="center" wrapText="1"/>
    </xf>
    <xf numFmtId="1" fontId="14" fillId="6" borderId="12" xfId="0" applyNumberFormat="1" applyFont="1" applyFill="1" applyBorder="1" applyAlignment="1">
      <alignment horizontal="center" textRotation="90" wrapText="1"/>
    </xf>
    <xf numFmtId="1" fontId="14" fillId="6" borderId="12" xfId="0" applyNumberFormat="1" applyFont="1" applyFill="1" applyBorder="1" applyAlignment="1">
      <alignment horizontal="center" vertical="center"/>
    </xf>
    <xf numFmtId="1" fontId="14" fillId="6" borderId="12" xfId="0" applyNumberFormat="1" applyFont="1" applyFill="1" applyBorder="1" applyAlignment="1">
      <alignment horizontal="center" vertical="center" wrapText="1"/>
    </xf>
    <xf numFmtId="1" fontId="14" fillId="0" borderId="1" xfId="0" applyNumberFormat="1" applyFont="1" applyBorder="1" applyAlignment="1">
      <alignment horizontal="center" vertical="center"/>
    </xf>
    <xf numFmtId="1" fontId="14" fillId="0" borderId="0" xfId="0" applyNumberFormat="1" applyFont="1" applyAlignment="1">
      <alignment horizontal="center" vertical="center"/>
    </xf>
    <xf numFmtId="0" fontId="20" fillId="2" borderId="0" xfId="0" applyFont="1" applyFill="1" applyAlignment="1">
      <alignment textRotation="90" wrapText="1"/>
    </xf>
    <xf numFmtId="0" fontId="15" fillId="2" borderId="1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25" fillId="0" borderId="1" xfId="0" applyFont="1" applyBorder="1" applyAlignment="1">
      <alignment horizontal="center" vertical="center"/>
    </xf>
    <xf numFmtId="0" fontId="18" fillId="0" borderId="1" xfId="0" applyFont="1" applyBorder="1" applyAlignment="1">
      <alignment horizontal="center" vertical="center"/>
    </xf>
    <xf numFmtId="0" fontId="18" fillId="4"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 xfId="0" applyFont="1" applyFill="1" applyBorder="1" applyAlignment="1">
      <alignment horizontal="center" vertical="center"/>
    </xf>
    <xf numFmtId="14" fontId="26"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14" fontId="15" fillId="2" borderId="1" xfId="0" applyNumberFormat="1" applyFont="1" applyFill="1" applyBorder="1" applyAlignment="1">
      <alignment horizontal="center" vertical="center"/>
    </xf>
    <xf numFmtId="49" fontId="18"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3" fontId="14" fillId="2" borderId="1" xfId="0" applyNumberFormat="1" applyFont="1" applyFill="1" applyBorder="1" applyAlignment="1">
      <alignment horizontal="center" vertical="center"/>
    </xf>
    <xf numFmtId="0" fontId="15" fillId="7" borderId="1" xfId="0" applyFont="1" applyFill="1" applyBorder="1" applyAlignment="1">
      <alignment vertical="center" wrapText="1"/>
    </xf>
    <xf numFmtId="0" fontId="15" fillId="7" borderId="1" xfId="0" applyFont="1" applyFill="1" applyBorder="1" applyAlignment="1">
      <alignment horizontal="left" vertical="center" wrapText="1"/>
    </xf>
    <xf numFmtId="0" fontId="29" fillId="2" borderId="3" xfId="1" applyFont="1" applyFill="1" applyBorder="1" applyAlignment="1">
      <alignment horizontal="center" vertical="center"/>
    </xf>
    <xf numFmtId="0" fontId="15" fillId="0" borderId="1" xfId="0" applyFont="1" applyBorder="1" applyAlignment="1">
      <alignment horizontal="left" vertical="top" wrapText="1"/>
    </xf>
    <xf numFmtId="0" fontId="15" fillId="2" borderId="1" xfId="0" applyFont="1" applyFill="1" applyBorder="1" applyAlignment="1">
      <alignment horizontal="left" vertical="top"/>
    </xf>
    <xf numFmtId="0" fontId="15" fillId="0" borderId="0" xfId="0" applyFont="1" applyAlignment="1">
      <alignment horizontal="left" vertical="top" wrapText="1"/>
    </xf>
    <xf numFmtId="0" fontId="15" fillId="2" borderId="7" xfId="0" applyFont="1" applyFill="1" applyBorder="1" applyAlignment="1">
      <alignment horizontal="center" vertical="center" wrapText="1"/>
    </xf>
    <xf numFmtId="0" fontId="21" fillId="2" borderId="0" xfId="0" applyFont="1" applyFill="1" applyAlignment="1">
      <alignment horizontal="center" vertical="center"/>
    </xf>
    <xf numFmtId="0" fontId="14" fillId="2" borderId="10" xfId="0" applyFont="1" applyFill="1" applyBorder="1" applyAlignment="1">
      <alignment horizontal="center" vertical="center" wrapText="1"/>
    </xf>
    <xf numFmtId="0" fontId="16" fillId="8" borderId="1" xfId="0" applyFont="1" applyFill="1" applyBorder="1" applyAlignment="1">
      <alignment horizontal="center" vertical="center"/>
    </xf>
    <xf numFmtId="0" fontId="37" fillId="8" borderId="1" xfId="0" applyFont="1" applyFill="1" applyBorder="1" applyAlignment="1">
      <alignment horizontal="center" vertical="center"/>
    </xf>
    <xf numFmtId="1" fontId="16" fillId="8" borderId="1" xfId="0" applyNumberFormat="1" applyFont="1" applyFill="1" applyBorder="1" applyAlignment="1">
      <alignment horizontal="left" vertical="center"/>
    </xf>
    <xf numFmtId="14" fontId="4" fillId="8" borderId="1" xfId="0" applyNumberFormat="1" applyFont="1" applyFill="1" applyBorder="1" applyAlignment="1">
      <alignment horizontal="center" vertical="center" wrapText="1"/>
    </xf>
    <xf numFmtId="49" fontId="16" fillId="8" borderId="1" xfId="0" applyNumberFormat="1" applyFont="1" applyFill="1" applyBorder="1" applyAlignment="1">
      <alignment horizontal="center" vertical="center"/>
    </xf>
    <xf numFmtId="0" fontId="16" fillId="8" borderId="1" xfId="0" applyFont="1" applyFill="1" applyBorder="1" applyAlignment="1">
      <alignment horizontal="center" vertical="center" wrapText="1"/>
    </xf>
    <xf numFmtId="3" fontId="16" fillId="8" borderId="1" xfId="0" applyNumberFormat="1" applyFont="1" applyFill="1" applyBorder="1" applyAlignment="1">
      <alignment horizontal="center" vertical="center"/>
    </xf>
    <xf numFmtId="0" fontId="15" fillId="8" borderId="1" xfId="0" applyFont="1" applyFill="1" applyBorder="1" applyAlignment="1">
      <alignment horizontal="left" vertical="top" wrapText="1"/>
    </xf>
    <xf numFmtId="0" fontId="28" fillId="2" borderId="12" xfId="0" applyFont="1" applyFill="1" applyBorder="1" applyAlignment="1">
      <alignment horizontal="center" vertical="center" wrapText="1"/>
    </xf>
    <xf numFmtId="1" fontId="18" fillId="2" borderId="3" xfId="0" applyNumberFormat="1" applyFont="1" applyFill="1" applyBorder="1" applyAlignment="1">
      <alignment horizontal="center" vertical="center"/>
    </xf>
    <xf numFmtId="1" fontId="20" fillId="9" borderId="0" xfId="0" applyNumberFormat="1" applyFont="1" applyFill="1" applyAlignment="1">
      <alignment horizontal="center" vertical="center"/>
    </xf>
    <xf numFmtId="1" fontId="20" fillId="9" borderId="2" xfId="0" applyNumberFormat="1" applyFont="1" applyFill="1" applyBorder="1" applyAlignment="1">
      <alignment vertical="center" wrapText="1"/>
    </xf>
    <xf numFmtId="0" fontId="38" fillId="9" borderId="0" xfId="0" applyFont="1" applyFill="1" applyAlignment="1">
      <alignment horizontal="center" vertical="center"/>
    </xf>
    <xf numFmtId="1" fontId="20" fillId="9" borderId="12" xfId="0" applyNumberFormat="1" applyFont="1" applyFill="1" applyBorder="1" applyAlignment="1">
      <alignment textRotation="90"/>
    </xf>
    <xf numFmtId="1" fontId="20" fillId="9" borderId="13" xfId="0" applyNumberFormat="1" applyFont="1" applyFill="1" applyBorder="1" applyAlignment="1">
      <alignment vertical="center" textRotation="90"/>
    </xf>
    <xf numFmtId="1" fontId="20" fillId="9" borderId="1" xfId="0" applyNumberFormat="1" applyFont="1" applyFill="1" applyBorder="1" applyAlignment="1">
      <alignment horizontal="center" vertical="center"/>
    </xf>
    <xf numFmtId="1" fontId="20" fillId="0" borderId="0" xfId="0" applyNumberFormat="1" applyFont="1" applyAlignment="1">
      <alignment horizontal="center" vertical="center"/>
    </xf>
    <xf numFmtId="0" fontId="5" fillId="2"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9" fillId="2" borderId="11" xfId="1" applyFont="1" applyFill="1" applyBorder="1" applyAlignment="1">
      <alignment horizontal="left" vertical="center"/>
    </xf>
    <xf numFmtId="0" fontId="29" fillId="2" borderId="4" xfId="1" applyFont="1" applyFill="1" applyBorder="1" applyAlignment="1">
      <alignment horizontal="left" vertical="center"/>
    </xf>
    <xf numFmtId="0" fontId="18" fillId="10" borderId="0" xfId="0" applyFont="1" applyFill="1" applyAlignment="1">
      <alignment horizontal="left" vertical="center"/>
    </xf>
    <xf numFmtId="0" fontId="18" fillId="10" borderId="8" xfId="0" applyFont="1" applyFill="1" applyBorder="1" applyAlignment="1">
      <alignment horizontal="left" vertical="center"/>
    </xf>
    <xf numFmtId="0" fontId="14" fillId="2" borderId="10"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3" fillId="2" borderId="2" xfId="0" applyFont="1" applyFill="1" applyBorder="1" applyAlignment="1">
      <alignment horizontal="center"/>
    </xf>
    <xf numFmtId="0" fontId="13" fillId="2" borderId="8" xfId="0" applyFont="1" applyFill="1" applyBorder="1" applyAlignment="1">
      <alignment horizontal="center"/>
    </xf>
    <xf numFmtId="0" fontId="15" fillId="5" borderId="12" xfId="0" applyFont="1" applyFill="1" applyBorder="1" applyAlignment="1">
      <alignment horizontal="center" textRotation="90" wrapText="1"/>
    </xf>
    <xf numFmtId="1" fontId="32" fillId="6" borderId="9" xfId="0" applyNumberFormat="1" applyFont="1" applyFill="1" applyBorder="1" applyAlignment="1">
      <alignment horizontal="center" vertical="center" wrapText="1"/>
    </xf>
    <xf numFmtId="1" fontId="32" fillId="6" borderId="0" xfId="0" applyNumberFormat="1" applyFont="1" applyFill="1" applyAlignment="1">
      <alignment horizontal="center" vertical="center" wrapText="1"/>
    </xf>
    <xf numFmtId="1" fontId="18" fillId="6" borderId="12" xfId="0" applyNumberFormat="1" applyFont="1" applyFill="1" applyBorder="1" applyAlignment="1">
      <alignment horizontal="center" textRotation="90" wrapText="1"/>
    </xf>
    <xf numFmtId="0" fontId="8" fillId="2" borderId="12" xfId="0" applyFont="1" applyFill="1" applyBorder="1" applyAlignment="1">
      <alignment horizontal="center" textRotation="90" wrapText="1"/>
    </xf>
    <xf numFmtId="0" fontId="15" fillId="5" borderId="0" xfId="0" applyFont="1" applyFill="1" applyAlignment="1">
      <alignment horizontal="center" textRotation="90" wrapText="1"/>
    </xf>
    <xf numFmtId="0" fontId="8" fillId="2" borderId="3" xfId="0" applyFont="1" applyFill="1" applyBorder="1" applyAlignment="1">
      <alignment horizontal="left" vertical="center"/>
    </xf>
    <xf numFmtId="0" fontId="9" fillId="2" borderId="11" xfId="0" applyFont="1" applyFill="1" applyBorder="1" applyAlignment="1">
      <alignment horizontal="left" vertical="center"/>
    </xf>
    <xf numFmtId="0" fontId="9" fillId="2" borderId="4" xfId="0" applyFont="1" applyFill="1" applyBorder="1" applyAlignment="1">
      <alignment horizontal="left" vertical="center"/>
    </xf>
    <xf numFmtId="0" fontId="14" fillId="7" borderId="1" xfId="0" applyFont="1" applyFill="1" applyBorder="1" applyAlignment="1">
      <alignment horizontal="center" vertical="center"/>
    </xf>
    <xf numFmtId="0" fontId="7" fillId="2" borderId="4"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3" fillId="7" borderId="3" xfId="1" applyFont="1" applyFill="1" applyBorder="1" applyAlignment="1">
      <alignment horizontal="center" vertical="center"/>
    </xf>
    <xf numFmtId="0" fontId="33" fillId="7" borderId="4" xfId="1" applyFont="1" applyFill="1" applyBorder="1" applyAlignment="1">
      <alignment horizontal="center" vertical="center"/>
    </xf>
    <xf numFmtId="0" fontId="36" fillId="8" borderId="1" xfId="1" applyFont="1" applyFill="1" applyBorder="1" applyAlignment="1">
      <alignment horizontal="left" vertical="center" wrapText="1"/>
    </xf>
    <xf numFmtId="49" fontId="14" fillId="7" borderId="1" xfId="0" applyNumberFormat="1" applyFont="1" applyFill="1" applyBorder="1" applyAlignment="1">
      <alignment horizontal="center" vertical="center"/>
    </xf>
    <xf numFmtId="0" fontId="1" fillId="2" borderId="4"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8" xfId="0" applyFont="1" applyFill="1" applyBorder="1" applyAlignment="1">
      <alignment horizontal="center" vertical="center"/>
    </xf>
    <xf numFmtId="0" fontId="15" fillId="4" borderId="12" xfId="0" applyFont="1" applyFill="1" applyBorder="1" applyAlignment="1">
      <alignment horizontal="center" textRotation="90" wrapText="1"/>
    </xf>
    <xf numFmtId="0" fontId="9" fillId="2" borderId="2" xfId="0" applyFont="1" applyFill="1" applyBorder="1" applyAlignment="1">
      <alignment horizontal="center" vertical="center"/>
    </xf>
    <xf numFmtId="0" fontId="13" fillId="2" borderId="5" xfId="0" applyFont="1" applyFill="1" applyBorder="1" applyAlignment="1">
      <alignment horizontal="center"/>
    </xf>
    <xf numFmtId="0" fontId="13" fillId="2" borderId="6" xfId="0" applyFont="1" applyFill="1" applyBorder="1" applyAlignment="1">
      <alignment horizontal="center"/>
    </xf>
    <xf numFmtId="0" fontId="10"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1" fontId="20" fillId="9" borderId="12" xfId="0" applyNumberFormat="1" applyFont="1" applyFill="1" applyBorder="1" applyAlignment="1">
      <alignment horizontal="center" vertical="center" textRotation="90"/>
    </xf>
    <xf numFmtId="0" fontId="2" fillId="2" borderId="4"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24" fillId="4" borderId="5"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6" xfId="0" applyFont="1" applyFill="1" applyBorder="1" applyAlignment="1">
      <alignment horizontal="center" vertical="center"/>
    </xf>
    <xf numFmtId="0" fontId="15" fillId="4" borderId="2" xfId="0" applyFont="1" applyFill="1" applyBorder="1" applyAlignment="1">
      <alignment horizontal="center" textRotation="90" wrapText="1"/>
    </xf>
    <xf numFmtId="0" fontId="9" fillId="2" borderId="14" xfId="0" applyFont="1" applyFill="1" applyBorder="1" applyAlignment="1">
      <alignment horizontal="right" vertical="center"/>
    </xf>
    <xf numFmtId="0" fontId="9" fillId="2" borderId="10" xfId="0" applyFont="1" applyFill="1" applyBorder="1" applyAlignment="1">
      <alignment horizontal="right" vertical="center"/>
    </xf>
    <xf numFmtId="0" fontId="9" fillId="2" borderId="2" xfId="0" applyFont="1" applyFill="1" applyBorder="1" applyAlignment="1">
      <alignment horizontal="right" vertical="center"/>
    </xf>
    <xf numFmtId="0" fontId="9" fillId="2" borderId="0" xfId="0" applyFont="1" applyFill="1" applyAlignment="1">
      <alignment horizontal="right" vertical="center"/>
    </xf>
    <xf numFmtId="0" fontId="9" fillId="2" borderId="3" xfId="0" applyFont="1" applyFill="1" applyBorder="1" applyAlignment="1">
      <alignment horizontal="right" vertical="center"/>
    </xf>
    <xf numFmtId="0" fontId="9" fillId="2" borderId="11" xfId="0" applyFont="1" applyFill="1" applyBorder="1" applyAlignment="1">
      <alignment horizontal="right" vertical="center"/>
    </xf>
    <xf numFmtId="0" fontId="6" fillId="2" borderId="5" xfId="0" applyFont="1" applyFill="1" applyBorder="1" applyAlignment="1">
      <alignment horizontal="right" vertical="center"/>
    </xf>
    <xf numFmtId="0" fontId="9" fillId="2" borderId="9" xfId="0" applyFont="1" applyFill="1" applyBorder="1" applyAlignment="1">
      <alignment horizontal="right" vertical="center"/>
    </xf>
    <xf numFmtId="0" fontId="18" fillId="10" borderId="9" xfId="0" applyFont="1" applyFill="1" applyBorder="1" applyAlignment="1">
      <alignment horizontal="left" vertical="center"/>
    </xf>
    <xf numFmtId="0" fontId="18" fillId="10" borderId="6" xfId="0" applyFont="1" applyFill="1" applyBorder="1" applyAlignment="1">
      <alignment horizontal="left" vertical="center"/>
    </xf>
    <xf numFmtId="0" fontId="3" fillId="2" borderId="4" xfId="0" applyFont="1" applyFill="1" applyBorder="1" applyAlignment="1">
      <alignment horizontal="left" vertical="center" wrapText="1"/>
    </xf>
  </cellXfs>
  <cellStyles count="2">
    <cellStyle name="Hyperlink" xfId="1" builtinId="8"/>
    <cellStyle name="Normal" xfId="0" builtinId="0"/>
  </cellStyles>
  <dxfs count="293">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0" tint="-0.499984740745262"/>
      </font>
      <fill>
        <patternFill>
          <bgColor theme="0" tint="-0.1499679555650502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s>
  <tableStyles count="0" defaultTableStyle="TableStyleMedium2" defaultPivotStyle="PivotStyleMedium9"/>
  <colors>
    <mruColors>
      <color rgb="FFF8F8F8"/>
      <color rgb="FFFFFFE7"/>
      <color rgb="FFFFFFCC"/>
      <color rgb="FFFFCC99"/>
      <color rgb="FFFF9933"/>
      <color rgb="FFFFFF99"/>
      <color rgb="FFCCFFCC"/>
      <color rgb="FFFFCCCC"/>
      <color rgb="FFCC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r2-digitalas-tehnolog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r2-digitalas-tehnologijas" TargetMode="External"/><Relationship Id="rId47" Type="http://schemas.openxmlformats.org/officeDocument/2006/relationships/hyperlink" Target="https://www.varam.gov.lv/lv/s4-kompetences" TargetMode="External"/><Relationship Id="rId63"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s1-organizatoriska-struktura" TargetMode="External"/><Relationship Id="rId112" Type="http://schemas.openxmlformats.org/officeDocument/2006/relationships/hyperlink" Target="https://www.varam.gov.lv/lv/s8-partneri" TargetMode="External"/><Relationship Id="rId16" Type="http://schemas.openxmlformats.org/officeDocument/2006/relationships/hyperlink" Target="https://www.varam.gov.lv/lv/22-apaksnodala-pakalpojumu-parvaldibas-uzdevumi-pu" TargetMode="External"/><Relationship Id="rId107" Type="http://schemas.openxmlformats.org/officeDocument/2006/relationships/hyperlink" Target="https://www.varam.gov.lv/lv/s6-procesi"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s1-organizatoriska-struktura" TargetMode="External"/><Relationship Id="rId37" Type="http://schemas.openxmlformats.org/officeDocument/2006/relationships/hyperlink" Target="https://www.varam.gov.lv/lv/s6-procesi" TargetMode="External"/><Relationship Id="rId53" Type="http://schemas.openxmlformats.org/officeDocument/2006/relationships/hyperlink" Target="https://www.varam.gov.lv/lv/r1-informacija" TargetMode="External"/><Relationship Id="rId58"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s5-vadlinijas" TargetMode="External"/><Relationship Id="rId123" Type="http://schemas.openxmlformats.org/officeDocument/2006/relationships/hyperlink" Target="https://www.varam.gov.lv/lv/r2-digitalas-tehnologijas" TargetMode="External"/><Relationship Id="rId128" Type="http://schemas.openxmlformats.org/officeDocument/2006/relationships/vmlDrawing" Target="../drawings/vmlDrawing1.vm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s1-organizatoriska-struktura" TargetMode="External"/><Relationship Id="rId95" Type="http://schemas.openxmlformats.org/officeDocument/2006/relationships/hyperlink" Target="https://www.varam.gov.lv/lv/s3-personals-cilveki"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r3-citi-resursi" TargetMode="External"/><Relationship Id="rId48" Type="http://schemas.openxmlformats.org/officeDocument/2006/relationships/hyperlink" Target="https://www.varam.gov.lv/lv/s5-vadlinijas" TargetMode="External"/><Relationship Id="rId64"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s9-pakalpojumu-sanemeji" TargetMode="External"/><Relationship Id="rId118" Type="http://schemas.openxmlformats.org/officeDocument/2006/relationships/hyperlink" Target="https://www.varam.gov.lv/lv/r2-digitalas-tehnologijas" TargetMode="External"/><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s2-kultura" TargetMode="External"/><Relationship Id="rId38" Type="http://schemas.openxmlformats.org/officeDocument/2006/relationships/hyperlink" Target="https://www.varam.gov.lv/lv/s7-normativais-regulejums"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s5-vadlinijas" TargetMode="External"/><Relationship Id="rId108" Type="http://schemas.openxmlformats.org/officeDocument/2006/relationships/hyperlink" Target="https://www.varam.gov.lv/lv/s7-normativais-regulejums" TargetMode="External"/><Relationship Id="rId124" Type="http://schemas.openxmlformats.org/officeDocument/2006/relationships/hyperlink" Target="https://www.varam.gov.lv/lv/r2-digitalas-tehnologijas" TargetMode="External"/><Relationship Id="rId129" Type="http://schemas.openxmlformats.org/officeDocument/2006/relationships/comments" Target="../comments1.xml"/><Relationship Id="rId54" Type="http://schemas.openxmlformats.org/officeDocument/2006/relationships/hyperlink" Target="https://www.varam.gov.lv/lv/r2-digitalas-tehnologijas" TargetMode="External"/><Relationship Id="rId70"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s2-kultura" TargetMode="External"/><Relationship Id="rId96" Type="http://schemas.openxmlformats.org/officeDocument/2006/relationships/hyperlink" Target="https://www.varam.gov.lv/lv/s3-personals-cilveki" TargetMode="External"/><Relationship Id="rId1"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s6-procesi" TargetMode="External"/><Relationship Id="rId114" Type="http://schemas.openxmlformats.org/officeDocument/2006/relationships/hyperlink" Target="https://www.varam.gov.lv/lv/r1-informacija" TargetMode="External"/><Relationship Id="rId119" Type="http://schemas.openxmlformats.org/officeDocument/2006/relationships/hyperlink" Target="https://www.varam.gov.lv/lv/r2-digitalas-tehnologijas" TargetMode="External"/><Relationship Id="rId44" Type="http://schemas.openxmlformats.org/officeDocument/2006/relationships/hyperlink" Target="https://www.varam.gov.lv/lv/s1-organizatoriska-struktura" TargetMode="External"/><Relationship Id="rId60"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nodala-pakalpojumu-parvaldibas-uzdevumi-un-pienakumi"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s8-partneri" TargetMode="External"/><Relationship Id="rId109" Type="http://schemas.openxmlformats.org/officeDocument/2006/relationships/hyperlink" Target="https://www.varam.gov.lv/lv/s7-normativais-regulejums" TargetMode="External"/><Relationship Id="rId34" Type="http://schemas.openxmlformats.org/officeDocument/2006/relationships/hyperlink" Target="https://www.varam.gov.lv/lv/s3-personals-cilveki" TargetMode="External"/><Relationship Id="rId50" Type="http://schemas.openxmlformats.org/officeDocument/2006/relationships/hyperlink" Target="https://www.varam.gov.lv/lv/s7-normativais-regulejums" TargetMode="External"/><Relationship Id="rId55" Type="http://schemas.openxmlformats.org/officeDocument/2006/relationships/hyperlink" Target="https://www.varam.gov.lv/lv/r3-citi-resursi"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s3-personals-cilveki" TargetMode="External"/><Relationship Id="rId104" Type="http://schemas.openxmlformats.org/officeDocument/2006/relationships/hyperlink" Target="https://www.varam.gov.lv/lv/s5-vadlinijas" TargetMode="External"/><Relationship Id="rId120" Type="http://schemas.openxmlformats.org/officeDocument/2006/relationships/hyperlink" Target="https://www.varam.gov.lv/lv/r2-digitalas-tehnologijas" TargetMode="External"/><Relationship Id="rId125" Type="http://schemas.openxmlformats.org/officeDocument/2006/relationships/hyperlink" Target="https://www.varam.gov.lv/lv/14-apaksnodala-pakalpojumu-parvaldibas-dalibnieku-lomas-un-pienakumi" TargetMode="Externa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s2-kultura"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s9-pakalpojumu-sanemeji" TargetMode="External"/><Relationship Id="rId45" Type="http://schemas.openxmlformats.org/officeDocument/2006/relationships/hyperlink" Target="https://www.varam.gov.lv/lv/s2-kultura"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s1-organizatoriska-struktura" TargetMode="External"/><Relationship Id="rId110" Type="http://schemas.openxmlformats.org/officeDocument/2006/relationships/hyperlink" Target="https://www.varam.gov.lv/lv/s7-normativais-regulejums" TargetMode="External"/><Relationship Id="rId115" Type="http://schemas.openxmlformats.org/officeDocument/2006/relationships/hyperlink" Target="https://www.varam.gov.lv/lv/r1-informacija"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s4-kompetences"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s4-kompetences" TargetMode="External"/><Relationship Id="rId105" Type="http://schemas.openxmlformats.org/officeDocument/2006/relationships/hyperlink" Target="https://www.varam.gov.lv/lv/s6-procesi" TargetMode="External"/><Relationship Id="rId126" Type="http://schemas.openxmlformats.org/officeDocument/2006/relationships/hyperlink" Target="https://www.varam.gov.lv/lv/22-apaksnodala-pakalpojumu-parvaldibas-uzdevumi-pu"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s8-partneri"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s2-kultura" TargetMode="External"/><Relationship Id="rId98" Type="http://schemas.openxmlformats.org/officeDocument/2006/relationships/hyperlink" Target="https://www.varam.gov.lv/lv/s4-kompetences" TargetMode="External"/><Relationship Id="rId121" Type="http://schemas.openxmlformats.org/officeDocument/2006/relationships/hyperlink" Target="https://www.varam.gov.lv/lv/r2-digitalas-tehnologijas" TargetMode="Externa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s3-personals-cilveki" TargetMode="External"/><Relationship Id="rId67" Type="http://schemas.openxmlformats.org/officeDocument/2006/relationships/hyperlink" Target="https://www.varam.gov.lv/lv/22-apaksnodala-pakalpojumu-parvaldibas-uzdevumi-pu" TargetMode="External"/><Relationship Id="rId116" Type="http://schemas.openxmlformats.org/officeDocument/2006/relationships/hyperlink" Target="https://www.varam.gov.lv/lv/r1-informacija"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r1-informacija"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s1-organizatoriska-struktura" TargetMode="External"/><Relationship Id="rId111" Type="http://schemas.openxmlformats.org/officeDocument/2006/relationships/hyperlink" Target="https://www.varam.gov.lv/lv/s8-partner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s5-vadlinijas" TargetMode="External"/><Relationship Id="rId5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s6-procesi" TargetMode="External"/><Relationship Id="rId127" Type="http://schemas.openxmlformats.org/officeDocument/2006/relationships/printerSettings" Target="../printerSettings/printerSettings1.bin"/><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s9-pakalpojumu-sanemeji" TargetMode="External"/><Relationship Id="rId73"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s2-kultura" TargetMode="External"/><Relationship Id="rId99" Type="http://schemas.openxmlformats.org/officeDocument/2006/relationships/hyperlink" Target="https://www.varam.gov.lv/lv/s4-kompetences" TargetMode="External"/><Relationship Id="rId101" Type="http://schemas.openxmlformats.org/officeDocument/2006/relationships/hyperlink" Target="https://www.varam.gov.lv/lv/s4-kompetences" TargetMode="External"/><Relationship Id="rId122" Type="http://schemas.openxmlformats.org/officeDocument/2006/relationships/hyperlink" Target="https://www.varam.gov.lv/lv/r2-digitalas-tehnologijas"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325A-3017-4C33-BC67-1E9027632F78}">
  <sheetPr>
    <tabColor theme="6" tint="0.59999389629810485"/>
    <outlinePr summaryBelow="0" summaryRight="0"/>
    <pageSetUpPr fitToPage="1"/>
  </sheetPr>
  <dimension ref="A1:BI217"/>
  <sheetViews>
    <sheetView showGridLines="0" showZeros="0" tabSelected="1" zoomScaleNormal="100" workbookViewId="0">
      <pane xSplit="7" ySplit="9" topLeftCell="AT10" activePane="bottomRight" state="frozen"/>
      <selection pane="topRight" activeCell="P1" sqref="P1"/>
      <selection pane="bottomLeft" activeCell="A5" sqref="A5"/>
      <selection pane="bottomRight"/>
    </sheetView>
  </sheetViews>
  <sheetFormatPr defaultRowHeight="15.75" outlineLevelRow="2" outlineLevelCol="1" x14ac:dyDescent="0.25"/>
  <cols>
    <col min="1" max="1" width="4.7109375" style="94" customWidth="1"/>
    <col min="2" max="2" width="7.7109375" style="1" customWidth="1"/>
    <col min="3" max="3" width="5.7109375" style="15" customWidth="1"/>
    <col min="4" max="4" width="65.7109375" style="3" customWidth="1"/>
    <col min="5" max="5" width="12.7109375" style="10" customWidth="1" collapsed="1"/>
    <col min="6" max="7" width="9.7109375" style="39" hidden="1" customWidth="1" outlineLevel="1"/>
    <col min="8" max="19" width="10.7109375" style="10" hidden="1" customWidth="1" outlineLevel="1"/>
    <col min="20" max="49" width="12.7109375" style="10" hidden="1" customWidth="1" outlineLevel="1"/>
    <col min="50" max="50" width="7.7109375" style="10" hidden="1" customWidth="1" outlineLevel="1"/>
    <col min="51" max="52" width="7.7109375" style="50" hidden="1" customWidth="1"/>
    <col min="53" max="53" width="7.7109375" style="10" customWidth="1"/>
    <col min="54" max="55" width="11.7109375" style="1" customWidth="1"/>
    <col min="56" max="56" width="12.7109375" style="17" customWidth="1"/>
    <col min="57" max="58" width="15.7109375" style="5" customWidth="1"/>
    <col min="59" max="60" width="12.7109375" style="1" customWidth="1"/>
    <col min="61" max="61" width="45.7109375" style="74" customWidth="1"/>
    <col min="62" max="16384" width="9.140625" style="2"/>
  </cols>
  <sheetData>
    <row r="1" spans="1:61" ht="15" customHeight="1" x14ac:dyDescent="0.25">
      <c r="A1" s="88"/>
      <c r="B1" s="114" t="s">
        <v>83</v>
      </c>
      <c r="C1" s="115"/>
      <c r="D1" s="115"/>
      <c r="E1" s="116"/>
      <c r="F1" s="135" t="s">
        <v>92</v>
      </c>
      <c r="G1" s="136"/>
      <c r="H1" s="139" t="s">
        <v>444</v>
      </c>
      <c r="I1" s="140"/>
      <c r="J1" s="140"/>
      <c r="K1" s="140"/>
      <c r="L1" s="140"/>
      <c r="M1" s="140"/>
      <c r="N1" s="140"/>
      <c r="O1" s="140"/>
      <c r="P1" s="140"/>
      <c r="Q1" s="140"/>
      <c r="R1" s="140"/>
      <c r="S1" s="141"/>
      <c r="T1" s="20" t="s">
        <v>0</v>
      </c>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12" t="s">
        <v>91</v>
      </c>
      <c r="AY1" s="109" t="s">
        <v>114</v>
      </c>
      <c r="AZ1" s="109"/>
      <c r="BA1" s="112" t="s">
        <v>73</v>
      </c>
      <c r="BB1" s="129"/>
      <c r="BC1" s="130"/>
      <c r="BD1" s="30"/>
      <c r="BE1" s="12"/>
      <c r="BF1" s="12"/>
      <c r="BG1" s="22"/>
      <c r="BH1" s="23"/>
      <c r="BI1" s="75"/>
    </row>
    <row r="2" spans="1:61" ht="15" customHeight="1" x14ac:dyDescent="0.25">
      <c r="A2" s="89"/>
      <c r="B2" s="147" t="s">
        <v>71</v>
      </c>
      <c r="C2" s="148"/>
      <c r="D2" s="100" t="s">
        <v>260</v>
      </c>
      <c r="E2" s="101"/>
      <c r="F2" s="137"/>
      <c r="G2" s="138"/>
      <c r="H2" s="127" t="s">
        <v>55</v>
      </c>
      <c r="I2" s="127" t="s">
        <v>68</v>
      </c>
      <c r="J2" s="127" t="s">
        <v>101</v>
      </c>
      <c r="K2" s="127" t="s">
        <v>66</v>
      </c>
      <c r="L2" s="127" t="s">
        <v>64</v>
      </c>
      <c r="M2" s="127" t="s">
        <v>65</v>
      </c>
      <c r="N2" s="127" t="s">
        <v>56</v>
      </c>
      <c r="O2" s="127" t="s">
        <v>63</v>
      </c>
      <c r="P2" s="127" t="s">
        <v>87</v>
      </c>
      <c r="Q2" s="127" t="s">
        <v>57</v>
      </c>
      <c r="R2" s="127" t="s">
        <v>58</v>
      </c>
      <c r="S2" s="127" t="s">
        <v>59</v>
      </c>
      <c r="T2" s="108" t="s">
        <v>93</v>
      </c>
      <c r="U2" s="108" t="s">
        <v>94</v>
      </c>
      <c r="V2" s="108" t="s">
        <v>4</v>
      </c>
      <c r="W2" s="108" t="s">
        <v>6</v>
      </c>
      <c r="X2" s="108" t="s">
        <v>8</v>
      </c>
      <c r="Y2" s="108" t="s">
        <v>10</v>
      </c>
      <c r="Z2" s="108" t="s">
        <v>12</v>
      </c>
      <c r="AA2" s="108" t="s">
        <v>14</v>
      </c>
      <c r="AB2" s="108" t="s">
        <v>16</v>
      </c>
      <c r="AC2" s="108" t="s">
        <v>18</v>
      </c>
      <c r="AD2" s="108" t="s">
        <v>20</v>
      </c>
      <c r="AE2" s="108" t="s">
        <v>22</v>
      </c>
      <c r="AF2" s="108" t="s">
        <v>62</v>
      </c>
      <c r="AG2" s="108" t="s">
        <v>25</v>
      </c>
      <c r="AH2" s="108" t="s">
        <v>27</v>
      </c>
      <c r="AI2" s="108" t="s">
        <v>29</v>
      </c>
      <c r="AJ2" s="108" t="s">
        <v>31</v>
      </c>
      <c r="AK2" s="108" t="s">
        <v>33</v>
      </c>
      <c r="AL2" s="108" t="s">
        <v>35</v>
      </c>
      <c r="AM2" s="108" t="s">
        <v>96</v>
      </c>
      <c r="AN2" s="108" t="s">
        <v>97</v>
      </c>
      <c r="AO2" s="108" t="s">
        <v>39</v>
      </c>
      <c r="AP2" s="108" t="s">
        <v>41</v>
      </c>
      <c r="AQ2" s="108" t="s">
        <v>98</v>
      </c>
      <c r="AR2" s="108" t="s">
        <v>113</v>
      </c>
      <c r="AS2" s="108" t="s">
        <v>46</v>
      </c>
      <c r="AT2" s="108" t="s">
        <v>48</v>
      </c>
      <c r="AU2" s="108" t="s">
        <v>50</v>
      </c>
      <c r="AV2" s="108" t="s">
        <v>52</v>
      </c>
      <c r="AW2" s="113" t="s">
        <v>54</v>
      </c>
      <c r="AX2" s="112"/>
      <c r="AY2" s="110"/>
      <c r="AZ2" s="110"/>
      <c r="BA2" s="112"/>
      <c r="BB2" s="106"/>
      <c r="BC2" s="107"/>
      <c r="BD2" s="29"/>
      <c r="BE2" s="26"/>
      <c r="BF2" s="26"/>
      <c r="BG2" s="24"/>
      <c r="BH2" s="25"/>
      <c r="BI2" s="52"/>
    </row>
    <row r="3" spans="1:61" ht="15" customHeight="1" x14ac:dyDescent="0.25">
      <c r="A3" s="89"/>
      <c r="B3" s="145" t="s">
        <v>70</v>
      </c>
      <c r="C3" s="146"/>
      <c r="D3" s="102" t="s">
        <v>259</v>
      </c>
      <c r="E3" s="103"/>
      <c r="F3" s="142" t="s">
        <v>444</v>
      </c>
      <c r="G3" s="113" t="s">
        <v>0</v>
      </c>
      <c r="H3" s="127"/>
      <c r="I3" s="127"/>
      <c r="J3" s="127"/>
      <c r="K3" s="127"/>
      <c r="L3" s="127"/>
      <c r="M3" s="127"/>
      <c r="N3" s="127"/>
      <c r="O3" s="127"/>
      <c r="P3" s="127"/>
      <c r="Q3" s="127"/>
      <c r="R3" s="127"/>
      <c r="S3" s="127"/>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13"/>
      <c r="AX3" s="112"/>
      <c r="AY3" s="110"/>
      <c r="AZ3" s="110"/>
      <c r="BA3" s="112"/>
      <c r="BB3" s="106"/>
      <c r="BC3" s="107"/>
      <c r="BD3" s="29"/>
      <c r="BE3" s="26"/>
      <c r="BF3" s="26"/>
      <c r="BG3" s="106"/>
      <c r="BH3" s="107"/>
      <c r="BI3" s="52"/>
    </row>
    <row r="4" spans="1:61" s="1" customFormat="1" ht="24.95" customHeight="1" x14ac:dyDescent="0.25">
      <c r="A4" s="89"/>
      <c r="B4" s="149" t="s">
        <v>115</v>
      </c>
      <c r="C4" s="150"/>
      <c r="D4" s="151" t="s">
        <v>116</v>
      </c>
      <c r="E4" s="152"/>
      <c r="F4" s="142"/>
      <c r="G4" s="113"/>
      <c r="H4" s="127"/>
      <c r="I4" s="127"/>
      <c r="J4" s="127"/>
      <c r="K4" s="127"/>
      <c r="L4" s="127"/>
      <c r="M4" s="127"/>
      <c r="N4" s="127"/>
      <c r="O4" s="127"/>
      <c r="P4" s="127"/>
      <c r="Q4" s="127"/>
      <c r="R4" s="127"/>
      <c r="S4" s="127"/>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13"/>
      <c r="AX4" s="112"/>
      <c r="AY4" s="110"/>
      <c r="AZ4" s="110"/>
      <c r="BA4" s="112"/>
      <c r="BB4" s="128" t="s">
        <v>78</v>
      </c>
      <c r="BC4" s="126"/>
      <c r="BD4" s="29"/>
      <c r="BE4" s="26"/>
      <c r="BF4" s="26"/>
      <c r="BG4" s="125" t="s">
        <v>60</v>
      </c>
      <c r="BH4" s="126"/>
      <c r="BI4" s="52"/>
    </row>
    <row r="5" spans="1:61" s="1" customFormat="1" ht="65.099999999999994" customHeight="1" x14ac:dyDescent="0.25">
      <c r="A5" s="90"/>
      <c r="B5" s="143"/>
      <c r="C5" s="144"/>
      <c r="D5" s="104"/>
      <c r="E5" s="105"/>
      <c r="F5" s="142"/>
      <c r="G5" s="113"/>
      <c r="H5" s="127"/>
      <c r="I5" s="127"/>
      <c r="J5" s="127"/>
      <c r="K5" s="127"/>
      <c r="L5" s="127"/>
      <c r="M5" s="127"/>
      <c r="N5" s="127"/>
      <c r="O5" s="127"/>
      <c r="P5" s="127"/>
      <c r="Q5" s="127"/>
      <c r="R5" s="127"/>
      <c r="S5" s="127"/>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13"/>
      <c r="AX5" s="112"/>
      <c r="AY5" s="111" t="s">
        <v>86</v>
      </c>
      <c r="AZ5" s="111" t="s">
        <v>445</v>
      </c>
      <c r="BA5" s="112"/>
      <c r="BB5" s="96" t="s">
        <v>75</v>
      </c>
      <c r="BC5" s="96" t="s">
        <v>77</v>
      </c>
      <c r="BD5" s="29"/>
      <c r="BE5" s="26"/>
      <c r="BF5" s="26"/>
      <c r="BG5" s="96" t="s">
        <v>72</v>
      </c>
      <c r="BH5" s="96" t="s">
        <v>95</v>
      </c>
      <c r="BI5" s="52"/>
    </row>
    <row r="6" spans="1:61" s="4" customFormat="1" ht="24.95" customHeight="1" x14ac:dyDescent="0.25">
      <c r="A6" s="91"/>
      <c r="B6" s="51"/>
      <c r="C6" s="27"/>
      <c r="D6" s="97" t="s">
        <v>206</v>
      </c>
      <c r="E6" s="99" t="s">
        <v>84</v>
      </c>
      <c r="F6" s="142"/>
      <c r="G6" s="113"/>
      <c r="H6" s="36" t="s">
        <v>99</v>
      </c>
      <c r="I6" s="36" t="s">
        <v>100</v>
      </c>
      <c r="J6" s="36" t="s">
        <v>102</v>
      </c>
      <c r="K6" s="36" t="s">
        <v>103</v>
      </c>
      <c r="L6" s="36" t="s">
        <v>104</v>
      </c>
      <c r="M6" s="36" t="s">
        <v>105</v>
      </c>
      <c r="N6" s="36" t="s">
        <v>106</v>
      </c>
      <c r="O6" s="36" t="s">
        <v>107</v>
      </c>
      <c r="P6" s="36" t="s">
        <v>108</v>
      </c>
      <c r="Q6" s="36" t="s">
        <v>109</v>
      </c>
      <c r="R6" s="36" t="s">
        <v>110</v>
      </c>
      <c r="S6" s="36" t="s">
        <v>111</v>
      </c>
      <c r="T6" s="43" t="s">
        <v>1</v>
      </c>
      <c r="U6" s="43" t="s">
        <v>2</v>
      </c>
      <c r="V6" s="43" t="s">
        <v>3</v>
      </c>
      <c r="W6" s="43" t="s">
        <v>5</v>
      </c>
      <c r="X6" s="43" t="s">
        <v>7</v>
      </c>
      <c r="Y6" s="43" t="s">
        <v>9</v>
      </c>
      <c r="Z6" s="43" t="s">
        <v>11</v>
      </c>
      <c r="AA6" s="43" t="s">
        <v>13</v>
      </c>
      <c r="AB6" s="43" t="s">
        <v>15</v>
      </c>
      <c r="AC6" s="43" t="s">
        <v>17</v>
      </c>
      <c r="AD6" s="43" t="s">
        <v>19</v>
      </c>
      <c r="AE6" s="43" t="s">
        <v>21</v>
      </c>
      <c r="AF6" s="43" t="s">
        <v>23</v>
      </c>
      <c r="AG6" s="43" t="s">
        <v>24</v>
      </c>
      <c r="AH6" s="43" t="s">
        <v>26</v>
      </c>
      <c r="AI6" s="43" t="s">
        <v>28</v>
      </c>
      <c r="AJ6" s="43" t="s">
        <v>30</v>
      </c>
      <c r="AK6" s="43" t="s">
        <v>32</v>
      </c>
      <c r="AL6" s="43" t="s">
        <v>34</v>
      </c>
      <c r="AM6" s="43" t="s">
        <v>36</v>
      </c>
      <c r="AN6" s="43" t="s">
        <v>37</v>
      </c>
      <c r="AO6" s="43" t="s">
        <v>38</v>
      </c>
      <c r="AP6" s="43" t="s">
        <v>40</v>
      </c>
      <c r="AQ6" s="43" t="s">
        <v>42</v>
      </c>
      <c r="AR6" s="43" t="s">
        <v>44</v>
      </c>
      <c r="AS6" s="43" t="s">
        <v>45</v>
      </c>
      <c r="AT6" s="43" t="s">
        <v>47</v>
      </c>
      <c r="AU6" s="43" t="s">
        <v>49</v>
      </c>
      <c r="AV6" s="43" t="s">
        <v>51</v>
      </c>
      <c r="AW6" s="43" t="s">
        <v>53</v>
      </c>
      <c r="AX6" s="112"/>
      <c r="AY6" s="111"/>
      <c r="AZ6" s="111"/>
      <c r="BA6" s="112"/>
      <c r="BB6" s="96"/>
      <c r="BC6" s="96"/>
      <c r="BD6" s="131" t="s">
        <v>74</v>
      </c>
      <c r="BE6" s="131" t="s">
        <v>69</v>
      </c>
      <c r="BF6" s="132" t="s">
        <v>63</v>
      </c>
      <c r="BG6" s="96"/>
      <c r="BH6" s="96"/>
      <c r="BI6" s="95" t="s">
        <v>61</v>
      </c>
    </row>
    <row r="7" spans="1:61" s="4" customFormat="1" ht="24.95" customHeight="1" x14ac:dyDescent="0.25">
      <c r="A7" s="133" t="s">
        <v>67</v>
      </c>
      <c r="B7" s="51"/>
      <c r="C7" s="27"/>
      <c r="D7" s="98"/>
      <c r="E7" s="99"/>
      <c r="F7" s="142"/>
      <c r="G7" s="113"/>
      <c r="H7" s="44">
        <f>BC154</f>
        <v>0</v>
      </c>
      <c r="I7" s="44">
        <f>BC159</f>
        <v>0</v>
      </c>
      <c r="J7" s="44">
        <f>BC169</f>
        <v>0</v>
      </c>
      <c r="K7" s="44">
        <f>BC173</f>
        <v>0</v>
      </c>
      <c r="L7" s="44">
        <f>BC178</f>
        <v>0</v>
      </c>
      <c r="M7" s="44">
        <f>BC182</f>
        <v>0</v>
      </c>
      <c r="N7" s="44">
        <f>BC187</f>
        <v>0</v>
      </c>
      <c r="O7" s="44">
        <f>BC192</f>
        <v>0</v>
      </c>
      <c r="P7" s="44">
        <f>BC195</f>
        <v>0</v>
      </c>
      <c r="Q7" s="44">
        <f>BC197</f>
        <v>0</v>
      </c>
      <c r="R7" s="44">
        <f>BC201</f>
        <v>0</v>
      </c>
      <c r="S7" s="44">
        <f>BC211</f>
        <v>0</v>
      </c>
      <c r="T7" s="45">
        <f>BC11</f>
        <v>0</v>
      </c>
      <c r="U7" s="45">
        <f>BC15</f>
        <v>0</v>
      </c>
      <c r="V7" s="45">
        <f>BC19</f>
        <v>0</v>
      </c>
      <c r="W7" s="45">
        <f>BC24</f>
        <v>0</v>
      </c>
      <c r="X7" s="45">
        <f>BC31</f>
        <v>0</v>
      </c>
      <c r="Y7" s="45">
        <f>BC37</f>
        <v>0</v>
      </c>
      <c r="Z7" s="45">
        <f>BC39</f>
        <v>0</v>
      </c>
      <c r="AA7" s="45">
        <f>BC42</f>
        <v>0</v>
      </c>
      <c r="AB7" s="45">
        <f>BC49</f>
        <v>0</v>
      </c>
      <c r="AC7" s="45">
        <f>BC53</f>
        <v>0</v>
      </c>
      <c r="AD7" s="45">
        <f>BC56</f>
        <v>0</v>
      </c>
      <c r="AE7" s="45">
        <f>BC58</f>
        <v>0</v>
      </c>
      <c r="AF7" s="45">
        <f>BC62</f>
        <v>0</v>
      </c>
      <c r="AG7" s="45">
        <f>BC65</f>
        <v>0</v>
      </c>
      <c r="AH7" s="45">
        <f>BC67</f>
        <v>0</v>
      </c>
      <c r="AI7" s="45">
        <f>BC69</f>
        <v>0</v>
      </c>
      <c r="AJ7" s="45">
        <f>BC77</f>
        <v>0</v>
      </c>
      <c r="AK7" s="45">
        <f>BC79</f>
        <v>0</v>
      </c>
      <c r="AL7" s="45">
        <f>BC85</f>
        <v>0</v>
      </c>
      <c r="AM7" s="45">
        <f>BC87</f>
        <v>0</v>
      </c>
      <c r="AN7" s="45">
        <f>BC94</f>
        <v>0</v>
      </c>
      <c r="AO7" s="45">
        <f>BC99</f>
        <v>0</v>
      </c>
      <c r="AP7" s="45">
        <f>BC102</f>
        <v>0</v>
      </c>
      <c r="AQ7" s="45">
        <f>BC105</f>
        <v>0</v>
      </c>
      <c r="AR7" s="45">
        <f>BC112</f>
        <v>0</v>
      </c>
      <c r="AS7" s="45">
        <f>BC120</f>
        <v>0</v>
      </c>
      <c r="AT7" s="45">
        <f>BC125</f>
        <v>0</v>
      </c>
      <c r="AU7" s="45">
        <f>BC127</f>
        <v>0</v>
      </c>
      <c r="AV7" s="45">
        <f>BC130</f>
        <v>0</v>
      </c>
      <c r="AW7" s="45">
        <f>BC135</f>
        <v>0</v>
      </c>
      <c r="AX7" s="112"/>
      <c r="AY7" s="46"/>
      <c r="AZ7" s="46"/>
      <c r="BA7" s="112"/>
      <c r="BB7" s="96"/>
      <c r="BC7" s="96"/>
      <c r="BD7" s="131"/>
      <c r="BE7" s="131"/>
      <c r="BF7" s="132"/>
      <c r="BG7" s="96"/>
      <c r="BH7" s="96"/>
      <c r="BI7" s="95"/>
    </row>
    <row r="8" spans="1:61" s="4" customFormat="1" ht="15" customHeight="1" x14ac:dyDescent="0.25">
      <c r="A8" s="133"/>
      <c r="B8" s="76">
        <f>COUNTA(C10:C238)</f>
        <v>44</v>
      </c>
      <c r="C8" s="76"/>
      <c r="D8" s="28">
        <f>COUNTA(D10:D238)</f>
        <v>161</v>
      </c>
      <c r="E8" s="13"/>
      <c r="F8" s="142"/>
      <c r="G8" s="113"/>
      <c r="H8" s="37">
        <f t="shared" ref="H8:AW8" si="0">COUNTA(H10:H238)</f>
        <v>0</v>
      </c>
      <c r="I8" s="37">
        <f t="shared" si="0"/>
        <v>0</v>
      </c>
      <c r="J8" s="37">
        <f t="shared" si="0"/>
        <v>0</v>
      </c>
      <c r="K8" s="37">
        <f t="shared" si="0"/>
        <v>0</v>
      </c>
      <c r="L8" s="37">
        <f t="shared" si="0"/>
        <v>0</v>
      </c>
      <c r="M8" s="37">
        <f t="shared" si="0"/>
        <v>0</v>
      </c>
      <c r="N8" s="37">
        <f t="shared" si="0"/>
        <v>0</v>
      </c>
      <c r="O8" s="37">
        <f t="shared" si="0"/>
        <v>0</v>
      </c>
      <c r="P8" s="37">
        <f t="shared" si="0"/>
        <v>0</v>
      </c>
      <c r="Q8" s="37">
        <f t="shared" si="0"/>
        <v>0</v>
      </c>
      <c r="R8" s="37">
        <f t="shared" si="0"/>
        <v>0</v>
      </c>
      <c r="S8" s="37">
        <f t="shared" si="0"/>
        <v>0</v>
      </c>
      <c r="T8" s="38">
        <f t="shared" si="0"/>
        <v>0</v>
      </c>
      <c r="U8" s="38">
        <f t="shared" si="0"/>
        <v>0</v>
      </c>
      <c r="V8" s="38">
        <f t="shared" si="0"/>
        <v>0</v>
      </c>
      <c r="W8" s="38">
        <f t="shared" si="0"/>
        <v>0</v>
      </c>
      <c r="X8" s="38">
        <f t="shared" si="0"/>
        <v>0</v>
      </c>
      <c r="Y8" s="38">
        <f t="shared" si="0"/>
        <v>0</v>
      </c>
      <c r="Z8" s="38">
        <f t="shared" si="0"/>
        <v>0</v>
      </c>
      <c r="AA8" s="38">
        <f t="shared" si="0"/>
        <v>0</v>
      </c>
      <c r="AB8" s="38">
        <f t="shared" si="0"/>
        <v>0</v>
      </c>
      <c r="AC8" s="38">
        <f t="shared" si="0"/>
        <v>0</v>
      </c>
      <c r="AD8" s="38">
        <f t="shared" si="0"/>
        <v>0</v>
      </c>
      <c r="AE8" s="38">
        <f t="shared" si="0"/>
        <v>0</v>
      </c>
      <c r="AF8" s="38">
        <f t="shared" si="0"/>
        <v>0</v>
      </c>
      <c r="AG8" s="38">
        <f t="shared" si="0"/>
        <v>0</v>
      </c>
      <c r="AH8" s="38">
        <f t="shared" si="0"/>
        <v>0</v>
      </c>
      <c r="AI8" s="38">
        <f t="shared" si="0"/>
        <v>0</v>
      </c>
      <c r="AJ8" s="38">
        <f t="shared" si="0"/>
        <v>0</v>
      </c>
      <c r="AK8" s="38">
        <f t="shared" si="0"/>
        <v>0</v>
      </c>
      <c r="AL8" s="38">
        <f t="shared" si="0"/>
        <v>0</v>
      </c>
      <c r="AM8" s="38">
        <f t="shared" si="0"/>
        <v>0</v>
      </c>
      <c r="AN8" s="38">
        <f t="shared" si="0"/>
        <v>0</v>
      </c>
      <c r="AO8" s="38">
        <f t="shared" si="0"/>
        <v>0</v>
      </c>
      <c r="AP8" s="38">
        <f t="shared" si="0"/>
        <v>0</v>
      </c>
      <c r="AQ8" s="38">
        <f t="shared" si="0"/>
        <v>0</v>
      </c>
      <c r="AR8" s="38">
        <f t="shared" si="0"/>
        <v>0</v>
      </c>
      <c r="AS8" s="38">
        <f t="shared" si="0"/>
        <v>0</v>
      </c>
      <c r="AT8" s="38">
        <f t="shared" si="0"/>
        <v>0</v>
      </c>
      <c r="AU8" s="38">
        <f t="shared" si="0"/>
        <v>0</v>
      </c>
      <c r="AV8" s="38">
        <f t="shared" si="0"/>
        <v>0</v>
      </c>
      <c r="AW8" s="38">
        <f t="shared" si="0"/>
        <v>0</v>
      </c>
      <c r="AX8" s="112"/>
      <c r="AY8" s="47"/>
      <c r="AZ8" s="47"/>
      <c r="BA8" s="112"/>
      <c r="BB8" s="86" t="s">
        <v>76</v>
      </c>
      <c r="BC8" s="86" t="s">
        <v>76</v>
      </c>
      <c r="BD8" s="13"/>
      <c r="BE8" s="13">
        <f>COUNTA(BE10:BE238)</f>
        <v>0</v>
      </c>
      <c r="BF8" s="13">
        <f>COUNTA(BF10:BF238)</f>
        <v>0</v>
      </c>
      <c r="BG8" s="14">
        <f>SUM(BG10:BG238)</f>
        <v>0</v>
      </c>
      <c r="BH8" s="13">
        <f>COUNTA(BH10:BH238)</f>
        <v>0</v>
      </c>
      <c r="BI8" s="13">
        <f>COUNTA(BI10:BI238)</f>
        <v>0</v>
      </c>
    </row>
    <row r="9" spans="1:61" ht="15" customHeight="1" x14ac:dyDescent="0.25">
      <c r="A9" s="92"/>
      <c r="B9" s="77">
        <f>SUBTOTAL(103,C10:C238)</f>
        <v>44</v>
      </c>
      <c r="C9" s="77"/>
      <c r="D9" s="58">
        <f>SUBTOTAL(103,D10:D238)</f>
        <v>0</v>
      </c>
      <c r="E9" s="53"/>
      <c r="F9" s="40"/>
      <c r="G9" s="41"/>
      <c r="H9" s="59">
        <f t="shared" ref="H9:AW9" si="1">SUBTOTAL(103,H10:H238)</f>
        <v>0</v>
      </c>
      <c r="I9" s="59">
        <f t="shared" si="1"/>
        <v>0</v>
      </c>
      <c r="J9" s="59">
        <f t="shared" si="1"/>
        <v>0</v>
      </c>
      <c r="K9" s="59">
        <f t="shared" si="1"/>
        <v>0</v>
      </c>
      <c r="L9" s="59">
        <f t="shared" si="1"/>
        <v>0</v>
      </c>
      <c r="M9" s="59">
        <f t="shared" si="1"/>
        <v>0</v>
      </c>
      <c r="N9" s="59">
        <f t="shared" si="1"/>
        <v>0</v>
      </c>
      <c r="O9" s="59">
        <f t="shared" si="1"/>
        <v>0</v>
      </c>
      <c r="P9" s="59">
        <f t="shared" si="1"/>
        <v>0</v>
      </c>
      <c r="Q9" s="59">
        <f t="shared" si="1"/>
        <v>0</v>
      </c>
      <c r="R9" s="59">
        <f t="shared" si="1"/>
        <v>0</v>
      </c>
      <c r="S9" s="59">
        <f t="shared" si="1"/>
        <v>0</v>
      </c>
      <c r="T9" s="60">
        <f t="shared" si="1"/>
        <v>0</v>
      </c>
      <c r="U9" s="60">
        <f t="shared" si="1"/>
        <v>0</v>
      </c>
      <c r="V9" s="60">
        <f t="shared" si="1"/>
        <v>0</v>
      </c>
      <c r="W9" s="60">
        <f t="shared" si="1"/>
        <v>0</v>
      </c>
      <c r="X9" s="60">
        <f t="shared" si="1"/>
        <v>0</v>
      </c>
      <c r="Y9" s="60">
        <f t="shared" si="1"/>
        <v>0</v>
      </c>
      <c r="Z9" s="60">
        <f t="shared" si="1"/>
        <v>0</v>
      </c>
      <c r="AA9" s="60">
        <f t="shared" si="1"/>
        <v>0</v>
      </c>
      <c r="AB9" s="60">
        <f t="shared" si="1"/>
        <v>0</v>
      </c>
      <c r="AC9" s="60">
        <f t="shared" si="1"/>
        <v>0</v>
      </c>
      <c r="AD9" s="60">
        <f t="shared" si="1"/>
        <v>0</v>
      </c>
      <c r="AE9" s="60">
        <f t="shared" si="1"/>
        <v>0</v>
      </c>
      <c r="AF9" s="60">
        <f t="shared" si="1"/>
        <v>0</v>
      </c>
      <c r="AG9" s="60">
        <f t="shared" si="1"/>
        <v>0</v>
      </c>
      <c r="AH9" s="60">
        <f t="shared" si="1"/>
        <v>0</v>
      </c>
      <c r="AI9" s="60">
        <f t="shared" si="1"/>
        <v>0</v>
      </c>
      <c r="AJ9" s="60">
        <f t="shared" si="1"/>
        <v>0</v>
      </c>
      <c r="AK9" s="60">
        <f t="shared" si="1"/>
        <v>0</v>
      </c>
      <c r="AL9" s="60">
        <f t="shared" si="1"/>
        <v>0</v>
      </c>
      <c r="AM9" s="60">
        <f t="shared" si="1"/>
        <v>0</v>
      </c>
      <c r="AN9" s="60">
        <f t="shared" si="1"/>
        <v>0</v>
      </c>
      <c r="AO9" s="60">
        <f t="shared" si="1"/>
        <v>0</v>
      </c>
      <c r="AP9" s="60">
        <f t="shared" si="1"/>
        <v>0</v>
      </c>
      <c r="AQ9" s="60">
        <f t="shared" si="1"/>
        <v>0</v>
      </c>
      <c r="AR9" s="60">
        <f t="shared" si="1"/>
        <v>0</v>
      </c>
      <c r="AS9" s="60">
        <f t="shared" si="1"/>
        <v>0</v>
      </c>
      <c r="AT9" s="60">
        <f t="shared" si="1"/>
        <v>0</v>
      </c>
      <c r="AU9" s="60">
        <f t="shared" si="1"/>
        <v>0</v>
      </c>
      <c r="AV9" s="60">
        <f t="shared" si="1"/>
        <v>0</v>
      </c>
      <c r="AW9" s="60">
        <f t="shared" si="1"/>
        <v>0</v>
      </c>
      <c r="AX9" s="61"/>
      <c r="AY9" s="48"/>
      <c r="AZ9" s="48"/>
      <c r="BA9" s="61"/>
      <c r="BB9" s="53"/>
      <c r="BC9" s="53"/>
      <c r="BD9" s="16"/>
      <c r="BE9" s="53">
        <f>SUBTOTAL(103,BE10:BE238)</f>
        <v>0</v>
      </c>
      <c r="BF9" s="53">
        <f>SUBTOTAL(103,BF10:BF238)</f>
        <v>0</v>
      </c>
      <c r="BG9" s="11">
        <f>SUBTOTAL(109,BG10:BG238)</f>
        <v>0</v>
      </c>
      <c r="BH9" s="53">
        <f>SUBTOTAL(103,BH10:BH238)</f>
        <v>0</v>
      </c>
      <c r="BI9" s="53">
        <f>SUBTOTAL(103,BI10:BI238)</f>
        <v>0</v>
      </c>
    </row>
    <row r="10" spans="1:61" s="8" customFormat="1" ht="35.1" customHeight="1" x14ac:dyDescent="0.25">
      <c r="A10" s="93">
        <v>1</v>
      </c>
      <c r="B10" s="122" t="s">
        <v>261</v>
      </c>
      <c r="C10" s="122"/>
      <c r="D10" s="122"/>
      <c r="E10" s="122"/>
      <c r="F10" s="78">
        <f>SUMIFS(F11:F135,$AZ11:$AZ135,"w")</f>
        <v>0</v>
      </c>
      <c r="G10" s="78">
        <f>SUMIFS(G11:G135,$AZ11:$AZ135,"w")</f>
        <v>0</v>
      </c>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8"/>
      <c r="AY10" s="80"/>
      <c r="AZ10" s="80"/>
      <c r="BA10" s="78"/>
      <c r="BB10" s="81">
        <f t="array" ref="BB10">MIN(IF(BB11:BB138&gt;0,BB11:BB138))</f>
        <v>0</v>
      </c>
      <c r="BC10" s="81">
        <f t="array" ref="BC10">MAX(IF(BC11:BC138&gt;0,BC11:BC138))</f>
        <v>0</v>
      </c>
      <c r="BD10" s="82"/>
      <c r="BE10" s="83"/>
      <c r="BF10" s="83"/>
      <c r="BG10" s="84"/>
      <c r="BH10" s="84"/>
      <c r="BI10" s="85"/>
    </row>
    <row r="11" spans="1:61" ht="35.1" customHeight="1" outlineLevel="1" collapsed="1" x14ac:dyDescent="0.25">
      <c r="A11" s="93">
        <v>2</v>
      </c>
      <c r="B11" s="71" t="s">
        <v>1</v>
      </c>
      <c r="C11" s="118" t="s">
        <v>93</v>
      </c>
      <c r="D11" s="119"/>
      <c r="E11" s="34">
        <f>IF(AY11&gt;999,"neatbilst",IF(AY11&gt;99,"atbilst daļēji",IF(AY11&gt;9,"atbilst pilnībā",IF(AY11&gt;0,"neattiecas",0))))</f>
        <v>0</v>
      </c>
      <c r="F11" s="62">
        <f>SUM(F12:F14)</f>
        <v>0</v>
      </c>
      <c r="G11" s="62">
        <f>SUM(G12:G14)</f>
        <v>0</v>
      </c>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2">
        <f>T8</f>
        <v>0</v>
      </c>
      <c r="AY11" s="49">
        <f>SUM(AY12:AY14)</f>
        <v>0</v>
      </c>
      <c r="AZ11" s="49" t="s">
        <v>112</v>
      </c>
      <c r="BA11" s="64"/>
      <c r="BB11" s="65">
        <f>MIN(BB12:BB14)</f>
        <v>0</v>
      </c>
      <c r="BC11" s="65">
        <f>MAX(BC12:BC14)</f>
        <v>0</v>
      </c>
      <c r="BD11" s="66"/>
      <c r="BE11" s="64"/>
      <c r="BF11" s="67"/>
      <c r="BG11" s="68"/>
      <c r="BH11" s="68"/>
      <c r="BI11" s="73"/>
    </row>
    <row r="12" spans="1:61" s="7" customFormat="1" ht="35.1" hidden="1" customHeight="1" outlineLevel="2" x14ac:dyDescent="0.25">
      <c r="A12" s="93">
        <v>3</v>
      </c>
      <c r="B12" s="117" t="s">
        <v>117</v>
      </c>
      <c r="C12" s="117"/>
      <c r="D12" s="69" t="s">
        <v>79</v>
      </c>
      <c r="E12" s="55"/>
      <c r="F12" s="56">
        <f>COUNTA(H12:S12)</f>
        <v>0</v>
      </c>
      <c r="G12" s="42">
        <f>COUNTA(T12:AW12)</f>
        <v>0</v>
      </c>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57"/>
      <c r="AY12" s="49">
        <f>IF(E12="neattiecas",1,IF(E12="atbilst pilnībā",10,IF(E12="atbilst daļēji",100,IF(E12="neatbilst",1000,0))))</f>
        <v>0</v>
      </c>
      <c r="AZ12" s="49"/>
      <c r="BA12" s="54"/>
      <c r="BB12" s="18"/>
      <c r="BC12" s="18"/>
      <c r="BD12" s="9"/>
      <c r="BE12" s="6"/>
      <c r="BF12" s="6"/>
      <c r="BG12" s="35"/>
      <c r="BH12" s="6"/>
      <c r="BI12" s="72"/>
    </row>
    <row r="13" spans="1:61" s="7" customFormat="1" ht="35.1" hidden="1" customHeight="1" outlineLevel="2" x14ac:dyDescent="0.25">
      <c r="A13" s="93">
        <v>4</v>
      </c>
      <c r="B13" s="117" t="s">
        <v>118</v>
      </c>
      <c r="C13" s="117"/>
      <c r="D13" s="69" t="s">
        <v>315</v>
      </c>
      <c r="E13" s="55"/>
      <c r="F13" s="56">
        <f>COUNTA(H13:S13)</f>
        <v>0</v>
      </c>
      <c r="G13" s="42">
        <f>COUNTA(T13:AW13)</f>
        <v>0</v>
      </c>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57"/>
      <c r="AY13" s="49">
        <f>IF(E13="neattiecas",1,IF(E13="atbilst pilnībā",10,IF(E13="atbilst daļēji",100,IF(E13="neatbilst",1000,0))))</f>
        <v>0</v>
      </c>
      <c r="AZ13" s="49"/>
      <c r="BA13" s="54"/>
      <c r="BB13" s="18"/>
      <c r="BC13" s="18"/>
      <c r="BD13" s="9"/>
      <c r="BE13" s="6"/>
      <c r="BF13" s="6"/>
      <c r="BG13" s="35"/>
      <c r="BH13" s="6"/>
      <c r="BI13" s="72"/>
    </row>
    <row r="14" spans="1:61" s="7" customFormat="1" ht="35.1" hidden="1" customHeight="1" outlineLevel="2" x14ac:dyDescent="0.25">
      <c r="A14" s="93">
        <v>5</v>
      </c>
      <c r="B14" s="117" t="s">
        <v>119</v>
      </c>
      <c r="C14" s="117"/>
      <c r="D14" s="69" t="s">
        <v>316</v>
      </c>
      <c r="E14" s="55"/>
      <c r="F14" s="56">
        <f>COUNTA(H14:S14)</f>
        <v>0</v>
      </c>
      <c r="G14" s="42">
        <f>COUNTA(T14:AW14)</f>
        <v>0</v>
      </c>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57"/>
      <c r="AY14" s="49">
        <f>IF(E14="neattiecas",1,IF(E14="atbilst pilnībā",10,IF(E14="atbilst daļēji",100,IF(E14="neatbilst",1000,0))))</f>
        <v>0</v>
      </c>
      <c r="AZ14" s="49"/>
      <c r="BA14" s="54"/>
      <c r="BB14" s="18"/>
      <c r="BC14" s="18"/>
      <c r="BD14" s="9"/>
      <c r="BE14" s="6"/>
      <c r="BF14" s="6"/>
      <c r="BG14" s="35"/>
      <c r="BH14" s="6"/>
      <c r="BI14" s="72"/>
    </row>
    <row r="15" spans="1:61" ht="35.1" customHeight="1" outlineLevel="1" collapsed="1" x14ac:dyDescent="0.25">
      <c r="A15" s="93">
        <v>6</v>
      </c>
      <c r="B15" s="71" t="s">
        <v>2</v>
      </c>
      <c r="C15" s="134" t="s">
        <v>94</v>
      </c>
      <c r="D15" s="119"/>
      <c r="E15" s="34">
        <f>IF(AY15&gt;999,"neatbilst",IF(AY15&gt;99,"atbilst daļēji",IF(AY15&gt;9,"atbilst pilnībā",IF(AY15&gt;0,"neattiecas",0))))</f>
        <v>0</v>
      </c>
      <c r="F15" s="62">
        <f>SUM(F16:F18)</f>
        <v>0</v>
      </c>
      <c r="G15" s="62">
        <f>SUM(G16:G18)</f>
        <v>0</v>
      </c>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2">
        <f>U8</f>
        <v>0</v>
      </c>
      <c r="AY15" s="49">
        <f>SUM(AY16:AY18)</f>
        <v>0</v>
      </c>
      <c r="AZ15" s="49" t="s">
        <v>112</v>
      </c>
      <c r="BA15" s="64"/>
      <c r="BB15" s="65">
        <f>MIN(BB16:BB18)</f>
        <v>0</v>
      </c>
      <c r="BC15" s="65">
        <f>MAX(BC16:BC18)</f>
        <v>0</v>
      </c>
      <c r="BD15" s="66"/>
      <c r="BE15" s="64"/>
      <c r="BF15" s="67"/>
      <c r="BG15" s="68"/>
      <c r="BH15" s="68"/>
      <c r="BI15" s="73"/>
    </row>
    <row r="16" spans="1:61" s="7" customFormat="1" ht="60" hidden="1" customHeight="1" outlineLevel="2" x14ac:dyDescent="0.25">
      <c r="A16" s="93">
        <v>7</v>
      </c>
      <c r="B16" s="117" t="s">
        <v>120</v>
      </c>
      <c r="C16" s="117"/>
      <c r="D16" s="69" t="s">
        <v>317</v>
      </c>
      <c r="E16" s="55"/>
      <c r="F16" s="56">
        <f>COUNTA(H16:S16)</f>
        <v>0</v>
      </c>
      <c r="G16" s="42">
        <f>COUNTA(T16:AW16)</f>
        <v>0</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57"/>
      <c r="AY16" s="49">
        <f>IF(E16="neattiecas",1,IF(E16="atbilst pilnībā",10,IF(E16="atbilst daļēji",100,IF(E16="neatbilst",1000,0))))</f>
        <v>0</v>
      </c>
      <c r="AZ16" s="49"/>
      <c r="BA16" s="54"/>
      <c r="BB16" s="18"/>
      <c r="BC16" s="18"/>
      <c r="BD16" s="9"/>
      <c r="BE16" s="6"/>
      <c r="BF16" s="6"/>
      <c r="BG16" s="35"/>
      <c r="BH16" s="6"/>
      <c r="BI16" s="72"/>
    </row>
    <row r="17" spans="1:61" s="7" customFormat="1" ht="114.95" hidden="1" customHeight="1" outlineLevel="2" x14ac:dyDescent="0.25">
      <c r="A17" s="93">
        <v>8</v>
      </c>
      <c r="B17" s="117" t="s">
        <v>121</v>
      </c>
      <c r="C17" s="117"/>
      <c r="D17" s="69" t="s">
        <v>318</v>
      </c>
      <c r="E17" s="55"/>
      <c r="F17" s="56">
        <f>COUNTA(H17:S17)</f>
        <v>0</v>
      </c>
      <c r="G17" s="42">
        <f>COUNTA(T17:AW17)</f>
        <v>0</v>
      </c>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57"/>
      <c r="AY17" s="49">
        <f>IF(E17="neattiecas",1,IF(E17="atbilst pilnībā",10,IF(E17="atbilst daļēji",100,IF(E17="neatbilst",1000,0))))</f>
        <v>0</v>
      </c>
      <c r="AZ17" s="49"/>
      <c r="BA17" s="54"/>
      <c r="BB17" s="18"/>
      <c r="BC17" s="18"/>
      <c r="BD17" s="9"/>
      <c r="BE17" s="6"/>
      <c r="BF17" s="6"/>
      <c r="BG17" s="35"/>
      <c r="BH17" s="6"/>
      <c r="BI17" s="72"/>
    </row>
    <row r="18" spans="1:61" s="7" customFormat="1" ht="60" hidden="1" customHeight="1" outlineLevel="2" x14ac:dyDescent="0.25">
      <c r="A18" s="93">
        <v>9</v>
      </c>
      <c r="B18" s="117" t="s">
        <v>122</v>
      </c>
      <c r="C18" s="117"/>
      <c r="D18" s="69" t="s">
        <v>319</v>
      </c>
      <c r="E18" s="55"/>
      <c r="F18" s="56">
        <f>COUNTA(H18:S18)</f>
        <v>0</v>
      </c>
      <c r="G18" s="42">
        <f>COUNTA(T18:AW18)</f>
        <v>0</v>
      </c>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57"/>
      <c r="AY18" s="49">
        <f>IF(E18="neattiecas",1,IF(E18="atbilst pilnībā",10,IF(E18="atbilst daļēji",100,IF(E18="neatbilst",1000,0))))</f>
        <v>0</v>
      </c>
      <c r="AZ18" s="49"/>
      <c r="BA18" s="54"/>
      <c r="BB18" s="18"/>
      <c r="BC18" s="18"/>
      <c r="BD18" s="9"/>
      <c r="BE18" s="6"/>
      <c r="BF18" s="6"/>
      <c r="BG18" s="35"/>
      <c r="BH18" s="6"/>
      <c r="BI18" s="72"/>
    </row>
    <row r="19" spans="1:61" ht="35.1" customHeight="1" outlineLevel="1" collapsed="1" x14ac:dyDescent="0.25">
      <c r="A19" s="93">
        <v>10</v>
      </c>
      <c r="B19" s="71" t="s">
        <v>3</v>
      </c>
      <c r="C19" s="118" t="s">
        <v>4</v>
      </c>
      <c r="D19" s="119"/>
      <c r="E19" s="34">
        <f>IF(AY19&gt;999,"neatbilst",IF(AY19&gt;99,"atbilst daļēji",IF(AY19&gt;9,"atbilst pilnībā",IF(AY19&gt;0,"neattiecas",0))))</f>
        <v>0</v>
      </c>
      <c r="F19" s="62">
        <f>SUM(F20:F23)</f>
        <v>0</v>
      </c>
      <c r="G19" s="62">
        <f>SUM(G20:G23)</f>
        <v>0</v>
      </c>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2">
        <f>V8</f>
        <v>0</v>
      </c>
      <c r="AY19" s="49">
        <f>SUM(AY20:AY23)</f>
        <v>0</v>
      </c>
      <c r="AZ19" s="49" t="s">
        <v>112</v>
      </c>
      <c r="BA19" s="64"/>
      <c r="BB19" s="65">
        <f>MIN(BB20:BB23)</f>
        <v>0</v>
      </c>
      <c r="BC19" s="65">
        <f>MAX(BC20:BC23)</f>
        <v>0</v>
      </c>
      <c r="BD19" s="66"/>
      <c r="BE19" s="64"/>
      <c r="BF19" s="67"/>
      <c r="BG19" s="68"/>
      <c r="BH19" s="68"/>
      <c r="BI19" s="73"/>
    </row>
    <row r="20" spans="1:61" s="7" customFormat="1" ht="90" hidden="1" customHeight="1" outlineLevel="2" x14ac:dyDescent="0.25">
      <c r="A20" s="93">
        <v>11</v>
      </c>
      <c r="B20" s="117" t="s">
        <v>123</v>
      </c>
      <c r="C20" s="117"/>
      <c r="D20" s="69" t="s">
        <v>320</v>
      </c>
      <c r="E20" s="55"/>
      <c r="F20" s="56">
        <f>COUNTA(H20:S20)</f>
        <v>0</v>
      </c>
      <c r="G20" s="42">
        <f>COUNTA(T20:AW20)</f>
        <v>0</v>
      </c>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57"/>
      <c r="AY20" s="49">
        <f>IF(E20="neattiecas",1,IF(E20="atbilst pilnībā",10,IF(E20="atbilst daļēji",100,IF(E20="neatbilst",1000,0))))</f>
        <v>0</v>
      </c>
      <c r="AZ20" s="49"/>
      <c r="BA20" s="54"/>
      <c r="BB20" s="18"/>
      <c r="BC20" s="18"/>
      <c r="BD20" s="9"/>
      <c r="BE20" s="6"/>
      <c r="BF20" s="6"/>
      <c r="BG20" s="35"/>
      <c r="BH20" s="6"/>
      <c r="BI20" s="72"/>
    </row>
    <row r="21" spans="1:61" s="7" customFormat="1" ht="45" hidden="1" customHeight="1" outlineLevel="2" x14ac:dyDescent="0.25">
      <c r="A21" s="93">
        <v>12</v>
      </c>
      <c r="B21" s="117" t="s">
        <v>124</v>
      </c>
      <c r="C21" s="117"/>
      <c r="D21" s="69" t="s">
        <v>321</v>
      </c>
      <c r="E21" s="55"/>
      <c r="F21" s="56">
        <f>COUNTA(H21:S21)</f>
        <v>0</v>
      </c>
      <c r="G21" s="42">
        <f>COUNTA(T21:AW21)</f>
        <v>0</v>
      </c>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57"/>
      <c r="AY21" s="49">
        <f>IF(E21="neattiecas",1,IF(E21="atbilst pilnībā",10,IF(E21="atbilst daļēji",100,IF(E21="neatbilst",1000,0))))</f>
        <v>0</v>
      </c>
      <c r="AZ21" s="49"/>
      <c r="BA21" s="54"/>
      <c r="BB21" s="18"/>
      <c r="BC21" s="18"/>
      <c r="BD21" s="9"/>
      <c r="BE21" s="6"/>
      <c r="BF21" s="6"/>
      <c r="BG21" s="35"/>
      <c r="BH21" s="6"/>
      <c r="BI21" s="72"/>
    </row>
    <row r="22" spans="1:61" s="7" customFormat="1" ht="60" hidden="1" customHeight="1" outlineLevel="2" x14ac:dyDescent="0.25">
      <c r="A22" s="93">
        <v>13</v>
      </c>
      <c r="B22" s="117" t="s">
        <v>125</v>
      </c>
      <c r="C22" s="117"/>
      <c r="D22" s="69" t="s">
        <v>322</v>
      </c>
      <c r="E22" s="55"/>
      <c r="F22" s="56">
        <f>COUNTA(H22:S22)</f>
        <v>0</v>
      </c>
      <c r="G22" s="42">
        <f>COUNTA(T22:AW22)</f>
        <v>0</v>
      </c>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57"/>
      <c r="AY22" s="49">
        <f>IF(E22="neattiecas",1,IF(E22="atbilst pilnībā",10,IF(E22="atbilst daļēji",100,IF(E22="neatbilst",1000,0))))</f>
        <v>0</v>
      </c>
      <c r="AZ22" s="49"/>
      <c r="BA22" s="54"/>
      <c r="BB22" s="18"/>
      <c r="BC22" s="18"/>
      <c r="BD22" s="9"/>
      <c r="BE22" s="6"/>
      <c r="BF22" s="6"/>
      <c r="BG22" s="35"/>
      <c r="BH22" s="6"/>
      <c r="BI22" s="72"/>
    </row>
    <row r="23" spans="1:61" s="7" customFormat="1" ht="35.1" hidden="1" customHeight="1" outlineLevel="2" x14ac:dyDescent="0.25">
      <c r="A23" s="93">
        <v>14</v>
      </c>
      <c r="B23" s="117" t="s">
        <v>126</v>
      </c>
      <c r="C23" s="117"/>
      <c r="D23" s="69" t="s">
        <v>323</v>
      </c>
      <c r="E23" s="55"/>
      <c r="F23" s="56">
        <f>COUNTA(H23:S23)</f>
        <v>0</v>
      </c>
      <c r="G23" s="42">
        <f>COUNTA(T23:AW23)</f>
        <v>0</v>
      </c>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57"/>
      <c r="AY23" s="49">
        <f>IF(E23="neattiecas",1,IF(E23="atbilst pilnībā",10,IF(E23="atbilst daļēji",100,IF(E23="neatbilst",1000,0))))</f>
        <v>0</v>
      </c>
      <c r="AZ23" s="49"/>
      <c r="BA23" s="54"/>
      <c r="BB23" s="18"/>
      <c r="BC23" s="18"/>
      <c r="BD23" s="9"/>
      <c r="BE23" s="6"/>
      <c r="BF23" s="6"/>
      <c r="BG23" s="35"/>
      <c r="BH23" s="6"/>
      <c r="BI23" s="72"/>
    </row>
    <row r="24" spans="1:61" ht="35.1" customHeight="1" outlineLevel="1" collapsed="1" x14ac:dyDescent="0.25">
      <c r="A24" s="93">
        <v>15</v>
      </c>
      <c r="B24" s="71" t="s">
        <v>5</v>
      </c>
      <c r="C24" s="118" t="s">
        <v>6</v>
      </c>
      <c r="D24" s="119"/>
      <c r="E24" s="34">
        <f>IF(AY24&gt;999,"neatbilst",IF(AY24&gt;99,"atbilst daļēji",IF(AY24&gt;9,"atbilst pilnībā",IF(AY24&gt;0,"neattiecas",0))))</f>
        <v>0</v>
      </c>
      <c r="F24" s="62">
        <f>SUM(F25:F30)</f>
        <v>0</v>
      </c>
      <c r="G24" s="62">
        <f>SUM(G25:G30)</f>
        <v>0</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2">
        <f>W8</f>
        <v>0</v>
      </c>
      <c r="AY24" s="49">
        <f>SUM(AY25:AY30)</f>
        <v>0</v>
      </c>
      <c r="AZ24" s="49" t="s">
        <v>112</v>
      </c>
      <c r="BA24" s="64"/>
      <c r="BB24" s="65">
        <f>MIN(BB25:BB30)</f>
        <v>0</v>
      </c>
      <c r="BC24" s="65">
        <f>MAX(BC25:BC30)</f>
        <v>0</v>
      </c>
      <c r="BD24" s="66"/>
      <c r="BE24" s="64"/>
      <c r="BF24" s="67"/>
      <c r="BG24" s="68"/>
      <c r="BH24" s="68"/>
      <c r="BI24" s="73"/>
    </row>
    <row r="25" spans="1:61" s="7" customFormat="1" ht="24.95" hidden="1" customHeight="1" outlineLevel="2" x14ac:dyDescent="0.25">
      <c r="A25" s="93">
        <v>16</v>
      </c>
      <c r="B25" s="117" t="s">
        <v>127</v>
      </c>
      <c r="C25" s="117"/>
      <c r="D25" s="69" t="s">
        <v>324</v>
      </c>
      <c r="E25" s="55"/>
      <c r="F25" s="56">
        <f t="shared" ref="F25:F30" si="2">COUNTA(H25:S25)</f>
        <v>0</v>
      </c>
      <c r="G25" s="42">
        <f t="shared" ref="G25:G30" si="3">COUNTA(T25:AW25)</f>
        <v>0</v>
      </c>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57"/>
      <c r="AY25" s="49">
        <f t="shared" ref="AY25:AY30" si="4">IF(E25="neattiecas",1,IF(E25="atbilst pilnībā",10,IF(E25="atbilst daļēji",100,IF(E25="neatbilst",1000,0))))</f>
        <v>0</v>
      </c>
      <c r="AZ25" s="49"/>
      <c r="BA25" s="54"/>
      <c r="BB25" s="18"/>
      <c r="BC25" s="18"/>
      <c r="BD25" s="9"/>
      <c r="BE25" s="6"/>
      <c r="BF25" s="6"/>
      <c r="BG25" s="35"/>
      <c r="BH25" s="6"/>
      <c r="BI25" s="72"/>
    </row>
    <row r="26" spans="1:61" s="7" customFormat="1" ht="105" hidden="1" customHeight="1" outlineLevel="2" x14ac:dyDescent="0.25">
      <c r="A26" s="93">
        <v>17</v>
      </c>
      <c r="B26" s="117" t="s">
        <v>128</v>
      </c>
      <c r="C26" s="117"/>
      <c r="D26" s="69" t="s">
        <v>325</v>
      </c>
      <c r="E26" s="55"/>
      <c r="F26" s="56">
        <f t="shared" si="2"/>
        <v>0</v>
      </c>
      <c r="G26" s="42">
        <f t="shared" si="3"/>
        <v>0</v>
      </c>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57"/>
      <c r="AY26" s="49">
        <f t="shared" si="4"/>
        <v>0</v>
      </c>
      <c r="AZ26" s="49"/>
      <c r="BA26" s="54"/>
      <c r="BB26" s="18"/>
      <c r="BC26" s="18"/>
      <c r="BD26" s="9"/>
      <c r="BE26" s="6"/>
      <c r="BF26" s="6"/>
      <c r="BG26" s="35"/>
      <c r="BH26" s="6"/>
      <c r="BI26" s="72"/>
    </row>
    <row r="27" spans="1:61" s="7" customFormat="1" ht="60" hidden="1" customHeight="1" outlineLevel="2" x14ac:dyDescent="0.25">
      <c r="A27" s="93">
        <v>18</v>
      </c>
      <c r="B27" s="117" t="s">
        <v>129</v>
      </c>
      <c r="C27" s="117"/>
      <c r="D27" s="69" t="s">
        <v>327</v>
      </c>
      <c r="E27" s="55"/>
      <c r="F27" s="56">
        <f t="shared" si="2"/>
        <v>0</v>
      </c>
      <c r="G27" s="42">
        <f t="shared" si="3"/>
        <v>0</v>
      </c>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57"/>
      <c r="AY27" s="49">
        <f t="shared" si="4"/>
        <v>0</v>
      </c>
      <c r="AZ27" s="49"/>
      <c r="BA27" s="54"/>
      <c r="BB27" s="18"/>
      <c r="BC27" s="18"/>
      <c r="BD27" s="9"/>
      <c r="BE27" s="6"/>
      <c r="BF27" s="6"/>
      <c r="BG27" s="35"/>
      <c r="BH27" s="6"/>
      <c r="BI27" s="72"/>
    </row>
    <row r="28" spans="1:61" s="7" customFormat="1" ht="35.1" hidden="1" customHeight="1" outlineLevel="2" x14ac:dyDescent="0.25">
      <c r="A28" s="93">
        <v>19</v>
      </c>
      <c r="B28" s="117" t="s">
        <v>130</v>
      </c>
      <c r="C28" s="117"/>
      <c r="D28" s="69" t="s">
        <v>328</v>
      </c>
      <c r="E28" s="55"/>
      <c r="F28" s="56">
        <f t="shared" si="2"/>
        <v>0</v>
      </c>
      <c r="G28" s="42">
        <f t="shared" si="3"/>
        <v>0</v>
      </c>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57"/>
      <c r="AY28" s="49">
        <f t="shared" si="4"/>
        <v>0</v>
      </c>
      <c r="AZ28" s="49"/>
      <c r="BA28" s="54"/>
      <c r="BB28" s="18"/>
      <c r="BC28" s="18"/>
      <c r="BD28" s="9"/>
      <c r="BE28" s="6"/>
      <c r="BF28" s="6"/>
      <c r="BG28" s="35"/>
      <c r="BH28" s="6"/>
      <c r="BI28" s="72"/>
    </row>
    <row r="29" spans="1:61" s="7" customFormat="1" ht="24.95" hidden="1" customHeight="1" outlineLevel="2" x14ac:dyDescent="0.25">
      <c r="A29" s="93">
        <v>20</v>
      </c>
      <c r="B29" s="117" t="s">
        <v>131</v>
      </c>
      <c r="C29" s="117"/>
      <c r="D29" s="69" t="s">
        <v>329</v>
      </c>
      <c r="E29" s="55"/>
      <c r="F29" s="56">
        <f t="shared" si="2"/>
        <v>0</v>
      </c>
      <c r="G29" s="42">
        <f t="shared" si="3"/>
        <v>0</v>
      </c>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57"/>
      <c r="AY29" s="49">
        <f t="shared" si="4"/>
        <v>0</v>
      </c>
      <c r="AZ29" s="49"/>
      <c r="BA29" s="54"/>
      <c r="BB29" s="18"/>
      <c r="BC29" s="18"/>
      <c r="BD29" s="9"/>
      <c r="BE29" s="6"/>
      <c r="BF29" s="6"/>
      <c r="BG29" s="35"/>
      <c r="BH29" s="6"/>
      <c r="BI29" s="72"/>
    </row>
    <row r="30" spans="1:61" s="7" customFormat="1" ht="45" hidden="1" customHeight="1" outlineLevel="2" x14ac:dyDescent="0.25">
      <c r="A30" s="93">
        <v>21</v>
      </c>
      <c r="B30" s="117" t="s">
        <v>326</v>
      </c>
      <c r="C30" s="117"/>
      <c r="D30" s="69" t="s">
        <v>330</v>
      </c>
      <c r="E30" s="55"/>
      <c r="F30" s="56">
        <f t="shared" si="2"/>
        <v>0</v>
      </c>
      <c r="G30" s="42">
        <f t="shared" si="3"/>
        <v>0</v>
      </c>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57"/>
      <c r="AY30" s="49">
        <f t="shared" si="4"/>
        <v>0</v>
      </c>
      <c r="AZ30" s="49"/>
      <c r="BA30" s="54"/>
      <c r="BB30" s="18"/>
      <c r="BC30" s="18"/>
      <c r="BD30" s="9"/>
      <c r="BE30" s="6"/>
      <c r="BF30" s="6"/>
      <c r="BG30" s="35"/>
      <c r="BH30" s="6"/>
      <c r="BI30" s="72"/>
    </row>
    <row r="31" spans="1:61" ht="35.1" customHeight="1" outlineLevel="1" collapsed="1" x14ac:dyDescent="0.25">
      <c r="A31" s="93">
        <v>22</v>
      </c>
      <c r="B31" s="71" t="s">
        <v>7</v>
      </c>
      <c r="C31" s="118" t="s">
        <v>8</v>
      </c>
      <c r="D31" s="119"/>
      <c r="E31" s="34">
        <f>IF(AY31&gt;999,"neatbilst",IF(AY31&gt;99,"atbilst daļēji",IF(AY31&gt;9,"atbilst pilnībā",IF(AY31&gt;0,"neattiecas",0))))</f>
        <v>0</v>
      </c>
      <c r="F31" s="62">
        <f>SUM(F32:F36)</f>
        <v>0</v>
      </c>
      <c r="G31" s="62">
        <f>SUM(G32:G36)</f>
        <v>0</v>
      </c>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2">
        <f>X8</f>
        <v>0</v>
      </c>
      <c r="AY31" s="49">
        <f>SUM(AY32:AY36)</f>
        <v>0</v>
      </c>
      <c r="AZ31" s="49" t="s">
        <v>112</v>
      </c>
      <c r="BA31" s="64"/>
      <c r="BB31" s="65">
        <f>MIN(BB32:BB36)</f>
        <v>0</v>
      </c>
      <c r="BC31" s="65">
        <f>MAX(BC32:BC36)</f>
        <v>0</v>
      </c>
      <c r="BD31" s="66"/>
      <c r="BE31" s="64"/>
      <c r="BF31" s="67"/>
      <c r="BG31" s="68"/>
      <c r="BH31" s="68"/>
      <c r="BI31" s="73"/>
    </row>
    <row r="32" spans="1:61" s="7" customFormat="1" ht="24.95" hidden="1" customHeight="1" outlineLevel="2" x14ac:dyDescent="0.25">
      <c r="A32" s="93">
        <v>23</v>
      </c>
      <c r="B32" s="117" t="s">
        <v>132</v>
      </c>
      <c r="C32" s="117"/>
      <c r="D32" s="69" t="s">
        <v>331</v>
      </c>
      <c r="E32" s="55"/>
      <c r="F32" s="56">
        <f>COUNTA(H32:S32)</f>
        <v>0</v>
      </c>
      <c r="G32" s="42">
        <f>COUNTA(T32:AW32)</f>
        <v>0</v>
      </c>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57"/>
      <c r="AY32" s="49">
        <f>IF(E32="neattiecas",1,IF(E32="atbilst pilnībā",10,IF(E32="atbilst daļēji",100,IF(E32="neatbilst",1000,0))))</f>
        <v>0</v>
      </c>
      <c r="AZ32" s="49"/>
      <c r="BA32" s="54"/>
      <c r="BB32" s="18"/>
      <c r="BC32" s="18"/>
      <c r="BD32" s="9"/>
      <c r="BE32" s="6"/>
      <c r="BF32" s="6"/>
      <c r="BG32" s="35"/>
      <c r="BH32" s="6"/>
      <c r="BI32" s="72"/>
    </row>
    <row r="33" spans="1:61" s="7" customFormat="1" ht="75" hidden="1" customHeight="1" outlineLevel="2" x14ac:dyDescent="0.25">
      <c r="A33" s="93">
        <v>24</v>
      </c>
      <c r="B33" s="117" t="s">
        <v>133</v>
      </c>
      <c r="C33" s="117"/>
      <c r="D33" s="69" t="s">
        <v>332</v>
      </c>
      <c r="E33" s="55"/>
      <c r="F33" s="56">
        <f>COUNTA(H33:S33)</f>
        <v>0</v>
      </c>
      <c r="G33" s="42">
        <f>COUNTA(T33:AW33)</f>
        <v>0</v>
      </c>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57"/>
      <c r="AY33" s="49">
        <f>IF(E33="neattiecas",1,IF(E33="atbilst pilnībā",10,IF(E33="atbilst daļēji",100,IF(E33="neatbilst",1000,0))))</f>
        <v>0</v>
      </c>
      <c r="AZ33" s="49"/>
      <c r="BA33" s="54"/>
      <c r="BB33" s="18"/>
      <c r="BC33" s="18"/>
      <c r="BD33" s="9"/>
      <c r="BE33" s="6"/>
      <c r="BF33" s="6"/>
      <c r="BG33" s="35"/>
      <c r="BH33" s="6"/>
      <c r="BI33" s="72"/>
    </row>
    <row r="34" spans="1:61" s="7" customFormat="1" ht="35.1" hidden="1" customHeight="1" outlineLevel="2" x14ac:dyDescent="0.25">
      <c r="A34" s="93">
        <v>25</v>
      </c>
      <c r="B34" s="117" t="s">
        <v>134</v>
      </c>
      <c r="C34" s="117"/>
      <c r="D34" s="69" t="s">
        <v>333</v>
      </c>
      <c r="E34" s="55"/>
      <c r="F34" s="56">
        <f>COUNTA(H34:S34)</f>
        <v>0</v>
      </c>
      <c r="G34" s="42">
        <f>COUNTA(T34:AW34)</f>
        <v>0</v>
      </c>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57"/>
      <c r="AY34" s="49">
        <f>IF(E34="neattiecas",1,IF(E34="atbilst pilnībā",10,IF(E34="atbilst daļēji",100,IF(E34="neatbilst",1000,0))))</f>
        <v>0</v>
      </c>
      <c r="AZ34" s="49"/>
      <c r="BA34" s="54"/>
      <c r="BB34" s="18"/>
      <c r="BC34" s="18"/>
      <c r="BD34" s="9"/>
      <c r="BE34" s="6"/>
      <c r="BF34" s="6"/>
      <c r="BG34" s="35"/>
      <c r="BH34" s="6"/>
      <c r="BI34" s="72"/>
    </row>
    <row r="35" spans="1:61" s="7" customFormat="1" ht="24.95" hidden="1" customHeight="1" outlineLevel="2" x14ac:dyDescent="0.25">
      <c r="A35" s="93">
        <v>26</v>
      </c>
      <c r="B35" s="117" t="s">
        <v>135</v>
      </c>
      <c r="C35" s="117"/>
      <c r="D35" s="69" t="s">
        <v>334</v>
      </c>
      <c r="E35" s="55"/>
      <c r="F35" s="56">
        <f>COUNTA(H35:S35)</f>
        <v>0</v>
      </c>
      <c r="G35" s="42">
        <f>COUNTA(T35:AW35)</f>
        <v>0</v>
      </c>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57"/>
      <c r="AY35" s="49">
        <f>IF(E35="neattiecas",1,IF(E35="atbilst pilnībā",10,IF(E35="atbilst daļēji",100,IF(E35="neatbilst",1000,0))))</f>
        <v>0</v>
      </c>
      <c r="AZ35" s="49"/>
      <c r="BA35" s="54"/>
      <c r="BB35" s="18"/>
      <c r="BC35" s="18"/>
      <c r="BD35" s="9"/>
      <c r="BE35" s="6"/>
      <c r="BF35" s="6"/>
      <c r="BG35" s="35"/>
      <c r="BH35" s="6"/>
      <c r="BI35" s="72"/>
    </row>
    <row r="36" spans="1:61" s="7" customFormat="1" ht="24.95" hidden="1" customHeight="1" outlineLevel="2" x14ac:dyDescent="0.25">
      <c r="A36" s="93">
        <v>27</v>
      </c>
      <c r="B36" s="117" t="s">
        <v>136</v>
      </c>
      <c r="C36" s="117"/>
      <c r="D36" s="69" t="s">
        <v>335</v>
      </c>
      <c r="E36" s="55"/>
      <c r="F36" s="56">
        <f>COUNTA(H36:S36)</f>
        <v>0</v>
      </c>
      <c r="G36" s="42">
        <f>COUNTA(T36:AW36)</f>
        <v>0</v>
      </c>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57"/>
      <c r="AY36" s="49">
        <f>IF(E36="neattiecas",1,IF(E36="atbilst pilnībā",10,IF(E36="atbilst daļēji",100,IF(E36="neatbilst",1000,0))))</f>
        <v>0</v>
      </c>
      <c r="AZ36" s="49"/>
      <c r="BA36" s="54"/>
      <c r="BB36" s="18"/>
      <c r="BC36" s="18"/>
      <c r="BD36" s="9"/>
      <c r="BE36" s="6"/>
      <c r="BF36" s="6"/>
      <c r="BG36" s="35"/>
      <c r="BH36" s="6"/>
      <c r="BI36" s="72"/>
    </row>
    <row r="37" spans="1:61" ht="35.1" customHeight="1" outlineLevel="1" collapsed="1" x14ac:dyDescent="0.25">
      <c r="A37" s="93">
        <v>28</v>
      </c>
      <c r="B37" s="71" t="s">
        <v>9</v>
      </c>
      <c r="C37" s="118" t="s">
        <v>10</v>
      </c>
      <c r="D37" s="119"/>
      <c r="E37" s="34">
        <f>IF(AY37&gt;999,"neatbilst",IF(AY37&gt;99,"atbilst daļēji",IF(AY37&gt;9,"atbilst pilnībā",IF(AY37&gt;0,"neattiecas",0))))</f>
        <v>0</v>
      </c>
      <c r="F37" s="62">
        <f>SUM(F38:F38)</f>
        <v>0</v>
      </c>
      <c r="G37" s="62">
        <f>SUM(G38:G38)</f>
        <v>0</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2">
        <f>Y8</f>
        <v>0</v>
      </c>
      <c r="AY37" s="49">
        <f>SUM(AY38:AY38)</f>
        <v>0</v>
      </c>
      <c r="AZ37" s="49" t="s">
        <v>112</v>
      </c>
      <c r="BA37" s="64"/>
      <c r="BB37" s="65">
        <f>MIN(BB38:BB38)</f>
        <v>0</v>
      </c>
      <c r="BC37" s="65">
        <f>MAX(BC38:BC38)</f>
        <v>0</v>
      </c>
      <c r="BD37" s="66"/>
      <c r="BE37" s="64"/>
      <c r="BF37" s="67"/>
      <c r="BG37" s="68"/>
      <c r="BH37" s="68"/>
      <c r="BI37" s="73"/>
    </row>
    <row r="38" spans="1:61" s="7" customFormat="1" ht="60" hidden="1" customHeight="1" outlineLevel="2" x14ac:dyDescent="0.25">
      <c r="A38" s="93">
        <v>29</v>
      </c>
      <c r="B38" s="117" t="s">
        <v>137</v>
      </c>
      <c r="C38" s="117"/>
      <c r="D38" s="69" t="s">
        <v>336</v>
      </c>
      <c r="E38" s="55"/>
      <c r="F38" s="56">
        <f>COUNTA(H38:S38)</f>
        <v>0</v>
      </c>
      <c r="G38" s="42">
        <f>COUNTA(T38:AW38)</f>
        <v>0</v>
      </c>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57"/>
      <c r="AY38" s="49">
        <f>IF(E38="neattiecas",1,IF(E38="atbilst pilnībā",10,IF(E38="atbilst daļēji",100,IF(E38="neatbilst",1000,0))))</f>
        <v>0</v>
      </c>
      <c r="AZ38" s="49"/>
      <c r="BA38" s="54"/>
      <c r="BB38" s="18"/>
      <c r="BC38" s="18"/>
      <c r="BD38" s="9"/>
      <c r="BE38" s="6"/>
      <c r="BF38" s="6"/>
      <c r="BG38" s="35"/>
      <c r="BH38" s="6"/>
      <c r="BI38" s="72"/>
    </row>
    <row r="39" spans="1:61" ht="35.1" customHeight="1" outlineLevel="1" collapsed="1" x14ac:dyDescent="0.25">
      <c r="A39" s="93">
        <v>30</v>
      </c>
      <c r="B39" s="71" t="s">
        <v>11</v>
      </c>
      <c r="C39" s="118" t="s">
        <v>12</v>
      </c>
      <c r="D39" s="119"/>
      <c r="E39" s="34">
        <f>IF(AY39&gt;999,"neatbilst",IF(AY39&gt;99,"atbilst daļēji",IF(AY39&gt;9,"atbilst pilnībā",IF(AY39&gt;0,"neattiecas",0))))</f>
        <v>0</v>
      </c>
      <c r="F39" s="62">
        <f>SUM(F40:F40)</f>
        <v>0</v>
      </c>
      <c r="G39" s="62">
        <f>SUM(G40:G40)</f>
        <v>0</v>
      </c>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2">
        <f>Z8</f>
        <v>0</v>
      </c>
      <c r="AY39" s="49">
        <f>SUM(AY40:AY41)</f>
        <v>0</v>
      </c>
      <c r="AZ39" s="49" t="s">
        <v>112</v>
      </c>
      <c r="BA39" s="64"/>
      <c r="BB39" s="65">
        <f>MIN(BB40:BB41)</f>
        <v>0</v>
      </c>
      <c r="BC39" s="65">
        <f>MAX(BC40:BC40)</f>
        <v>0</v>
      </c>
      <c r="BD39" s="66"/>
      <c r="BE39" s="64"/>
      <c r="BF39" s="67"/>
      <c r="BG39" s="68"/>
      <c r="BH39" s="68"/>
      <c r="BI39" s="73"/>
    </row>
    <row r="40" spans="1:61" s="7" customFormat="1" ht="45" hidden="1" customHeight="1" outlineLevel="2" x14ac:dyDescent="0.25">
      <c r="A40" s="93">
        <v>31</v>
      </c>
      <c r="B40" s="117" t="s">
        <v>138</v>
      </c>
      <c r="C40" s="117"/>
      <c r="D40" s="69" t="s">
        <v>337</v>
      </c>
      <c r="E40" s="55"/>
      <c r="F40" s="56">
        <f>COUNTA(H40:S40)</f>
        <v>0</v>
      </c>
      <c r="G40" s="42">
        <f>COUNTA(T40:AW40)</f>
        <v>0</v>
      </c>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57"/>
      <c r="AY40" s="49">
        <f>IF(E40="neattiecas",1,IF(E40="atbilst pilnībā",10,IF(E40="atbilst daļēji",100,IF(E40="neatbilst",1000,0))))</f>
        <v>0</v>
      </c>
      <c r="AZ40" s="49"/>
      <c r="BA40" s="54"/>
      <c r="BB40" s="18"/>
      <c r="BC40" s="18"/>
      <c r="BD40" s="9"/>
      <c r="BE40" s="6"/>
      <c r="BF40" s="6"/>
      <c r="BG40" s="35"/>
      <c r="BH40" s="6"/>
      <c r="BI40" s="72"/>
    </row>
    <row r="41" spans="1:61" s="7" customFormat="1" ht="45" hidden="1" customHeight="1" outlineLevel="2" x14ac:dyDescent="0.25">
      <c r="A41" s="93">
        <v>32</v>
      </c>
      <c r="B41" s="117" t="s">
        <v>138</v>
      </c>
      <c r="C41" s="117"/>
      <c r="D41" s="69" t="s">
        <v>416</v>
      </c>
      <c r="E41" s="55"/>
      <c r="F41" s="56">
        <f>COUNTA(H41:S41)</f>
        <v>0</v>
      </c>
      <c r="G41" s="42">
        <f>COUNTA(T41:AW41)</f>
        <v>0</v>
      </c>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57"/>
      <c r="AY41" s="49">
        <f>IF(E41="neattiecas",1,IF(E41="atbilst pilnībā",10,IF(E41="atbilst daļēji",100,IF(E41="neatbilst",1000,0))))</f>
        <v>0</v>
      </c>
      <c r="AZ41" s="49"/>
      <c r="BA41" s="54"/>
      <c r="BB41" s="18"/>
      <c r="BC41" s="18"/>
      <c r="BD41" s="9"/>
      <c r="BE41" s="6"/>
      <c r="BF41" s="6"/>
      <c r="BG41" s="35"/>
      <c r="BH41" s="6"/>
      <c r="BI41" s="72"/>
    </row>
    <row r="42" spans="1:61" ht="35.1" customHeight="1" outlineLevel="1" collapsed="1" x14ac:dyDescent="0.25">
      <c r="A42" s="93">
        <v>33</v>
      </c>
      <c r="B42" s="71" t="s">
        <v>13</v>
      </c>
      <c r="C42" s="118" t="s">
        <v>14</v>
      </c>
      <c r="D42" s="119"/>
      <c r="E42" s="34">
        <f>IF(AY42&gt;999,"neatbilst",IF(AY42&gt;99,"atbilst daļēji",IF(AY42&gt;9,"atbilst pilnībā",IF(AY42&gt;0,"neattiecas",0))))</f>
        <v>0</v>
      </c>
      <c r="F42" s="62">
        <f>SUM(F43:F48)</f>
        <v>0</v>
      </c>
      <c r="G42" s="62">
        <f>SUM(G43:G48)</f>
        <v>0</v>
      </c>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2">
        <f>AA8</f>
        <v>0</v>
      </c>
      <c r="AY42" s="49">
        <f>SUM(AY43:AY48)</f>
        <v>0</v>
      </c>
      <c r="AZ42" s="49" t="s">
        <v>112</v>
      </c>
      <c r="BA42" s="64"/>
      <c r="BB42" s="65">
        <f>MIN(BB43:BB48)</f>
        <v>0</v>
      </c>
      <c r="BC42" s="65">
        <f>MAX(BC43:BC48)</f>
        <v>0</v>
      </c>
      <c r="BD42" s="66"/>
      <c r="BE42" s="64"/>
      <c r="BF42" s="67"/>
      <c r="BG42" s="68"/>
      <c r="BH42" s="68"/>
      <c r="BI42" s="73"/>
    </row>
    <row r="43" spans="1:61" s="7" customFormat="1" ht="35.1" hidden="1" customHeight="1" outlineLevel="2" x14ac:dyDescent="0.25">
      <c r="A43" s="93">
        <v>34</v>
      </c>
      <c r="B43" s="117" t="s">
        <v>139</v>
      </c>
      <c r="C43" s="117"/>
      <c r="D43" s="69" t="s">
        <v>339</v>
      </c>
      <c r="E43" s="55"/>
      <c r="F43" s="56">
        <f t="shared" ref="F43:F48" si="5">COUNTA(H43:S43)</f>
        <v>0</v>
      </c>
      <c r="G43" s="42">
        <f t="shared" ref="G43:G48" si="6">COUNTA(T43:AW43)</f>
        <v>0</v>
      </c>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57"/>
      <c r="AY43" s="49">
        <f t="shared" ref="AY43:AY48" si="7">IF(E43="neattiecas",1,IF(E43="atbilst pilnībā",10,IF(E43="atbilst daļēji",100,IF(E43="neatbilst",1000,0))))</f>
        <v>0</v>
      </c>
      <c r="AZ43" s="49"/>
      <c r="BA43" s="54"/>
      <c r="BB43" s="18"/>
      <c r="BC43" s="18"/>
      <c r="BD43" s="9"/>
      <c r="BE43" s="6"/>
      <c r="BF43" s="6"/>
      <c r="BG43" s="35"/>
      <c r="BH43" s="6"/>
      <c r="BI43" s="72"/>
    </row>
    <row r="44" spans="1:61" s="7" customFormat="1" ht="24.95" hidden="1" customHeight="1" outlineLevel="2" x14ac:dyDescent="0.25">
      <c r="A44" s="93">
        <v>35</v>
      </c>
      <c r="B44" s="117" t="s">
        <v>140</v>
      </c>
      <c r="C44" s="117"/>
      <c r="D44" s="69" t="s">
        <v>340</v>
      </c>
      <c r="E44" s="55"/>
      <c r="F44" s="56">
        <f t="shared" si="5"/>
        <v>0</v>
      </c>
      <c r="G44" s="42">
        <f t="shared" si="6"/>
        <v>0</v>
      </c>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57"/>
      <c r="AY44" s="49">
        <f t="shared" si="7"/>
        <v>0</v>
      </c>
      <c r="AZ44" s="49"/>
      <c r="BA44" s="54"/>
      <c r="BB44" s="18"/>
      <c r="BC44" s="18"/>
      <c r="BD44" s="9"/>
      <c r="BE44" s="6"/>
      <c r="BF44" s="6"/>
      <c r="BG44" s="35"/>
      <c r="BH44" s="6"/>
      <c r="BI44" s="72"/>
    </row>
    <row r="45" spans="1:61" s="7" customFormat="1" ht="24.95" hidden="1" customHeight="1" outlineLevel="2" x14ac:dyDescent="0.25">
      <c r="A45" s="93">
        <v>36</v>
      </c>
      <c r="B45" s="117" t="s">
        <v>141</v>
      </c>
      <c r="C45" s="117"/>
      <c r="D45" s="69" t="s">
        <v>341</v>
      </c>
      <c r="E45" s="55"/>
      <c r="F45" s="56">
        <f t="shared" si="5"/>
        <v>0</v>
      </c>
      <c r="G45" s="42">
        <f t="shared" si="6"/>
        <v>0</v>
      </c>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57"/>
      <c r="AY45" s="49">
        <f t="shared" si="7"/>
        <v>0</v>
      </c>
      <c r="AZ45" s="49"/>
      <c r="BA45" s="54"/>
      <c r="BB45" s="18"/>
      <c r="BC45" s="18"/>
      <c r="BD45" s="9"/>
      <c r="BE45" s="6"/>
      <c r="BF45" s="6"/>
      <c r="BG45" s="35"/>
      <c r="BH45" s="6"/>
      <c r="BI45" s="72"/>
    </row>
    <row r="46" spans="1:61" s="7" customFormat="1" ht="35.1" hidden="1" customHeight="1" outlineLevel="2" x14ac:dyDescent="0.25">
      <c r="A46" s="93">
        <v>37</v>
      </c>
      <c r="B46" s="117" t="s">
        <v>142</v>
      </c>
      <c r="C46" s="117"/>
      <c r="D46" s="69" t="s">
        <v>342</v>
      </c>
      <c r="E46" s="55"/>
      <c r="F46" s="56">
        <f t="shared" si="5"/>
        <v>0</v>
      </c>
      <c r="G46" s="42">
        <f t="shared" si="6"/>
        <v>0</v>
      </c>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57"/>
      <c r="AY46" s="49">
        <f t="shared" si="7"/>
        <v>0</v>
      </c>
      <c r="AZ46" s="49"/>
      <c r="BA46" s="54"/>
      <c r="BB46" s="18"/>
      <c r="BC46" s="18"/>
      <c r="BD46" s="9"/>
      <c r="BE46" s="6"/>
      <c r="BF46" s="6"/>
      <c r="BG46" s="35"/>
      <c r="BH46" s="6"/>
      <c r="BI46" s="72"/>
    </row>
    <row r="47" spans="1:61" s="7" customFormat="1" ht="35.1" hidden="1" customHeight="1" outlineLevel="2" x14ac:dyDescent="0.25">
      <c r="A47" s="93">
        <v>38</v>
      </c>
      <c r="B47" s="117" t="s">
        <v>143</v>
      </c>
      <c r="C47" s="117"/>
      <c r="D47" s="69" t="s">
        <v>343</v>
      </c>
      <c r="E47" s="55"/>
      <c r="F47" s="56">
        <f t="shared" si="5"/>
        <v>0</v>
      </c>
      <c r="G47" s="42">
        <f t="shared" si="6"/>
        <v>0</v>
      </c>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57"/>
      <c r="AY47" s="49">
        <f t="shared" si="7"/>
        <v>0</v>
      </c>
      <c r="AZ47" s="49"/>
      <c r="BA47" s="54"/>
      <c r="BB47" s="18"/>
      <c r="BC47" s="18"/>
      <c r="BD47" s="9"/>
      <c r="BE47" s="6"/>
      <c r="BF47" s="6"/>
      <c r="BG47" s="35"/>
      <c r="BH47" s="6"/>
      <c r="BI47" s="72"/>
    </row>
    <row r="48" spans="1:61" s="7" customFormat="1" ht="35.1" hidden="1" customHeight="1" outlineLevel="2" x14ac:dyDescent="0.25">
      <c r="A48" s="93">
        <v>39</v>
      </c>
      <c r="B48" s="117" t="s">
        <v>338</v>
      </c>
      <c r="C48" s="117"/>
      <c r="D48" s="69" t="s">
        <v>344</v>
      </c>
      <c r="E48" s="55"/>
      <c r="F48" s="56">
        <f t="shared" si="5"/>
        <v>0</v>
      </c>
      <c r="G48" s="42">
        <f t="shared" si="6"/>
        <v>0</v>
      </c>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57"/>
      <c r="AY48" s="49">
        <f t="shared" si="7"/>
        <v>0</v>
      </c>
      <c r="AZ48" s="49"/>
      <c r="BA48" s="54"/>
      <c r="BB48" s="18"/>
      <c r="BC48" s="18"/>
      <c r="BD48" s="9"/>
      <c r="BE48" s="6"/>
      <c r="BF48" s="6"/>
      <c r="BG48" s="35"/>
      <c r="BH48" s="6"/>
      <c r="BI48" s="72"/>
    </row>
    <row r="49" spans="1:61" ht="35.1" customHeight="1" outlineLevel="1" collapsed="1" x14ac:dyDescent="0.25">
      <c r="A49" s="93">
        <v>40</v>
      </c>
      <c r="B49" s="71" t="s">
        <v>15</v>
      </c>
      <c r="C49" s="118" t="s">
        <v>16</v>
      </c>
      <c r="D49" s="119"/>
      <c r="E49" s="34">
        <f>IF(AY49&gt;999,"neatbilst",IF(AY49&gt;99,"atbilst daļēji",IF(AY49&gt;9,"atbilst pilnībā",IF(AY49&gt;0,"neattiecas",0))))</f>
        <v>0</v>
      </c>
      <c r="F49" s="62">
        <f>SUM(F50:F52)</f>
        <v>0</v>
      </c>
      <c r="G49" s="62">
        <f>SUM(G50:G52)</f>
        <v>0</v>
      </c>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2">
        <f>AB8</f>
        <v>0</v>
      </c>
      <c r="AY49" s="49">
        <f>SUM(AY50:AY52)</f>
        <v>0</v>
      </c>
      <c r="AZ49" s="49" t="s">
        <v>112</v>
      </c>
      <c r="BA49" s="64"/>
      <c r="BB49" s="65">
        <f>MIN(BB50:BB52)</f>
        <v>0</v>
      </c>
      <c r="BC49" s="65">
        <f>MAX(BC50:BC52)</f>
        <v>0</v>
      </c>
      <c r="BD49" s="66"/>
      <c r="BE49" s="64"/>
      <c r="BF49" s="67"/>
      <c r="BG49" s="68"/>
      <c r="BH49" s="68"/>
      <c r="BI49" s="73"/>
    </row>
    <row r="50" spans="1:61" s="7" customFormat="1" ht="24.95" hidden="1" customHeight="1" outlineLevel="2" x14ac:dyDescent="0.25">
      <c r="A50" s="93">
        <v>41</v>
      </c>
      <c r="B50" s="117" t="s">
        <v>144</v>
      </c>
      <c r="C50" s="117"/>
      <c r="D50" s="69" t="s">
        <v>345</v>
      </c>
      <c r="E50" s="55"/>
      <c r="F50" s="56">
        <f>COUNTA(H50:S50)</f>
        <v>0</v>
      </c>
      <c r="G50" s="42">
        <f>COUNTA(T50:AW50)</f>
        <v>0</v>
      </c>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57"/>
      <c r="AY50" s="49">
        <f>IF(E50="neattiecas",1,IF(E50="atbilst pilnībā",10,IF(E50="atbilst daļēji",100,IF(E50="neatbilst",1000,0))))</f>
        <v>0</v>
      </c>
      <c r="AZ50" s="49"/>
      <c r="BA50" s="54"/>
      <c r="BB50" s="18"/>
      <c r="BC50" s="18"/>
      <c r="BD50" s="9"/>
      <c r="BE50" s="6"/>
      <c r="BF50" s="6"/>
      <c r="BG50" s="35"/>
      <c r="BH50" s="6"/>
      <c r="BI50" s="72"/>
    </row>
    <row r="51" spans="1:61" s="7" customFormat="1" ht="24.95" hidden="1" customHeight="1" outlineLevel="2" x14ac:dyDescent="0.25">
      <c r="A51" s="93">
        <v>42</v>
      </c>
      <c r="B51" s="117" t="s">
        <v>145</v>
      </c>
      <c r="C51" s="117"/>
      <c r="D51" s="69" t="s">
        <v>346</v>
      </c>
      <c r="E51" s="55"/>
      <c r="F51" s="56">
        <f>COUNTA(H51:S51)</f>
        <v>0</v>
      </c>
      <c r="G51" s="42">
        <f>COUNTA(T51:AW51)</f>
        <v>0</v>
      </c>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57"/>
      <c r="AY51" s="49">
        <f>IF(E51="neattiecas",1,IF(E51="atbilst pilnībā",10,IF(E51="atbilst daļēji",100,IF(E51="neatbilst",1000,0))))</f>
        <v>0</v>
      </c>
      <c r="AZ51" s="49"/>
      <c r="BA51" s="54"/>
      <c r="BB51" s="18"/>
      <c r="BC51" s="18"/>
      <c r="BD51" s="9"/>
      <c r="BE51" s="6"/>
      <c r="BF51" s="6"/>
      <c r="BG51" s="35"/>
      <c r="BH51" s="6"/>
      <c r="BI51" s="72"/>
    </row>
    <row r="52" spans="1:61" s="7" customFormat="1" ht="35.1" hidden="1" customHeight="1" outlineLevel="2" x14ac:dyDescent="0.25">
      <c r="A52" s="93">
        <v>43</v>
      </c>
      <c r="B52" s="117" t="s">
        <v>146</v>
      </c>
      <c r="C52" s="117"/>
      <c r="D52" s="69" t="s">
        <v>347</v>
      </c>
      <c r="E52" s="55"/>
      <c r="F52" s="56">
        <f>COUNTA(H52:S52)</f>
        <v>0</v>
      </c>
      <c r="G52" s="42">
        <f>COUNTA(T52:AW52)</f>
        <v>0</v>
      </c>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57"/>
      <c r="AY52" s="49">
        <f>IF(E52="neattiecas",1,IF(E52="atbilst pilnībā",10,IF(E52="atbilst daļēji",100,IF(E52="neatbilst",1000,0))))</f>
        <v>0</v>
      </c>
      <c r="AZ52" s="49"/>
      <c r="BA52" s="54"/>
      <c r="BB52" s="18"/>
      <c r="BC52" s="18"/>
      <c r="BD52" s="9"/>
      <c r="BE52" s="6"/>
      <c r="BF52" s="6"/>
      <c r="BG52" s="35"/>
      <c r="BH52" s="6"/>
      <c r="BI52" s="72"/>
    </row>
    <row r="53" spans="1:61" ht="35.1" customHeight="1" outlineLevel="1" collapsed="1" x14ac:dyDescent="0.25">
      <c r="A53" s="93">
        <v>44</v>
      </c>
      <c r="B53" s="71" t="s">
        <v>17</v>
      </c>
      <c r="C53" s="118" t="s">
        <v>18</v>
      </c>
      <c r="D53" s="119"/>
      <c r="E53" s="34">
        <f>IF(AY53&gt;999,"neatbilst",IF(AY53&gt;99,"atbilst daļēji",IF(AY53&gt;9,"atbilst pilnībā",IF(AY53&gt;0,"neattiecas",0))))</f>
        <v>0</v>
      </c>
      <c r="F53" s="62">
        <f>SUM(F54:F55)</f>
        <v>0</v>
      </c>
      <c r="G53" s="62">
        <f>SUM(G54:G55)</f>
        <v>0</v>
      </c>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2">
        <f>AC8</f>
        <v>0</v>
      </c>
      <c r="AY53" s="49">
        <f>SUM(AY54:AY55)</f>
        <v>0</v>
      </c>
      <c r="AZ53" s="49" t="s">
        <v>112</v>
      </c>
      <c r="BA53" s="64"/>
      <c r="BB53" s="65">
        <f>MIN(BB54:BB55)</f>
        <v>0</v>
      </c>
      <c r="BC53" s="65">
        <f>MAX(BC54:BC55)</f>
        <v>0</v>
      </c>
      <c r="BD53" s="66"/>
      <c r="BE53" s="64"/>
      <c r="BF53" s="67"/>
      <c r="BG53" s="68"/>
      <c r="BH53" s="68"/>
      <c r="BI53" s="73"/>
    </row>
    <row r="54" spans="1:61" s="7" customFormat="1" ht="35.1" hidden="1" customHeight="1" outlineLevel="2" x14ac:dyDescent="0.25">
      <c r="A54" s="93">
        <v>45</v>
      </c>
      <c r="B54" s="117" t="s">
        <v>147</v>
      </c>
      <c r="C54" s="117"/>
      <c r="D54" s="69" t="s">
        <v>348</v>
      </c>
      <c r="E54" s="55"/>
      <c r="F54" s="56">
        <f>COUNTA(H54:S54)</f>
        <v>0</v>
      </c>
      <c r="G54" s="42">
        <f>COUNTA(T54:AW54)</f>
        <v>0</v>
      </c>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57"/>
      <c r="AY54" s="49">
        <f>IF(E54="neattiecas",1,IF(E54="atbilst pilnībā",10,IF(E54="atbilst daļēji",100,IF(E54="neatbilst",1000,0))))</f>
        <v>0</v>
      </c>
      <c r="AZ54" s="49"/>
      <c r="BA54" s="54"/>
      <c r="BB54" s="18"/>
      <c r="BC54" s="18"/>
      <c r="BD54" s="9"/>
      <c r="BE54" s="6"/>
      <c r="BF54" s="6"/>
      <c r="BG54" s="35"/>
      <c r="BH54" s="6"/>
      <c r="BI54" s="72"/>
    </row>
    <row r="55" spans="1:61" s="7" customFormat="1" ht="35.1" hidden="1" customHeight="1" outlineLevel="2" x14ac:dyDescent="0.25">
      <c r="A55" s="93">
        <v>46</v>
      </c>
      <c r="B55" s="117" t="s">
        <v>148</v>
      </c>
      <c r="C55" s="117"/>
      <c r="D55" s="69" t="s">
        <v>349</v>
      </c>
      <c r="E55" s="55"/>
      <c r="F55" s="56">
        <f>COUNTA(H55:S55)</f>
        <v>0</v>
      </c>
      <c r="G55" s="42">
        <f>COUNTA(T55:AW55)</f>
        <v>0</v>
      </c>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57"/>
      <c r="AY55" s="49">
        <f>IF(E55="neattiecas",1,IF(E55="atbilst pilnībā",10,IF(E55="atbilst daļēji",100,IF(E55="neatbilst",1000,0))))</f>
        <v>0</v>
      </c>
      <c r="AZ55" s="49"/>
      <c r="BA55" s="54"/>
      <c r="BB55" s="18"/>
      <c r="BC55" s="18"/>
      <c r="BD55" s="9"/>
      <c r="BE55" s="6"/>
      <c r="BF55" s="6"/>
      <c r="BG55" s="35"/>
      <c r="BH55" s="6"/>
      <c r="BI55" s="72"/>
    </row>
    <row r="56" spans="1:61" ht="35.1" customHeight="1" outlineLevel="1" collapsed="1" x14ac:dyDescent="0.25">
      <c r="A56" s="93">
        <v>47</v>
      </c>
      <c r="B56" s="71" t="s">
        <v>19</v>
      </c>
      <c r="C56" s="118" t="s">
        <v>20</v>
      </c>
      <c r="D56" s="119"/>
      <c r="E56" s="34">
        <f>IF(AY56&gt;999,"neatbilst",IF(AY56&gt;99,"atbilst daļēji",IF(AY56&gt;9,"atbilst pilnībā",IF(AY56&gt;0,"neattiecas",0))))</f>
        <v>0</v>
      </c>
      <c r="F56" s="62">
        <f>SUM(F57:F57)</f>
        <v>0</v>
      </c>
      <c r="G56" s="62">
        <f>SUM(G57:G57)</f>
        <v>0</v>
      </c>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2">
        <f>AD8</f>
        <v>0</v>
      </c>
      <c r="AY56" s="49">
        <f>SUM(AY57:AY57)</f>
        <v>0</v>
      </c>
      <c r="AZ56" s="49" t="s">
        <v>112</v>
      </c>
      <c r="BA56" s="64"/>
      <c r="BB56" s="65">
        <f>MIN(BB57:BB57)</f>
        <v>0</v>
      </c>
      <c r="BC56" s="65">
        <f>MAX(BC57:BC57)</f>
        <v>0</v>
      </c>
      <c r="BD56" s="66"/>
      <c r="BE56" s="64"/>
      <c r="BF56" s="67"/>
      <c r="BG56" s="68"/>
      <c r="BH56" s="68"/>
      <c r="BI56" s="73"/>
    </row>
    <row r="57" spans="1:61" s="7" customFormat="1" ht="105" hidden="1" customHeight="1" outlineLevel="2" x14ac:dyDescent="0.25">
      <c r="A57" s="93">
        <v>48</v>
      </c>
      <c r="B57" s="117" t="s">
        <v>149</v>
      </c>
      <c r="C57" s="117"/>
      <c r="D57" s="69" t="s">
        <v>350</v>
      </c>
      <c r="E57" s="55"/>
      <c r="F57" s="56">
        <f>COUNTA(H57:S57)</f>
        <v>0</v>
      </c>
      <c r="G57" s="42">
        <f>COUNTA(T57:AW57)</f>
        <v>0</v>
      </c>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57"/>
      <c r="AY57" s="49">
        <f>IF(E57="neattiecas",1,IF(E57="atbilst pilnībā",10,IF(E57="atbilst daļēji",100,IF(E57="neatbilst",1000,0))))</f>
        <v>0</v>
      </c>
      <c r="AZ57" s="49"/>
      <c r="BA57" s="54"/>
      <c r="BB57" s="18"/>
      <c r="BC57" s="18"/>
      <c r="BD57" s="9"/>
      <c r="BE57" s="6"/>
      <c r="BF57" s="6"/>
      <c r="BG57" s="35"/>
      <c r="BH57" s="6"/>
      <c r="BI57" s="72"/>
    </row>
    <row r="58" spans="1:61" ht="35.1" customHeight="1" outlineLevel="1" collapsed="1" x14ac:dyDescent="0.25">
      <c r="A58" s="93">
        <v>49</v>
      </c>
      <c r="B58" s="71" t="s">
        <v>21</v>
      </c>
      <c r="C58" s="118" t="s">
        <v>22</v>
      </c>
      <c r="D58" s="119"/>
      <c r="E58" s="34">
        <f>IF(AY58&gt;999,"neatbilst",IF(AY58&gt;99,"atbilst daļēji",IF(AY58&gt;9,"atbilst pilnībā",IF(AY58&gt;0,"neattiecas",0))))</f>
        <v>0</v>
      </c>
      <c r="F58" s="62">
        <f>SUM(F59:F61)</f>
        <v>0</v>
      </c>
      <c r="G58" s="62">
        <f>SUM(G59:G61)</f>
        <v>0</v>
      </c>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2">
        <f>AE8</f>
        <v>0</v>
      </c>
      <c r="AY58" s="49">
        <f>SUM(AY59:AY61)</f>
        <v>0</v>
      </c>
      <c r="AZ58" s="49" t="s">
        <v>112</v>
      </c>
      <c r="BA58" s="64"/>
      <c r="BB58" s="65">
        <f>MIN(BB59:BB61)</f>
        <v>0</v>
      </c>
      <c r="BC58" s="65">
        <f>MAX(BC59:BC61)</f>
        <v>0</v>
      </c>
      <c r="BD58" s="66"/>
      <c r="BE58" s="64"/>
      <c r="BF58" s="67"/>
      <c r="BG58" s="68"/>
      <c r="BH58" s="68"/>
      <c r="BI58" s="73"/>
    </row>
    <row r="59" spans="1:61" s="7" customFormat="1" ht="35.1" hidden="1" customHeight="1" outlineLevel="2" x14ac:dyDescent="0.25">
      <c r="A59" s="93">
        <v>50</v>
      </c>
      <c r="B59" s="117" t="s">
        <v>150</v>
      </c>
      <c r="C59" s="117"/>
      <c r="D59" s="69" t="s">
        <v>351</v>
      </c>
      <c r="E59" s="55"/>
      <c r="F59" s="56">
        <f>COUNTA(H59:S59)</f>
        <v>0</v>
      </c>
      <c r="G59" s="42">
        <f>COUNTA(T59:AW59)</f>
        <v>0</v>
      </c>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57"/>
      <c r="AY59" s="49">
        <f>IF(E59="neattiecas",1,IF(E59="atbilst pilnībā",10,IF(E59="atbilst daļēji",100,IF(E59="neatbilst",1000,0))))</f>
        <v>0</v>
      </c>
      <c r="AZ59" s="49"/>
      <c r="BA59" s="54"/>
      <c r="BB59" s="18"/>
      <c r="BC59" s="18"/>
      <c r="BD59" s="9"/>
      <c r="BE59" s="6"/>
      <c r="BF59" s="6"/>
      <c r="BG59" s="35"/>
      <c r="BH59" s="6"/>
      <c r="BI59" s="72"/>
    </row>
    <row r="60" spans="1:61" s="7" customFormat="1" ht="35.1" hidden="1" customHeight="1" outlineLevel="2" x14ac:dyDescent="0.25">
      <c r="A60" s="93">
        <v>51</v>
      </c>
      <c r="B60" s="117" t="s">
        <v>151</v>
      </c>
      <c r="C60" s="117"/>
      <c r="D60" s="69" t="s">
        <v>352</v>
      </c>
      <c r="E60" s="55"/>
      <c r="F60" s="56">
        <f>COUNTA(H60:S60)</f>
        <v>0</v>
      </c>
      <c r="G60" s="42">
        <f>COUNTA(T60:AW60)</f>
        <v>0</v>
      </c>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57"/>
      <c r="AY60" s="49">
        <f>IF(E60="neattiecas",1,IF(E60="atbilst pilnībā",10,IF(E60="atbilst daļēji",100,IF(E60="neatbilst",1000,0))))</f>
        <v>0</v>
      </c>
      <c r="AZ60" s="49"/>
      <c r="BA60" s="54"/>
      <c r="BB60" s="18"/>
      <c r="BC60" s="18"/>
      <c r="BD60" s="9"/>
      <c r="BE60" s="6"/>
      <c r="BF60" s="6"/>
      <c r="BG60" s="35"/>
      <c r="BH60" s="6"/>
      <c r="BI60" s="72"/>
    </row>
    <row r="61" spans="1:61" s="7" customFormat="1" ht="35.1" hidden="1" customHeight="1" outlineLevel="2" x14ac:dyDescent="0.25">
      <c r="A61" s="93">
        <v>52</v>
      </c>
      <c r="B61" s="117" t="s">
        <v>152</v>
      </c>
      <c r="C61" s="117"/>
      <c r="D61" s="69" t="s">
        <v>353</v>
      </c>
      <c r="E61" s="55"/>
      <c r="F61" s="56">
        <f>COUNTA(H61:S61)</f>
        <v>0</v>
      </c>
      <c r="G61" s="42">
        <f>COUNTA(T61:AW61)</f>
        <v>0</v>
      </c>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57"/>
      <c r="AY61" s="49">
        <f>IF(E61="neattiecas",1,IF(E61="atbilst pilnībā",10,IF(E61="atbilst daļēji",100,IF(E61="neatbilst",1000,0))))</f>
        <v>0</v>
      </c>
      <c r="AZ61" s="49"/>
      <c r="BA61" s="54"/>
      <c r="BB61" s="18"/>
      <c r="BC61" s="18"/>
      <c r="BD61" s="9"/>
      <c r="BE61" s="6"/>
      <c r="BF61" s="6"/>
      <c r="BG61" s="35"/>
      <c r="BH61" s="6"/>
      <c r="BI61" s="72"/>
    </row>
    <row r="62" spans="1:61" ht="35.1" customHeight="1" outlineLevel="1" collapsed="1" x14ac:dyDescent="0.25">
      <c r="A62" s="93">
        <v>53</v>
      </c>
      <c r="B62" s="71" t="s">
        <v>23</v>
      </c>
      <c r="C62" s="118" t="s">
        <v>62</v>
      </c>
      <c r="D62" s="119"/>
      <c r="E62" s="34">
        <f>IF(AY62&gt;999,"neatbilst",IF(AY62&gt;99,"atbilst daļēji",IF(AY62&gt;9,"atbilst pilnībā",IF(AY62&gt;0,"neattiecas",0))))</f>
        <v>0</v>
      </c>
      <c r="F62" s="62">
        <f>SUM(F63:F64)</f>
        <v>0</v>
      </c>
      <c r="G62" s="62">
        <f>SUM(G63:G64)</f>
        <v>0</v>
      </c>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2">
        <f>AF8</f>
        <v>0</v>
      </c>
      <c r="AY62" s="49">
        <f>SUM(AY63:AY64)</f>
        <v>0</v>
      </c>
      <c r="AZ62" s="49" t="s">
        <v>112</v>
      </c>
      <c r="BA62" s="64"/>
      <c r="BB62" s="65">
        <f>MIN(BB63:BB64)</f>
        <v>0</v>
      </c>
      <c r="BC62" s="65">
        <f>MAX(BC63:BC64)</f>
        <v>0</v>
      </c>
      <c r="BD62" s="66"/>
      <c r="BE62" s="64"/>
      <c r="BF62" s="67"/>
      <c r="BG62" s="68"/>
      <c r="BH62" s="68"/>
      <c r="BI62" s="73"/>
    </row>
    <row r="63" spans="1:61" s="7" customFormat="1" ht="35.1" hidden="1" customHeight="1" outlineLevel="2" x14ac:dyDescent="0.25">
      <c r="A63" s="93">
        <v>54</v>
      </c>
      <c r="B63" s="117" t="s">
        <v>153</v>
      </c>
      <c r="C63" s="117"/>
      <c r="D63" s="69" t="s">
        <v>354</v>
      </c>
      <c r="E63" s="55"/>
      <c r="F63" s="56">
        <f>COUNTA(H63:S63)</f>
        <v>0</v>
      </c>
      <c r="G63" s="42">
        <f>COUNTA(T63:AW63)</f>
        <v>0</v>
      </c>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57"/>
      <c r="AY63" s="49">
        <f>IF(E63="neattiecas",1,IF(E63="atbilst pilnībā",10,IF(E63="atbilst daļēji",100,IF(E63="neatbilst",1000,0))))</f>
        <v>0</v>
      </c>
      <c r="AZ63" s="49"/>
      <c r="BA63" s="54"/>
      <c r="BB63" s="18"/>
      <c r="BC63" s="18"/>
      <c r="BD63" s="9"/>
      <c r="BE63" s="6"/>
      <c r="BF63" s="6"/>
      <c r="BG63" s="35"/>
      <c r="BH63" s="6"/>
      <c r="BI63" s="72"/>
    </row>
    <row r="64" spans="1:61" s="7" customFormat="1" ht="45" hidden="1" customHeight="1" outlineLevel="2" x14ac:dyDescent="0.25">
      <c r="A64" s="93">
        <v>55</v>
      </c>
      <c r="B64" s="117" t="s">
        <v>154</v>
      </c>
      <c r="C64" s="117"/>
      <c r="D64" s="69" t="s">
        <v>355</v>
      </c>
      <c r="E64" s="55"/>
      <c r="F64" s="56">
        <f>COUNTA(H64:S64)</f>
        <v>0</v>
      </c>
      <c r="G64" s="42">
        <f>COUNTA(T64:AW64)</f>
        <v>0</v>
      </c>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57"/>
      <c r="AY64" s="49">
        <f>IF(E64="neattiecas",1,IF(E64="atbilst pilnībā",10,IF(E64="atbilst daļēji",100,IF(E64="neatbilst",1000,0))))</f>
        <v>0</v>
      </c>
      <c r="AZ64" s="49"/>
      <c r="BA64" s="54"/>
      <c r="BB64" s="18"/>
      <c r="BC64" s="18"/>
      <c r="BD64" s="9"/>
      <c r="BE64" s="6"/>
      <c r="BF64" s="6"/>
      <c r="BG64" s="35"/>
      <c r="BH64" s="6"/>
      <c r="BI64" s="72"/>
    </row>
    <row r="65" spans="1:61" ht="35.1" customHeight="1" outlineLevel="1" collapsed="1" x14ac:dyDescent="0.25">
      <c r="A65" s="93">
        <v>56</v>
      </c>
      <c r="B65" s="71" t="s">
        <v>24</v>
      </c>
      <c r="C65" s="118" t="s">
        <v>25</v>
      </c>
      <c r="D65" s="119"/>
      <c r="E65" s="34">
        <f>IF(AY65&gt;999,"neatbilst",IF(AY65&gt;99,"atbilst daļēji",IF(AY65&gt;9,"atbilst pilnībā",IF(AY65&gt;0,"neattiecas",0))))</f>
        <v>0</v>
      </c>
      <c r="F65" s="62">
        <f>SUM(F66:F66)</f>
        <v>0</v>
      </c>
      <c r="G65" s="62">
        <f>SUM(G66:G66)</f>
        <v>0</v>
      </c>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2">
        <f>AG8</f>
        <v>0</v>
      </c>
      <c r="AY65" s="49">
        <f>SUM(AY66:AY66)</f>
        <v>0</v>
      </c>
      <c r="AZ65" s="49" t="s">
        <v>112</v>
      </c>
      <c r="BA65" s="64"/>
      <c r="BB65" s="65">
        <f>MIN(BB66:BB66)</f>
        <v>0</v>
      </c>
      <c r="BC65" s="65">
        <f>MAX(BC66:BC66)</f>
        <v>0</v>
      </c>
      <c r="BD65" s="66"/>
      <c r="BE65" s="64"/>
      <c r="BF65" s="67"/>
      <c r="BG65" s="68"/>
      <c r="BH65" s="68"/>
      <c r="BI65" s="73"/>
    </row>
    <row r="66" spans="1:61" s="7" customFormat="1" ht="90" hidden="1" customHeight="1" outlineLevel="2" x14ac:dyDescent="0.25">
      <c r="A66" s="93">
        <v>57</v>
      </c>
      <c r="B66" s="117" t="s">
        <v>155</v>
      </c>
      <c r="C66" s="117"/>
      <c r="D66" s="69" t="s">
        <v>356</v>
      </c>
      <c r="E66" s="55"/>
      <c r="F66" s="56">
        <f>COUNTA(H66:S66)</f>
        <v>0</v>
      </c>
      <c r="G66" s="42">
        <f>COUNTA(T66:AW66)</f>
        <v>0</v>
      </c>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57"/>
      <c r="AY66" s="49">
        <f>IF(E66="neattiecas",1,IF(E66="atbilst pilnībā",10,IF(E66="atbilst daļēji",100,IF(E66="neatbilst",1000,0))))</f>
        <v>0</v>
      </c>
      <c r="AZ66" s="49"/>
      <c r="BA66" s="54"/>
      <c r="BB66" s="18"/>
      <c r="BC66" s="18"/>
      <c r="BD66" s="9"/>
      <c r="BE66" s="6"/>
      <c r="BF66" s="6"/>
      <c r="BG66" s="35"/>
      <c r="BH66" s="6"/>
      <c r="BI66" s="72"/>
    </row>
    <row r="67" spans="1:61" ht="35.1" customHeight="1" outlineLevel="1" collapsed="1" x14ac:dyDescent="0.25">
      <c r="A67" s="93">
        <v>58</v>
      </c>
      <c r="B67" s="71" t="s">
        <v>26</v>
      </c>
      <c r="C67" s="118" t="s">
        <v>27</v>
      </c>
      <c r="D67" s="119"/>
      <c r="E67" s="34">
        <f>IF(AY67&gt;999,"neatbilst",IF(AY67&gt;99,"atbilst daļēji",IF(AY67&gt;9,"atbilst pilnībā",IF(AY67&gt;0,"neattiecas",0))))</f>
        <v>0</v>
      </c>
      <c r="F67" s="62">
        <f>SUM(F68:F68)</f>
        <v>0</v>
      </c>
      <c r="G67" s="62">
        <f>SUM(G68:G68)</f>
        <v>0</v>
      </c>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2">
        <f>AH8</f>
        <v>0</v>
      </c>
      <c r="AY67" s="49">
        <f>SUM(AY68:AY68)</f>
        <v>0</v>
      </c>
      <c r="AZ67" s="49" t="s">
        <v>112</v>
      </c>
      <c r="BA67" s="64"/>
      <c r="BB67" s="65">
        <f>MIN(BB68:BB68)</f>
        <v>0</v>
      </c>
      <c r="BC67" s="65">
        <f>MAX(BC68:BC68)</f>
        <v>0</v>
      </c>
      <c r="BD67" s="66"/>
      <c r="BE67" s="64"/>
      <c r="BF67" s="67"/>
      <c r="BG67" s="68"/>
      <c r="BH67" s="68"/>
      <c r="BI67" s="73"/>
    </row>
    <row r="68" spans="1:61" s="7" customFormat="1" ht="60" hidden="1" customHeight="1" outlineLevel="2" x14ac:dyDescent="0.25">
      <c r="A68" s="93">
        <v>59</v>
      </c>
      <c r="B68" s="117" t="s">
        <v>156</v>
      </c>
      <c r="C68" s="117"/>
      <c r="D68" s="69" t="s">
        <v>357</v>
      </c>
      <c r="E68" s="55"/>
      <c r="F68" s="56">
        <f>COUNTA(H68:S68)</f>
        <v>0</v>
      </c>
      <c r="G68" s="42">
        <f>COUNTA(T68:AW68)</f>
        <v>0</v>
      </c>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57"/>
      <c r="AY68" s="49">
        <f>IF(E68="neattiecas",1,IF(E68="atbilst pilnībā",10,IF(E68="atbilst daļēji",100,IF(E68="neatbilst",1000,0))))</f>
        <v>0</v>
      </c>
      <c r="AZ68" s="49"/>
      <c r="BA68" s="54"/>
      <c r="BB68" s="18"/>
      <c r="BC68" s="18"/>
      <c r="BD68" s="9"/>
      <c r="BE68" s="6"/>
      <c r="BF68" s="6"/>
      <c r="BG68" s="35"/>
      <c r="BH68" s="6"/>
      <c r="BI68" s="72"/>
    </row>
    <row r="69" spans="1:61" ht="35.1" customHeight="1" outlineLevel="1" collapsed="1" x14ac:dyDescent="0.25">
      <c r="A69" s="93">
        <v>60</v>
      </c>
      <c r="B69" s="71" t="s">
        <v>28</v>
      </c>
      <c r="C69" s="118" t="s">
        <v>29</v>
      </c>
      <c r="D69" s="119"/>
      <c r="E69" s="34">
        <f>IF(AY69&gt;999,"neatbilst",IF(AY69&gt;99,"atbilst daļēji",IF(AY69&gt;9,"atbilst pilnībā",IF(AY69&gt;0,"neattiecas",0))))</f>
        <v>0</v>
      </c>
      <c r="F69" s="62">
        <f>SUM(F70:F76)</f>
        <v>0</v>
      </c>
      <c r="G69" s="62">
        <f>SUM(G70:G76)</f>
        <v>0</v>
      </c>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2">
        <f>AI8</f>
        <v>0</v>
      </c>
      <c r="AY69" s="49">
        <f>SUM(AY70:AY76)</f>
        <v>0</v>
      </c>
      <c r="AZ69" s="49" t="s">
        <v>112</v>
      </c>
      <c r="BA69" s="64"/>
      <c r="BB69" s="65">
        <f>MIN(BB70:BB76)</f>
        <v>0</v>
      </c>
      <c r="BC69" s="65">
        <f>MAX(BC70:BC76)</f>
        <v>0</v>
      </c>
      <c r="BD69" s="66"/>
      <c r="BE69" s="64"/>
      <c r="BF69" s="67"/>
      <c r="BG69" s="68"/>
      <c r="BH69" s="68"/>
      <c r="BI69" s="73"/>
    </row>
    <row r="70" spans="1:61" s="7" customFormat="1" ht="24.95" hidden="1" customHeight="1" outlineLevel="2" x14ac:dyDescent="0.25">
      <c r="A70" s="93">
        <v>61</v>
      </c>
      <c r="B70" s="117" t="s">
        <v>157</v>
      </c>
      <c r="C70" s="117"/>
      <c r="D70" s="69" t="s">
        <v>360</v>
      </c>
      <c r="E70" s="55"/>
      <c r="F70" s="56">
        <f t="shared" ref="F70:F76" si="8">COUNTA(H70:S70)</f>
        <v>0</v>
      </c>
      <c r="G70" s="42">
        <f t="shared" ref="G70:G76" si="9">COUNTA(T70:AW70)</f>
        <v>0</v>
      </c>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57"/>
      <c r="AY70" s="49">
        <f t="shared" ref="AY70:AY76" si="10">IF(E70="neattiecas",1,IF(E70="atbilst pilnībā",10,IF(E70="atbilst daļēji",100,IF(E70="neatbilst",1000,0))))</f>
        <v>0</v>
      </c>
      <c r="AZ70" s="49"/>
      <c r="BA70" s="54"/>
      <c r="BB70" s="18"/>
      <c r="BC70" s="18"/>
      <c r="BD70" s="9"/>
      <c r="BE70" s="6"/>
      <c r="BF70" s="6"/>
      <c r="BG70" s="35"/>
      <c r="BH70" s="6"/>
      <c r="BI70" s="72"/>
    </row>
    <row r="71" spans="1:61" s="7" customFormat="1" ht="24.95" hidden="1" customHeight="1" outlineLevel="2" x14ac:dyDescent="0.25">
      <c r="A71" s="93">
        <v>62</v>
      </c>
      <c r="B71" s="117" t="s">
        <v>158</v>
      </c>
      <c r="C71" s="117"/>
      <c r="D71" s="69" t="s">
        <v>361</v>
      </c>
      <c r="E71" s="55"/>
      <c r="F71" s="56">
        <f t="shared" si="8"/>
        <v>0</v>
      </c>
      <c r="G71" s="42">
        <f t="shared" si="9"/>
        <v>0</v>
      </c>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57"/>
      <c r="AY71" s="49">
        <f t="shared" si="10"/>
        <v>0</v>
      </c>
      <c r="AZ71" s="49"/>
      <c r="BA71" s="54"/>
      <c r="BB71" s="18"/>
      <c r="BC71" s="18"/>
      <c r="BD71" s="9"/>
      <c r="BE71" s="6"/>
      <c r="BF71" s="6"/>
      <c r="BG71" s="35"/>
      <c r="BH71" s="6"/>
      <c r="BI71" s="72"/>
    </row>
    <row r="72" spans="1:61" s="7" customFormat="1" ht="24.95" hidden="1" customHeight="1" outlineLevel="2" x14ac:dyDescent="0.25">
      <c r="A72" s="93">
        <v>63</v>
      </c>
      <c r="B72" s="117" t="s">
        <v>159</v>
      </c>
      <c r="C72" s="117"/>
      <c r="D72" s="69" t="s">
        <v>362</v>
      </c>
      <c r="E72" s="55"/>
      <c r="F72" s="56">
        <f t="shared" si="8"/>
        <v>0</v>
      </c>
      <c r="G72" s="42">
        <f t="shared" si="9"/>
        <v>0</v>
      </c>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57"/>
      <c r="AY72" s="49">
        <f t="shared" si="10"/>
        <v>0</v>
      </c>
      <c r="AZ72" s="49"/>
      <c r="BA72" s="54"/>
      <c r="BB72" s="18"/>
      <c r="BC72" s="18"/>
      <c r="BD72" s="9"/>
      <c r="BE72" s="6"/>
      <c r="BF72" s="6"/>
      <c r="BG72" s="35"/>
      <c r="BH72" s="6"/>
      <c r="BI72" s="72"/>
    </row>
    <row r="73" spans="1:61" s="7" customFormat="1" ht="24.95" hidden="1" customHeight="1" outlineLevel="2" x14ac:dyDescent="0.25">
      <c r="A73" s="93">
        <v>64</v>
      </c>
      <c r="B73" s="117" t="s">
        <v>160</v>
      </c>
      <c r="C73" s="117"/>
      <c r="D73" s="69" t="s">
        <v>363</v>
      </c>
      <c r="E73" s="55"/>
      <c r="F73" s="56">
        <f t="shared" si="8"/>
        <v>0</v>
      </c>
      <c r="G73" s="42">
        <f t="shared" si="9"/>
        <v>0</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57"/>
      <c r="AY73" s="49">
        <f t="shared" si="10"/>
        <v>0</v>
      </c>
      <c r="AZ73" s="49"/>
      <c r="BA73" s="54"/>
      <c r="BB73" s="18"/>
      <c r="BC73" s="18"/>
      <c r="BD73" s="9"/>
      <c r="BE73" s="6"/>
      <c r="BF73" s="6"/>
      <c r="BG73" s="35"/>
      <c r="BH73" s="6"/>
      <c r="BI73" s="72"/>
    </row>
    <row r="74" spans="1:61" s="7" customFormat="1" ht="24.95" hidden="1" customHeight="1" outlineLevel="2" x14ac:dyDescent="0.25">
      <c r="A74" s="93">
        <v>65</v>
      </c>
      <c r="B74" s="117" t="s">
        <v>161</v>
      </c>
      <c r="C74" s="117"/>
      <c r="D74" s="69" t="s">
        <v>364</v>
      </c>
      <c r="E74" s="55"/>
      <c r="F74" s="56">
        <f t="shared" si="8"/>
        <v>0</v>
      </c>
      <c r="G74" s="42">
        <f t="shared" si="9"/>
        <v>0</v>
      </c>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57"/>
      <c r="AY74" s="49">
        <f t="shared" si="10"/>
        <v>0</v>
      </c>
      <c r="AZ74" s="49"/>
      <c r="BA74" s="54"/>
      <c r="BB74" s="18"/>
      <c r="BC74" s="18"/>
      <c r="BD74" s="9"/>
      <c r="BE74" s="6"/>
      <c r="BF74" s="6"/>
      <c r="BG74" s="35"/>
      <c r="BH74" s="6"/>
      <c r="BI74" s="72"/>
    </row>
    <row r="75" spans="1:61" s="7" customFormat="1" ht="35.1" hidden="1" customHeight="1" outlineLevel="2" x14ac:dyDescent="0.25">
      <c r="A75" s="93">
        <v>66</v>
      </c>
      <c r="B75" s="117" t="s">
        <v>358</v>
      </c>
      <c r="C75" s="117"/>
      <c r="D75" s="69" t="s">
        <v>365</v>
      </c>
      <c r="E75" s="55"/>
      <c r="F75" s="56">
        <f t="shared" si="8"/>
        <v>0</v>
      </c>
      <c r="G75" s="42">
        <f t="shared" si="9"/>
        <v>0</v>
      </c>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57"/>
      <c r="AY75" s="49">
        <f t="shared" si="10"/>
        <v>0</v>
      </c>
      <c r="AZ75" s="49"/>
      <c r="BA75" s="54"/>
      <c r="BB75" s="18"/>
      <c r="BC75" s="18"/>
      <c r="BD75" s="9"/>
      <c r="BE75" s="6"/>
      <c r="BF75" s="6"/>
      <c r="BG75" s="35"/>
      <c r="BH75" s="6"/>
      <c r="BI75" s="72"/>
    </row>
    <row r="76" spans="1:61" s="7" customFormat="1" ht="35.1" hidden="1" customHeight="1" outlineLevel="2" x14ac:dyDescent="0.25">
      <c r="A76" s="93">
        <v>67</v>
      </c>
      <c r="B76" s="117" t="s">
        <v>359</v>
      </c>
      <c r="C76" s="117"/>
      <c r="D76" s="69" t="s">
        <v>366</v>
      </c>
      <c r="E76" s="55"/>
      <c r="F76" s="56">
        <f t="shared" si="8"/>
        <v>0</v>
      </c>
      <c r="G76" s="42">
        <f t="shared" si="9"/>
        <v>0</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57"/>
      <c r="AY76" s="49">
        <f t="shared" si="10"/>
        <v>0</v>
      </c>
      <c r="AZ76" s="49"/>
      <c r="BA76" s="54"/>
      <c r="BB76" s="18"/>
      <c r="BC76" s="18"/>
      <c r="BD76" s="9"/>
      <c r="BE76" s="6"/>
      <c r="BF76" s="6"/>
      <c r="BG76" s="35"/>
      <c r="BH76" s="6"/>
      <c r="BI76" s="72"/>
    </row>
    <row r="77" spans="1:61" ht="35.1" customHeight="1" outlineLevel="1" collapsed="1" x14ac:dyDescent="0.25">
      <c r="A77" s="93">
        <v>68</v>
      </c>
      <c r="B77" s="71" t="s">
        <v>30</v>
      </c>
      <c r="C77" s="153" t="s">
        <v>31</v>
      </c>
      <c r="D77" s="119"/>
      <c r="E77" s="34">
        <f>IF(AY77&gt;999,"neatbilst",IF(AY77&gt;99,"atbilst daļēji",IF(AY77&gt;9,"atbilst pilnībā",IF(AY77&gt;0,"neattiecas",0))))</f>
        <v>0</v>
      </c>
      <c r="F77" s="62">
        <f>SUM(F78:F78)</f>
        <v>0</v>
      </c>
      <c r="G77" s="62">
        <f>SUM(G78:G78)</f>
        <v>0</v>
      </c>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2">
        <f>AJ8</f>
        <v>0</v>
      </c>
      <c r="AY77" s="49">
        <f>SUM(AY78:AY78)</f>
        <v>0</v>
      </c>
      <c r="AZ77" s="49" t="s">
        <v>112</v>
      </c>
      <c r="BA77" s="64"/>
      <c r="BB77" s="65">
        <f>MIN(BB78:BB78)</f>
        <v>0</v>
      </c>
      <c r="BC77" s="65">
        <f>MAX(BC78:BC78)</f>
        <v>0</v>
      </c>
      <c r="BD77" s="66"/>
      <c r="BE77" s="64"/>
      <c r="BF77" s="67"/>
      <c r="BG77" s="68"/>
      <c r="BH77" s="68"/>
      <c r="BI77" s="73"/>
    </row>
    <row r="78" spans="1:61" s="7" customFormat="1" ht="125.1" hidden="1" customHeight="1" outlineLevel="2" x14ac:dyDescent="0.25">
      <c r="A78" s="93">
        <v>69</v>
      </c>
      <c r="B78" s="117" t="s">
        <v>162</v>
      </c>
      <c r="C78" s="117"/>
      <c r="D78" s="69" t="s">
        <v>367</v>
      </c>
      <c r="E78" s="55"/>
      <c r="F78" s="56">
        <f>COUNTA(H78:S78)</f>
        <v>0</v>
      </c>
      <c r="G78" s="42">
        <f>COUNTA(T78:AW78)</f>
        <v>0</v>
      </c>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57"/>
      <c r="AY78" s="49">
        <f>IF(E78="neattiecas",1,IF(E78="atbilst pilnībā",10,IF(E78="atbilst daļēji",100,IF(E78="neatbilst",1000,0))))</f>
        <v>0</v>
      </c>
      <c r="AZ78" s="49"/>
      <c r="BA78" s="54"/>
      <c r="BB78" s="18"/>
      <c r="BC78" s="18"/>
      <c r="BD78" s="9"/>
      <c r="BE78" s="6"/>
      <c r="BF78" s="6"/>
      <c r="BG78" s="35"/>
      <c r="BH78" s="6"/>
      <c r="BI78" s="72"/>
    </row>
    <row r="79" spans="1:61" ht="35.1" customHeight="1" outlineLevel="1" collapsed="1" x14ac:dyDescent="0.25">
      <c r="A79" s="93">
        <v>70</v>
      </c>
      <c r="B79" s="71" t="s">
        <v>32</v>
      </c>
      <c r="C79" s="118" t="s">
        <v>33</v>
      </c>
      <c r="D79" s="119"/>
      <c r="E79" s="34">
        <f>IF(AY79&gt;999,"neatbilst",IF(AY79&gt;99,"atbilst daļēji",IF(AY79&gt;9,"atbilst pilnībā",IF(AY79&gt;0,"neattiecas",0))))</f>
        <v>0</v>
      </c>
      <c r="F79" s="62">
        <f>SUM(F80:F84)</f>
        <v>0</v>
      </c>
      <c r="G79" s="62">
        <f>SUM(G80:G84)</f>
        <v>0</v>
      </c>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2">
        <f>AK8</f>
        <v>0</v>
      </c>
      <c r="AY79" s="49">
        <f>SUM(AY80:AY84)</f>
        <v>0</v>
      </c>
      <c r="AZ79" s="49" t="s">
        <v>112</v>
      </c>
      <c r="BA79" s="64"/>
      <c r="BB79" s="65">
        <f>MIN(BB80:BB84)</f>
        <v>0</v>
      </c>
      <c r="BC79" s="65">
        <f>MAX(BC80:BC84)</f>
        <v>0</v>
      </c>
      <c r="BD79" s="66"/>
      <c r="BE79" s="64"/>
      <c r="BF79" s="67"/>
      <c r="BG79" s="68"/>
      <c r="BH79" s="68"/>
      <c r="BI79" s="73"/>
    </row>
    <row r="80" spans="1:61" s="7" customFormat="1" ht="24.95" hidden="1" customHeight="1" outlineLevel="2" x14ac:dyDescent="0.25">
      <c r="A80" s="93">
        <v>71</v>
      </c>
      <c r="B80" s="117" t="s">
        <v>163</v>
      </c>
      <c r="C80" s="117"/>
      <c r="D80" s="69" t="s">
        <v>368</v>
      </c>
      <c r="E80" s="55"/>
      <c r="F80" s="56">
        <f>COUNTA(H80:S80)</f>
        <v>0</v>
      </c>
      <c r="G80" s="42">
        <f>COUNTA(T80:AW80)</f>
        <v>0</v>
      </c>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57"/>
      <c r="AY80" s="49">
        <f>IF(E80="neattiecas",1,IF(E80="atbilst pilnībā",10,IF(E80="atbilst daļēji",100,IF(E80="neatbilst",1000,0))))</f>
        <v>0</v>
      </c>
      <c r="AZ80" s="49"/>
      <c r="BA80" s="54"/>
      <c r="BB80" s="18"/>
      <c r="BC80" s="18"/>
      <c r="BD80" s="9"/>
      <c r="BE80" s="6"/>
      <c r="BF80" s="6"/>
      <c r="BG80" s="35"/>
      <c r="BH80" s="6"/>
      <c r="BI80" s="72"/>
    </row>
    <row r="81" spans="1:61" s="7" customFormat="1" ht="24.95" hidden="1" customHeight="1" outlineLevel="2" x14ac:dyDescent="0.25">
      <c r="A81" s="93">
        <v>72</v>
      </c>
      <c r="B81" s="117" t="s">
        <v>164</v>
      </c>
      <c r="C81" s="117"/>
      <c r="D81" s="69" t="s">
        <v>369</v>
      </c>
      <c r="E81" s="55"/>
      <c r="F81" s="56">
        <f>COUNTA(H81:S81)</f>
        <v>0</v>
      </c>
      <c r="G81" s="42">
        <f>COUNTA(T81:AW81)</f>
        <v>0</v>
      </c>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57"/>
      <c r="AY81" s="49">
        <f>IF(E81="neattiecas",1,IF(E81="atbilst pilnībā",10,IF(E81="atbilst daļēji",100,IF(E81="neatbilst",1000,0))))</f>
        <v>0</v>
      </c>
      <c r="AZ81" s="49"/>
      <c r="BA81" s="54"/>
      <c r="BB81" s="18"/>
      <c r="BC81" s="18"/>
      <c r="BD81" s="9"/>
      <c r="BE81" s="6"/>
      <c r="BF81" s="6"/>
      <c r="BG81" s="35"/>
      <c r="BH81" s="6"/>
      <c r="BI81" s="72"/>
    </row>
    <row r="82" spans="1:61" s="7" customFormat="1" ht="24.95" hidden="1" customHeight="1" outlineLevel="2" x14ac:dyDescent="0.25">
      <c r="A82" s="93">
        <v>73</v>
      </c>
      <c r="B82" s="117" t="s">
        <v>165</v>
      </c>
      <c r="C82" s="117"/>
      <c r="D82" s="69" t="s">
        <v>370</v>
      </c>
      <c r="E82" s="55"/>
      <c r="F82" s="56">
        <f>COUNTA(H82:S82)</f>
        <v>0</v>
      </c>
      <c r="G82" s="42">
        <f>COUNTA(T82:AW82)</f>
        <v>0</v>
      </c>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57"/>
      <c r="AY82" s="49">
        <f>IF(E82="neattiecas",1,IF(E82="atbilst pilnībā",10,IF(E82="atbilst daļēji",100,IF(E82="neatbilst",1000,0))))</f>
        <v>0</v>
      </c>
      <c r="AZ82" s="49"/>
      <c r="BA82" s="54"/>
      <c r="BB82" s="18"/>
      <c r="BC82" s="18"/>
      <c r="BD82" s="9"/>
      <c r="BE82" s="6"/>
      <c r="BF82" s="6"/>
      <c r="BG82" s="35"/>
      <c r="BH82" s="6"/>
      <c r="BI82" s="72"/>
    </row>
    <row r="83" spans="1:61" s="7" customFormat="1" ht="35.1" hidden="1" customHeight="1" outlineLevel="2" x14ac:dyDescent="0.25">
      <c r="A83" s="93">
        <v>74</v>
      </c>
      <c r="B83" s="117" t="s">
        <v>166</v>
      </c>
      <c r="C83" s="117"/>
      <c r="D83" s="69" t="s">
        <v>371</v>
      </c>
      <c r="E83" s="55"/>
      <c r="F83" s="56">
        <f>COUNTA(H83:S83)</f>
        <v>0</v>
      </c>
      <c r="G83" s="42">
        <f>COUNTA(T83:AW83)</f>
        <v>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57"/>
      <c r="AY83" s="49">
        <f>IF(E83="neattiecas",1,IF(E83="atbilst pilnībā",10,IF(E83="atbilst daļēji",100,IF(E83="neatbilst",1000,0))))</f>
        <v>0</v>
      </c>
      <c r="AZ83" s="49"/>
      <c r="BA83" s="54"/>
      <c r="BB83" s="18"/>
      <c r="BC83" s="18"/>
      <c r="BD83" s="9"/>
      <c r="BE83" s="6"/>
      <c r="BF83" s="6"/>
      <c r="BG83" s="35"/>
      <c r="BH83" s="6"/>
      <c r="BI83" s="72"/>
    </row>
    <row r="84" spans="1:61" s="7" customFormat="1" ht="35.1" hidden="1" customHeight="1" outlineLevel="2" x14ac:dyDescent="0.25">
      <c r="A84" s="93">
        <v>75</v>
      </c>
      <c r="B84" s="117" t="s">
        <v>167</v>
      </c>
      <c r="C84" s="117"/>
      <c r="D84" s="69" t="s">
        <v>372</v>
      </c>
      <c r="E84" s="55"/>
      <c r="F84" s="56">
        <f>COUNTA(H84:S84)</f>
        <v>0</v>
      </c>
      <c r="G84" s="42">
        <f>COUNTA(T84:AW84)</f>
        <v>0</v>
      </c>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57"/>
      <c r="AY84" s="49">
        <f>IF(E84="neattiecas",1,IF(E84="atbilst pilnībā",10,IF(E84="atbilst daļēji",100,IF(E84="neatbilst",1000,0))))</f>
        <v>0</v>
      </c>
      <c r="AZ84" s="49"/>
      <c r="BA84" s="54"/>
      <c r="BB84" s="18"/>
      <c r="BC84" s="18"/>
      <c r="BD84" s="9"/>
      <c r="BE84" s="6"/>
      <c r="BF84" s="6"/>
      <c r="BG84" s="35"/>
      <c r="BH84" s="6"/>
      <c r="BI84" s="72"/>
    </row>
    <row r="85" spans="1:61" ht="35.1" customHeight="1" outlineLevel="1" collapsed="1" x14ac:dyDescent="0.25">
      <c r="A85" s="93">
        <v>76</v>
      </c>
      <c r="B85" s="71" t="s">
        <v>34</v>
      </c>
      <c r="C85" s="118" t="s">
        <v>35</v>
      </c>
      <c r="D85" s="119"/>
      <c r="E85" s="34">
        <f>IF(AY85&gt;999,"neatbilst",IF(AY85&gt;99,"atbilst daļēji",IF(AY85&gt;9,"atbilst pilnībā",IF(AY85&gt;0,"neattiecas",0))))</f>
        <v>0</v>
      </c>
      <c r="F85" s="62">
        <f>SUM(F86:F86)</f>
        <v>0</v>
      </c>
      <c r="G85" s="62">
        <f>SUM(G86:G86)</f>
        <v>0</v>
      </c>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2">
        <f>AL8</f>
        <v>0</v>
      </c>
      <c r="AY85" s="49">
        <f>SUM(AY86:AY86)</f>
        <v>0</v>
      </c>
      <c r="AZ85" s="49" t="s">
        <v>112</v>
      </c>
      <c r="BA85" s="64"/>
      <c r="BB85" s="65">
        <f>MIN(BB86:BB86)</f>
        <v>0</v>
      </c>
      <c r="BC85" s="65">
        <f>MAX(BC86:BC86)</f>
        <v>0</v>
      </c>
      <c r="BD85" s="66"/>
      <c r="BE85" s="64"/>
      <c r="BF85" s="67"/>
      <c r="BG85" s="68"/>
      <c r="BH85" s="68"/>
      <c r="BI85" s="73"/>
    </row>
    <row r="86" spans="1:61" s="7" customFormat="1" ht="75" hidden="1" customHeight="1" outlineLevel="2" x14ac:dyDescent="0.25">
      <c r="A86" s="93">
        <v>77</v>
      </c>
      <c r="B86" s="117" t="s">
        <v>168</v>
      </c>
      <c r="C86" s="117"/>
      <c r="D86" s="69" t="s">
        <v>373</v>
      </c>
      <c r="E86" s="55"/>
      <c r="F86" s="56">
        <f>COUNTA(H86:S86)</f>
        <v>0</v>
      </c>
      <c r="G86" s="42">
        <f>COUNTA(T86:AW86)</f>
        <v>0</v>
      </c>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57"/>
      <c r="AY86" s="49">
        <f>IF(E86="neattiecas",1,IF(E86="atbilst pilnībā",10,IF(E86="atbilst daļēji",100,IF(E86="neatbilst",1000,0))))</f>
        <v>0</v>
      </c>
      <c r="AZ86" s="49"/>
      <c r="BA86" s="54"/>
      <c r="BB86" s="18"/>
      <c r="BC86" s="18"/>
      <c r="BD86" s="9"/>
      <c r="BE86" s="6"/>
      <c r="BF86" s="6"/>
      <c r="BG86" s="35"/>
      <c r="BH86" s="6"/>
      <c r="BI86" s="72"/>
    </row>
    <row r="87" spans="1:61" ht="35.1" customHeight="1" outlineLevel="1" collapsed="1" x14ac:dyDescent="0.25">
      <c r="A87" s="93">
        <v>78</v>
      </c>
      <c r="B87" s="71" t="s">
        <v>36</v>
      </c>
      <c r="C87" s="118" t="s">
        <v>96</v>
      </c>
      <c r="D87" s="119"/>
      <c r="E87" s="34">
        <f>IF(AY87&gt;999,"neatbilst",IF(AY87&gt;99,"atbilst daļēji",IF(AY87&gt;9,"atbilst pilnībā",IF(AY87&gt;0,"neattiecas",0))))</f>
        <v>0</v>
      </c>
      <c r="F87" s="62">
        <f>SUM(F88:F93)</f>
        <v>0</v>
      </c>
      <c r="G87" s="62">
        <f>SUM(G88:G93)</f>
        <v>0</v>
      </c>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2">
        <f>AM8</f>
        <v>0</v>
      </c>
      <c r="AY87" s="49">
        <f>SUM(AY88:AY93)</f>
        <v>0</v>
      </c>
      <c r="AZ87" s="49" t="s">
        <v>112</v>
      </c>
      <c r="BA87" s="64"/>
      <c r="BB87" s="65">
        <f>MIN(BB88:BB93)</f>
        <v>0</v>
      </c>
      <c r="BC87" s="65">
        <f>MAX(BC88:BC93)</f>
        <v>0</v>
      </c>
      <c r="BD87" s="66"/>
      <c r="BE87" s="64"/>
      <c r="BF87" s="67"/>
      <c r="BG87" s="68"/>
      <c r="BH87" s="68"/>
      <c r="BI87" s="73"/>
    </row>
    <row r="88" spans="1:61" s="7" customFormat="1" ht="35.1" hidden="1" customHeight="1" outlineLevel="2" x14ac:dyDescent="0.25">
      <c r="A88" s="93">
        <v>79</v>
      </c>
      <c r="B88" s="117" t="s">
        <v>169</v>
      </c>
      <c r="C88" s="117"/>
      <c r="D88" s="69" t="s">
        <v>375</v>
      </c>
      <c r="E88" s="55"/>
      <c r="F88" s="56">
        <f t="shared" ref="F88:F93" si="11">COUNTA(H88:S88)</f>
        <v>0</v>
      </c>
      <c r="G88" s="42">
        <f t="shared" ref="G88:G93" si="12">COUNTA(T88:AW88)</f>
        <v>0</v>
      </c>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57"/>
      <c r="AY88" s="49">
        <f t="shared" ref="AY88:AY93" si="13">IF(E88="neattiecas",1,IF(E88="atbilst pilnībā",10,IF(E88="atbilst daļēji",100,IF(E88="neatbilst",1000,0))))</f>
        <v>0</v>
      </c>
      <c r="AZ88" s="49"/>
      <c r="BA88" s="54"/>
      <c r="BB88" s="18"/>
      <c r="BC88" s="18"/>
      <c r="BD88" s="9"/>
      <c r="BE88" s="6"/>
      <c r="BF88" s="6"/>
      <c r="BG88" s="35"/>
      <c r="BH88" s="6"/>
      <c r="BI88" s="72"/>
    </row>
    <row r="89" spans="1:61" s="7" customFormat="1" ht="35.1" hidden="1" customHeight="1" outlineLevel="2" x14ac:dyDescent="0.25">
      <c r="A89" s="93">
        <v>80</v>
      </c>
      <c r="B89" s="117" t="s">
        <v>170</v>
      </c>
      <c r="C89" s="117"/>
      <c r="D89" s="69" t="s">
        <v>376</v>
      </c>
      <c r="E89" s="55"/>
      <c r="F89" s="56">
        <f t="shared" si="11"/>
        <v>0</v>
      </c>
      <c r="G89" s="42">
        <f t="shared" si="12"/>
        <v>0</v>
      </c>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57"/>
      <c r="AY89" s="49">
        <f t="shared" si="13"/>
        <v>0</v>
      </c>
      <c r="AZ89" s="49"/>
      <c r="BA89" s="54"/>
      <c r="BB89" s="18"/>
      <c r="BC89" s="18"/>
      <c r="BD89" s="9"/>
      <c r="BE89" s="6"/>
      <c r="BF89" s="6"/>
      <c r="BG89" s="35"/>
      <c r="BH89" s="6"/>
      <c r="BI89" s="72"/>
    </row>
    <row r="90" spans="1:61" s="7" customFormat="1" ht="35.1" hidden="1" customHeight="1" outlineLevel="2" x14ac:dyDescent="0.25">
      <c r="A90" s="93">
        <v>81</v>
      </c>
      <c r="B90" s="117" t="s">
        <v>171</v>
      </c>
      <c r="C90" s="117"/>
      <c r="D90" s="69" t="s">
        <v>377</v>
      </c>
      <c r="E90" s="55"/>
      <c r="F90" s="56">
        <f t="shared" si="11"/>
        <v>0</v>
      </c>
      <c r="G90" s="42">
        <f t="shared" si="12"/>
        <v>0</v>
      </c>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57"/>
      <c r="AY90" s="49">
        <f t="shared" si="13"/>
        <v>0</v>
      </c>
      <c r="AZ90" s="49"/>
      <c r="BA90" s="54"/>
      <c r="BB90" s="18"/>
      <c r="BC90" s="18"/>
      <c r="BD90" s="9"/>
      <c r="BE90" s="6"/>
      <c r="BF90" s="6"/>
      <c r="BG90" s="35"/>
      <c r="BH90" s="6"/>
      <c r="BI90" s="72"/>
    </row>
    <row r="91" spans="1:61" s="7" customFormat="1" ht="35.1" hidden="1" customHeight="1" outlineLevel="2" x14ac:dyDescent="0.25">
      <c r="A91" s="93">
        <v>82</v>
      </c>
      <c r="B91" s="117" t="s">
        <v>172</v>
      </c>
      <c r="C91" s="117"/>
      <c r="D91" s="69" t="s">
        <v>378</v>
      </c>
      <c r="E91" s="55"/>
      <c r="F91" s="56">
        <f t="shared" si="11"/>
        <v>0</v>
      </c>
      <c r="G91" s="42">
        <f t="shared" si="12"/>
        <v>0</v>
      </c>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57"/>
      <c r="AY91" s="49">
        <f t="shared" si="13"/>
        <v>0</v>
      </c>
      <c r="AZ91" s="49"/>
      <c r="BA91" s="54"/>
      <c r="BB91" s="18"/>
      <c r="BC91" s="18"/>
      <c r="BD91" s="9"/>
      <c r="BE91" s="6"/>
      <c r="BF91" s="6"/>
      <c r="BG91" s="35"/>
      <c r="BH91" s="6"/>
      <c r="BI91" s="72"/>
    </row>
    <row r="92" spans="1:61" s="7" customFormat="1" ht="35.1" hidden="1" customHeight="1" outlineLevel="2" x14ac:dyDescent="0.25">
      <c r="A92" s="93">
        <v>83</v>
      </c>
      <c r="B92" s="117" t="s">
        <v>173</v>
      </c>
      <c r="C92" s="117"/>
      <c r="D92" s="69" t="s">
        <v>379</v>
      </c>
      <c r="E92" s="55"/>
      <c r="F92" s="56">
        <f t="shared" si="11"/>
        <v>0</v>
      </c>
      <c r="G92" s="42">
        <f t="shared" si="12"/>
        <v>0</v>
      </c>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57"/>
      <c r="AY92" s="49">
        <f t="shared" si="13"/>
        <v>0</v>
      </c>
      <c r="AZ92" s="49"/>
      <c r="BA92" s="54"/>
      <c r="BB92" s="18"/>
      <c r="BC92" s="18"/>
      <c r="BD92" s="9"/>
      <c r="BE92" s="6"/>
      <c r="BF92" s="6"/>
      <c r="BG92" s="35"/>
      <c r="BH92" s="6"/>
      <c r="BI92" s="72"/>
    </row>
    <row r="93" spans="1:61" s="7" customFormat="1" ht="24.95" hidden="1" customHeight="1" outlineLevel="2" x14ac:dyDescent="0.25">
      <c r="A93" s="93">
        <v>84</v>
      </c>
      <c r="B93" s="117" t="s">
        <v>374</v>
      </c>
      <c r="C93" s="117"/>
      <c r="D93" s="69" t="s">
        <v>380</v>
      </c>
      <c r="E93" s="55"/>
      <c r="F93" s="56">
        <f t="shared" si="11"/>
        <v>0</v>
      </c>
      <c r="G93" s="42">
        <f t="shared" si="12"/>
        <v>0</v>
      </c>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57"/>
      <c r="AY93" s="49">
        <f t="shared" si="13"/>
        <v>0</v>
      </c>
      <c r="AZ93" s="49"/>
      <c r="BA93" s="54"/>
      <c r="BB93" s="18"/>
      <c r="BC93" s="18"/>
      <c r="BD93" s="9"/>
      <c r="BE93" s="6"/>
      <c r="BF93" s="6"/>
      <c r="BG93" s="35"/>
      <c r="BH93" s="6"/>
      <c r="BI93" s="72"/>
    </row>
    <row r="94" spans="1:61" ht="35.1" customHeight="1" outlineLevel="1" collapsed="1" x14ac:dyDescent="0.25">
      <c r="A94" s="93">
        <v>85</v>
      </c>
      <c r="B94" s="71" t="s">
        <v>37</v>
      </c>
      <c r="C94" s="118" t="s">
        <v>97</v>
      </c>
      <c r="D94" s="119"/>
      <c r="E94" s="34">
        <f>IF(AY94&gt;999,"neatbilst",IF(AY94&gt;99,"atbilst daļēji",IF(AY94&gt;9,"atbilst pilnībā",IF(AY94&gt;0,"neattiecas",0))))</f>
        <v>0</v>
      </c>
      <c r="F94" s="62">
        <f>SUM(F95:F98)</f>
        <v>0</v>
      </c>
      <c r="G94" s="62">
        <f>SUM(G95:G98)</f>
        <v>0</v>
      </c>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2">
        <f>AN8</f>
        <v>0</v>
      </c>
      <c r="AY94" s="49">
        <f>SUM(AY95:AY98)</f>
        <v>0</v>
      </c>
      <c r="AZ94" s="49" t="s">
        <v>112</v>
      </c>
      <c r="BA94" s="64"/>
      <c r="BB94" s="65">
        <f>MIN(BB95:BB98)</f>
        <v>0</v>
      </c>
      <c r="BC94" s="65">
        <f>MAX(BC95:BC98)</f>
        <v>0</v>
      </c>
      <c r="BD94" s="66"/>
      <c r="BE94" s="64"/>
      <c r="BF94" s="67"/>
      <c r="BG94" s="68"/>
      <c r="BH94" s="68"/>
      <c r="BI94" s="73"/>
    </row>
    <row r="95" spans="1:61" s="7" customFormat="1" ht="35.1" hidden="1" customHeight="1" outlineLevel="2" x14ac:dyDescent="0.25">
      <c r="A95" s="93">
        <v>86</v>
      </c>
      <c r="B95" s="117" t="s">
        <v>174</v>
      </c>
      <c r="C95" s="117"/>
      <c r="D95" s="69" t="s">
        <v>381</v>
      </c>
      <c r="E95" s="55"/>
      <c r="F95" s="56">
        <f>COUNTA(H95:S95)</f>
        <v>0</v>
      </c>
      <c r="G95" s="42">
        <f>COUNTA(T95:AW95)</f>
        <v>0</v>
      </c>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57"/>
      <c r="AY95" s="49">
        <f>IF(E95="neattiecas",1,IF(E95="atbilst pilnībā",10,IF(E95="atbilst daļēji",100,IF(E95="neatbilst",1000,0))))</f>
        <v>0</v>
      </c>
      <c r="AZ95" s="49"/>
      <c r="BA95" s="54"/>
      <c r="BB95" s="18"/>
      <c r="BC95" s="18"/>
      <c r="BD95" s="9"/>
      <c r="BE95" s="6"/>
      <c r="BF95" s="6"/>
      <c r="BG95" s="35"/>
      <c r="BH95" s="6"/>
      <c r="BI95" s="72"/>
    </row>
    <row r="96" spans="1:61" s="7" customFormat="1" ht="35.1" hidden="1" customHeight="1" outlineLevel="2" x14ac:dyDescent="0.25">
      <c r="A96" s="93">
        <v>87</v>
      </c>
      <c r="B96" s="117" t="s">
        <v>175</v>
      </c>
      <c r="C96" s="117"/>
      <c r="D96" s="69" t="s">
        <v>382</v>
      </c>
      <c r="E96" s="55"/>
      <c r="F96" s="56">
        <f>COUNTA(H96:S96)</f>
        <v>0</v>
      </c>
      <c r="G96" s="42">
        <f>COUNTA(T96:AW96)</f>
        <v>0</v>
      </c>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57"/>
      <c r="AY96" s="49">
        <f>IF(E96="neattiecas",1,IF(E96="atbilst pilnībā",10,IF(E96="atbilst daļēji",100,IF(E96="neatbilst",1000,0))))</f>
        <v>0</v>
      </c>
      <c r="AZ96" s="49"/>
      <c r="BA96" s="54"/>
      <c r="BB96" s="18"/>
      <c r="BC96" s="18"/>
      <c r="BD96" s="9"/>
      <c r="BE96" s="6"/>
      <c r="BF96" s="6"/>
      <c r="BG96" s="35"/>
      <c r="BH96" s="6"/>
      <c r="BI96" s="72"/>
    </row>
    <row r="97" spans="1:61" s="7" customFormat="1" ht="24.95" hidden="1" customHeight="1" outlineLevel="2" x14ac:dyDescent="0.25">
      <c r="A97" s="93">
        <v>88</v>
      </c>
      <c r="B97" s="117" t="s">
        <v>176</v>
      </c>
      <c r="C97" s="117"/>
      <c r="D97" s="69" t="s">
        <v>383</v>
      </c>
      <c r="E97" s="55"/>
      <c r="F97" s="56">
        <f>COUNTA(H97:S97)</f>
        <v>0</v>
      </c>
      <c r="G97" s="42">
        <f>COUNTA(T97:AW97)</f>
        <v>0</v>
      </c>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57"/>
      <c r="AY97" s="49">
        <f>IF(E97="neattiecas",1,IF(E97="atbilst pilnībā",10,IF(E97="atbilst daļēji",100,IF(E97="neatbilst",1000,0))))</f>
        <v>0</v>
      </c>
      <c r="AZ97" s="49"/>
      <c r="BA97" s="54"/>
      <c r="BB97" s="18"/>
      <c r="BC97" s="18"/>
      <c r="BD97" s="9"/>
      <c r="BE97" s="6"/>
      <c r="BF97" s="6"/>
      <c r="BG97" s="35"/>
      <c r="BH97" s="6"/>
      <c r="BI97" s="72"/>
    </row>
    <row r="98" spans="1:61" s="7" customFormat="1" ht="35.1" hidden="1" customHeight="1" outlineLevel="2" x14ac:dyDescent="0.25">
      <c r="A98" s="93">
        <v>89</v>
      </c>
      <c r="B98" s="117" t="s">
        <v>177</v>
      </c>
      <c r="C98" s="117"/>
      <c r="D98" s="69" t="s">
        <v>384</v>
      </c>
      <c r="E98" s="55"/>
      <c r="F98" s="56">
        <f>COUNTA(H98:S98)</f>
        <v>0</v>
      </c>
      <c r="G98" s="42">
        <f>COUNTA(T98:AW98)</f>
        <v>0</v>
      </c>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57"/>
      <c r="AY98" s="49">
        <f>IF(E98="neattiecas",1,IF(E98="atbilst pilnībā",10,IF(E98="atbilst daļēji",100,IF(E98="neatbilst",1000,0))))</f>
        <v>0</v>
      </c>
      <c r="AZ98" s="49"/>
      <c r="BA98" s="54"/>
      <c r="BB98" s="18"/>
      <c r="BC98" s="18"/>
      <c r="BD98" s="9"/>
      <c r="BE98" s="6"/>
      <c r="BF98" s="6"/>
      <c r="BG98" s="35"/>
      <c r="BH98" s="6"/>
      <c r="BI98" s="72"/>
    </row>
    <row r="99" spans="1:61" ht="35.1" customHeight="1" outlineLevel="1" collapsed="1" x14ac:dyDescent="0.25">
      <c r="A99" s="93">
        <v>90</v>
      </c>
      <c r="B99" s="71" t="s">
        <v>38</v>
      </c>
      <c r="C99" s="118" t="s">
        <v>39</v>
      </c>
      <c r="D99" s="119"/>
      <c r="E99" s="34">
        <f>IF(AY99&gt;999,"neatbilst",IF(AY99&gt;99,"atbilst daļēji",IF(AY99&gt;9,"atbilst pilnībā",IF(AY99&gt;0,"neattiecas",0))))</f>
        <v>0</v>
      </c>
      <c r="F99" s="62">
        <f>SUM(F100:F101)</f>
        <v>0</v>
      </c>
      <c r="G99" s="62">
        <f>SUM(G100:G101)</f>
        <v>0</v>
      </c>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2">
        <f>AO8</f>
        <v>0</v>
      </c>
      <c r="AY99" s="49">
        <f>SUM(AY100:AY101)</f>
        <v>0</v>
      </c>
      <c r="AZ99" s="49" t="s">
        <v>112</v>
      </c>
      <c r="BA99" s="64"/>
      <c r="BB99" s="65">
        <f>MIN(BB100:BB101)</f>
        <v>0</v>
      </c>
      <c r="BC99" s="65">
        <f>MAX(BC100:BC101)</f>
        <v>0</v>
      </c>
      <c r="BD99" s="66"/>
      <c r="BE99" s="64"/>
      <c r="BF99" s="67"/>
      <c r="BG99" s="68"/>
      <c r="BH99" s="68"/>
      <c r="BI99" s="73"/>
    </row>
    <row r="100" spans="1:61" s="7" customFormat="1" ht="35.1" hidden="1" customHeight="1" outlineLevel="2" x14ac:dyDescent="0.25">
      <c r="A100" s="93">
        <v>91</v>
      </c>
      <c r="B100" s="117" t="s">
        <v>178</v>
      </c>
      <c r="C100" s="117"/>
      <c r="D100" s="69" t="s">
        <v>385</v>
      </c>
      <c r="E100" s="55"/>
      <c r="F100" s="56">
        <f>COUNTA(H100:S100)</f>
        <v>0</v>
      </c>
      <c r="G100" s="42">
        <f>COUNTA(T100:AW100)</f>
        <v>0</v>
      </c>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57"/>
      <c r="AY100" s="49">
        <f>IF(E100="neattiecas",1,IF(E100="atbilst pilnībā",10,IF(E100="atbilst daļēji",100,IF(E100="neatbilst",1000,0))))</f>
        <v>0</v>
      </c>
      <c r="AZ100" s="49"/>
      <c r="BA100" s="54"/>
      <c r="BB100" s="18"/>
      <c r="BC100" s="18"/>
      <c r="BD100" s="9"/>
      <c r="BE100" s="6"/>
      <c r="BF100" s="6"/>
      <c r="BG100" s="35"/>
      <c r="BH100" s="6"/>
      <c r="BI100" s="72"/>
    </row>
    <row r="101" spans="1:61" s="7" customFormat="1" ht="35.1" hidden="1" customHeight="1" outlineLevel="2" x14ac:dyDescent="0.25">
      <c r="A101" s="93">
        <v>92</v>
      </c>
      <c r="B101" s="117" t="s">
        <v>179</v>
      </c>
      <c r="C101" s="117"/>
      <c r="D101" s="69" t="s">
        <v>386</v>
      </c>
      <c r="E101" s="55"/>
      <c r="F101" s="56">
        <f>COUNTA(H101:S101)</f>
        <v>0</v>
      </c>
      <c r="G101" s="42">
        <f>COUNTA(T101:AW101)</f>
        <v>0</v>
      </c>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57"/>
      <c r="AY101" s="49">
        <f>IF(E101="neattiecas",1,IF(E101="atbilst pilnībā",10,IF(E101="atbilst daļēji",100,IF(E101="neatbilst",1000,0))))</f>
        <v>0</v>
      </c>
      <c r="AZ101" s="49"/>
      <c r="BA101" s="54"/>
      <c r="BB101" s="18"/>
      <c r="BC101" s="18"/>
      <c r="BD101" s="9"/>
      <c r="BE101" s="6"/>
      <c r="BF101" s="6"/>
      <c r="BG101" s="35"/>
      <c r="BH101" s="6"/>
      <c r="BI101" s="72"/>
    </row>
    <row r="102" spans="1:61" ht="35.1" customHeight="1" outlineLevel="1" collapsed="1" x14ac:dyDescent="0.25">
      <c r="A102" s="93">
        <v>93</v>
      </c>
      <c r="B102" s="71" t="s">
        <v>40</v>
      </c>
      <c r="C102" s="118" t="s">
        <v>41</v>
      </c>
      <c r="D102" s="119"/>
      <c r="E102" s="34">
        <f>IF(AY102&gt;999,"neatbilst",IF(AY102&gt;99,"atbilst daļēji",IF(AY102&gt;9,"atbilst pilnībā",IF(AY102&gt;0,"neattiecas",0))))</f>
        <v>0</v>
      </c>
      <c r="F102" s="62">
        <f>SUM(F103:F104)</f>
        <v>0</v>
      </c>
      <c r="G102" s="62">
        <f>SUM(G103:G104)</f>
        <v>0</v>
      </c>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2">
        <f>AP8</f>
        <v>0</v>
      </c>
      <c r="AY102" s="49">
        <f>SUM(AY103:AY104)</f>
        <v>0</v>
      </c>
      <c r="AZ102" s="49" t="s">
        <v>112</v>
      </c>
      <c r="BA102" s="64"/>
      <c r="BB102" s="65">
        <f>MIN(BB103:BB104)</f>
        <v>0</v>
      </c>
      <c r="BC102" s="65">
        <f>MAX(BC103:BC104)</f>
        <v>0</v>
      </c>
      <c r="BD102" s="66"/>
      <c r="BE102" s="64"/>
      <c r="BF102" s="67"/>
      <c r="BG102" s="68"/>
      <c r="BH102" s="68"/>
      <c r="BI102" s="73"/>
    </row>
    <row r="103" spans="1:61" s="7" customFormat="1" ht="24.95" hidden="1" customHeight="1" outlineLevel="2" x14ac:dyDescent="0.25">
      <c r="A103" s="93">
        <v>94</v>
      </c>
      <c r="B103" s="117" t="s">
        <v>180</v>
      </c>
      <c r="C103" s="117"/>
      <c r="D103" s="69" t="s">
        <v>387</v>
      </c>
      <c r="E103" s="55"/>
      <c r="F103" s="56">
        <f>COUNTA(H103:S103)</f>
        <v>0</v>
      </c>
      <c r="G103" s="42">
        <f>COUNTA(T103:AW103)</f>
        <v>0</v>
      </c>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57"/>
      <c r="AY103" s="49">
        <f>IF(E103="neattiecas",1,IF(E103="atbilst pilnībā",10,IF(E103="atbilst daļēji",100,IF(E103="neatbilst",1000,0))))</f>
        <v>0</v>
      </c>
      <c r="AZ103" s="49"/>
      <c r="BA103" s="54"/>
      <c r="BB103" s="18"/>
      <c r="BC103" s="18"/>
      <c r="BD103" s="9"/>
      <c r="BE103" s="6"/>
      <c r="BF103" s="6"/>
      <c r="BG103" s="35"/>
      <c r="BH103" s="6"/>
      <c r="BI103" s="72"/>
    </row>
    <row r="104" spans="1:61" s="7" customFormat="1" ht="35.1" hidden="1" customHeight="1" outlineLevel="2" x14ac:dyDescent="0.25">
      <c r="A104" s="93">
        <v>95</v>
      </c>
      <c r="B104" s="117" t="s">
        <v>181</v>
      </c>
      <c r="C104" s="117"/>
      <c r="D104" s="69" t="s">
        <v>388</v>
      </c>
      <c r="E104" s="55"/>
      <c r="F104" s="56">
        <f>COUNTA(H104:S104)</f>
        <v>0</v>
      </c>
      <c r="G104" s="42">
        <f>COUNTA(T104:AW104)</f>
        <v>0</v>
      </c>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57"/>
      <c r="AY104" s="49">
        <f>IF(E104="neattiecas",1,IF(E104="atbilst pilnībā",10,IF(E104="atbilst daļēji",100,IF(E104="neatbilst",1000,0))))</f>
        <v>0</v>
      </c>
      <c r="AZ104" s="49"/>
      <c r="BA104" s="54"/>
      <c r="BB104" s="18"/>
      <c r="BC104" s="18"/>
      <c r="BD104" s="9"/>
      <c r="BE104" s="6"/>
      <c r="BF104" s="6"/>
      <c r="BG104" s="35"/>
      <c r="BH104" s="6"/>
      <c r="BI104" s="72"/>
    </row>
    <row r="105" spans="1:61" ht="35.1" customHeight="1" outlineLevel="1" collapsed="1" x14ac:dyDescent="0.25">
      <c r="A105" s="93">
        <v>96</v>
      </c>
      <c r="B105" s="71" t="s">
        <v>42</v>
      </c>
      <c r="C105" s="118" t="s">
        <v>43</v>
      </c>
      <c r="D105" s="119"/>
      <c r="E105" s="34">
        <f>IF(AY105&gt;999,"neatbilst",IF(AY105&gt;99,"atbilst daļēji",IF(AY105&gt;9,"atbilst pilnībā",IF(AY105&gt;0,"neattiecas",0))))</f>
        <v>0</v>
      </c>
      <c r="F105" s="62">
        <f>SUM(F106:F111)</f>
        <v>0</v>
      </c>
      <c r="G105" s="62">
        <f>SUM(G106:G111)</f>
        <v>0</v>
      </c>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2">
        <f>AQ8</f>
        <v>0</v>
      </c>
      <c r="AY105" s="49">
        <f>SUM(AY106:AY111)</f>
        <v>0</v>
      </c>
      <c r="AZ105" s="49" t="s">
        <v>112</v>
      </c>
      <c r="BA105" s="64"/>
      <c r="BB105" s="65">
        <f>MIN(BB106:BB111)</f>
        <v>0</v>
      </c>
      <c r="BC105" s="65">
        <f>MAX(BC106:BC111)</f>
        <v>0</v>
      </c>
      <c r="BD105" s="66"/>
      <c r="BE105" s="64"/>
      <c r="BF105" s="67"/>
      <c r="BG105" s="68"/>
      <c r="BH105" s="68"/>
      <c r="BI105" s="73"/>
    </row>
    <row r="106" spans="1:61" s="7" customFormat="1" ht="45" hidden="1" customHeight="1" outlineLevel="2" x14ac:dyDescent="0.25">
      <c r="A106" s="93">
        <v>97</v>
      </c>
      <c r="B106" s="117" t="s">
        <v>182</v>
      </c>
      <c r="C106" s="117"/>
      <c r="D106" s="69" t="s">
        <v>390</v>
      </c>
      <c r="E106" s="55"/>
      <c r="F106" s="56">
        <f t="shared" ref="F106:F111" si="14">COUNTA(H106:S106)</f>
        <v>0</v>
      </c>
      <c r="G106" s="42">
        <f t="shared" ref="G106:G111" si="15">COUNTA(T106:AW106)</f>
        <v>0</v>
      </c>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57"/>
      <c r="AY106" s="49">
        <f t="shared" ref="AY106:AY111" si="16">IF(E106="neattiecas",1,IF(E106="atbilst pilnībā",10,IF(E106="atbilst daļēji",100,IF(E106="neatbilst",1000,0))))</f>
        <v>0</v>
      </c>
      <c r="AZ106" s="49"/>
      <c r="BA106" s="54"/>
      <c r="BB106" s="18"/>
      <c r="BC106" s="18"/>
      <c r="BD106" s="9"/>
      <c r="BE106" s="6"/>
      <c r="BF106" s="6"/>
      <c r="BG106" s="35"/>
      <c r="BH106" s="6"/>
      <c r="BI106" s="72"/>
    </row>
    <row r="107" spans="1:61" s="7" customFormat="1" ht="24.95" hidden="1" customHeight="1" outlineLevel="2" x14ac:dyDescent="0.25">
      <c r="A107" s="93">
        <v>98</v>
      </c>
      <c r="B107" s="117" t="s">
        <v>183</v>
      </c>
      <c r="C107" s="117"/>
      <c r="D107" s="69" t="s">
        <v>391</v>
      </c>
      <c r="E107" s="55"/>
      <c r="F107" s="56">
        <f t="shared" si="14"/>
        <v>0</v>
      </c>
      <c r="G107" s="42">
        <f t="shared" si="15"/>
        <v>0</v>
      </c>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57"/>
      <c r="AY107" s="49">
        <f t="shared" si="16"/>
        <v>0</v>
      </c>
      <c r="AZ107" s="49"/>
      <c r="BA107" s="54"/>
      <c r="BB107" s="18"/>
      <c r="BC107" s="18"/>
      <c r="BD107" s="9"/>
      <c r="BE107" s="6"/>
      <c r="BF107" s="6"/>
      <c r="BG107" s="35"/>
      <c r="BH107" s="6"/>
      <c r="BI107" s="72"/>
    </row>
    <row r="108" spans="1:61" s="7" customFormat="1" ht="24.95" hidden="1" customHeight="1" outlineLevel="2" x14ac:dyDescent="0.25">
      <c r="A108" s="93">
        <v>99</v>
      </c>
      <c r="B108" s="117" t="s">
        <v>184</v>
      </c>
      <c r="C108" s="117"/>
      <c r="D108" s="69" t="s">
        <v>392</v>
      </c>
      <c r="E108" s="55"/>
      <c r="F108" s="56">
        <f t="shared" si="14"/>
        <v>0</v>
      </c>
      <c r="G108" s="42">
        <f t="shared" si="15"/>
        <v>0</v>
      </c>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57"/>
      <c r="AY108" s="49">
        <f t="shared" si="16"/>
        <v>0</v>
      </c>
      <c r="AZ108" s="49"/>
      <c r="BA108" s="54"/>
      <c r="BB108" s="18"/>
      <c r="BC108" s="18"/>
      <c r="BD108" s="9"/>
      <c r="BE108" s="6"/>
      <c r="BF108" s="6"/>
      <c r="BG108" s="35"/>
      <c r="BH108" s="6"/>
      <c r="BI108" s="72"/>
    </row>
    <row r="109" spans="1:61" s="7" customFormat="1" ht="24.95" hidden="1" customHeight="1" outlineLevel="2" x14ac:dyDescent="0.25">
      <c r="A109" s="93">
        <v>100</v>
      </c>
      <c r="B109" s="117" t="s">
        <v>185</v>
      </c>
      <c r="C109" s="117"/>
      <c r="D109" s="69" t="s">
        <v>393</v>
      </c>
      <c r="E109" s="55"/>
      <c r="F109" s="56">
        <f t="shared" si="14"/>
        <v>0</v>
      </c>
      <c r="G109" s="42">
        <f t="shared" si="15"/>
        <v>0</v>
      </c>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57"/>
      <c r="AY109" s="49">
        <f t="shared" si="16"/>
        <v>0</v>
      </c>
      <c r="AZ109" s="49"/>
      <c r="BA109" s="54"/>
      <c r="BB109" s="18"/>
      <c r="BC109" s="18"/>
      <c r="BD109" s="9"/>
      <c r="BE109" s="6"/>
      <c r="BF109" s="6"/>
      <c r="BG109" s="35"/>
      <c r="BH109" s="6"/>
      <c r="BI109" s="72"/>
    </row>
    <row r="110" spans="1:61" s="7" customFormat="1" ht="24.95" hidden="1" customHeight="1" outlineLevel="2" x14ac:dyDescent="0.25">
      <c r="A110" s="93">
        <v>101</v>
      </c>
      <c r="B110" s="117" t="s">
        <v>186</v>
      </c>
      <c r="C110" s="117"/>
      <c r="D110" s="69" t="s">
        <v>394</v>
      </c>
      <c r="E110" s="55"/>
      <c r="F110" s="56">
        <f t="shared" si="14"/>
        <v>0</v>
      </c>
      <c r="G110" s="42">
        <f t="shared" si="15"/>
        <v>0</v>
      </c>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57"/>
      <c r="AY110" s="49">
        <f t="shared" si="16"/>
        <v>0</v>
      </c>
      <c r="AZ110" s="49"/>
      <c r="BA110" s="54"/>
      <c r="BB110" s="18"/>
      <c r="BC110" s="18"/>
      <c r="BD110" s="9"/>
      <c r="BE110" s="6"/>
      <c r="BF110" s="6"/>
      <c r="BG110" s="35"/>
      <c r="BH110" s="6"/>
      <c r="BI110" s="72"/>
    </row>
    <row r="111" spans="1:61" s="7" customFormat="1" ht="24.95" hidden="1" customHeight="1" outlineLevel="2" x14ac:dyDescent="0.25">
      <c r="A111" s="93">
        <v>102</v>
      </c>
      <c r="B111" s="117" t="s">
        <v>389</v>
      </c>
      <c r="C111" s="117"/>
      <c r="D111" s="69" t="s">
        <v>395</v>
      </c>
      <c r="E111" s="55"/>
      <c r="F111" s="56">
        <f t="shared" si="14"/>
        <v>0</v>
      </c>
      <c r="G111" s="42">
        <f t="shared" si="15"/>
        <v>0</v>
      </c>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57"/>
      <c r="AY111" s="49">
        <f t="shared" si="16"/>
        <v>0</v>
      </c>
      <c r="AZ111" s="49"/>
      <c r="BA111" s="54"/>
      <c r="BB111" s="18"/>
      <c r="BC111" s="18"/>
      <c r="BD111" s="9"/>
      <c r="BE111" s="6"/>
      <c r="BF111" s="6"/>
      <c r="BG111" s="35"/>
      <c r="BH111" s="6"/>
      <c r="BI111" s="72"/>
    </row>
    <row r="112" spans="1:61" ht="35.1" customHeight="1" outlineLevel="1" collapsed="1" x14ac:dyDescent="0.25">
      <c r="A112" s="93">
        <v>103</v>
      </c>
      <c r="B112" s="71" t="s">
        <v>44</v>
      </c>
      <c r="C112" s="118" t="s">
        <v>113</v>
      </c>
      <c r="D112" s="119"/>
      <c r="E112" s="34">
        <f>IF(AY112&gt;999,"neatbilst",IF(AY112&gt;99,"atbilst daļēji",IF(AY112&gt;9,"atbilst pilnībā",IF(AY112&gt;0,"neattiecas",0))))</f>
        <v>0</v>
      </c>
      <c r="F112" s="62">
        <f>SUM(F113:F119)</f>
        <v>0</v>
      </c>
      <c r="G112" s="62">
        <f>SUM(G113:G119)</f>
        <v>0</v>
      </c>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2">
        <f>AR8</f>
        <v>0</v>
      </c>
      <c r="AY112" s="49">
        <f>SUM(AY113:AY119)</f>
        <v>0</v>
      </c>
      <c r="AZ112" s="49" t="s">
        <v>112</v>
      </c>
      <c r="BA112" s="64"/>
      <c r="BB112" s="65">
        <f>MIN(BB113:BB119)</f>
        <v>0</v>
      </c>
      <c r="BC112" s="65">
        <f>MAX(BC113:BC119)</f>
        <v>0</v>
      </c>
      <c r="BD112" s="66"/>
      <c r="BE112" s="64"/>
      <c r="BF112" s="67"/>
      <c r="BG112" s="68"/>
      <c r="BH112" s="68"/>
      <c r="BI112" s="73"/>
    </row>
    <row r="113" spans="1:61" s="7" customFormat="1" ht="35.1" hidden="1" customHeight="1" outlineLevel="2" x14ac:dyDescent="0.25">
      <c r="A113" s="93">
        <v>104</v>
      </c>
      <c r="B113" s="117" t="s">
        <v>187</v>
      </c>
      <c r="C113" s="117"/>
      <c r="D113" s="69" t="s">
        <v>398</v>
      </c>
      <c r="E113" s="55"/>
      <c r="F113" s="56">
        <f t="shared" ref="F113:F119" si="17">COUNTA(H113:S113)</f>
        <v>0</v>
      </c>
      <c r="G113" s="42">
        <f t="shared" ref="G113:G119" si="18">COUNTA(T113:AW113)</f>
        <v>0</v>
      </c>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57"/>
      <c r="AY113" s="49">
        <f t="shared" ref="AY113:AY119" si="19">IF(E113="neattiecas",1,IF(E113="atbilst pilnībā",10,IF(E113="atbilst daļēji",100,IF(E113="neatbilst",1000,0))))</f>
        <v>0</v>
      </c>
      <c r="AZ113" s="49"/>
      <c r="BA113" s="54"/>
      <c r="BB113" s="18"/>
      <c r="BC113" s="18"/>
      <c r="BD113" s="9"/>
      <c r="BE113" s="6"/>
      <c r="BF113" s="6"/>
      <c r="BG113" s="35"/>
      <c r="BH113" s="6"/>
      <c r="BI113" s="72"/>
    </row>
    <row r="114" spans="1:61" s="7" customFormat="1" ht="24.95" hidden="1" customHeight="1" outlineLevel="2" x14ac:dyDescent="0.25">
      <c r="A114" s="93">
        <v>105</v>
      </c>
      <c r="B114" s="117" t="s">
        <v>188</v>
      </c>
      <c r="C114" s="117"/>
      <c r="D114" s="69" t="s">
        <v>391</v>
      </c>
      <c r="E114" s="55"/>
      <c r="F114" s="56">
        <f t="shared" si="17"/>
        <v>0</v>
      </c>
      <c r="G114" s="42">
        <f t="shared" si="18"/>
        <v>0</v>
      </c>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57"/>
      <c r="AY114" s="49">
        <f t="shared" si="19"/>
        <v>0</v>
      </c>
      <c r="AZ114" s="49"/>
      <c r="BA114" s="54"/>
      <c r="BB114" s="18"/>
      <c r="BC114" s="18"/>
      <c r="BD114" s="9"/>
      <c r="BE114" s="6"/>
      <c r="BF114" s="6"/>
      <c r="BG114" s="35"/>
      <c r="BH114" s="6"/>
      <c r="BI114" s="72"/>
    </row>
    <row r="115" spans="1:61" s="7" customFormat="1" ht="24.95" hidden="1" customHeight="1" outlineLevel="2" x14ac:dyDescent="0.25">
      <c r="A115" s="93">
        <v>106</v>
      </c>
      <c r="B115" s="117" t="s">
        <v>189</v>
      </c>
      <c r="C115" s="117"/>
      <c r="D115" s="69" t="s">
        <v>392</v>
      </c>
      <c r="E115" s="55"/>
      <c r="F115" s="56">
        <f t="shared" si="17"/>
        <v>0</v>
      </c>
      <c r="G115" s="42">
        <f t="shared" si="18"/>
        <v>0</v>
      </c>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57"/>
      <c r="AY115" s="49">
        <f t="shared" si="19"/>
        <v>0</v>
      </c>
      <c r="AZ115" s="49"/>
      <c r="BA115" s="54"/>
      <c r="BB115" s="18"/>
      <c r="BC115" s="18"/>
      <c r="BD115" s="9"/>
      <c r="BE115" s="6"/>
      <c r="BF115" s="6"/>
      <c r="BG115" s="35"/>
      <c r="BH115" s="6"/>
      <c r="BI115" s="72"/>
    </row>
    <row r="116" spans="1:61" s="7" customFormat="1" ht="24.95" hidden="1" customHeight="1" outlineLevel="2" x14ac:dyDescent="0.25">
      <c r="A116" s="93">
        <v>107</v>
      </c>
      <c r="B116" s="117" t="s">
        <v>190</v>
      </c>
      <c r="C116" s="117"/>
      <c r="D116" s="69" t="s">
        <v>399</v>
      </c>
      <c r="E116" s="55"/>
      <c r="F116" s="56">
        <f t="shared" si="17"/>
        <v>0</v>
      </c>
      <c r="G116" s="42">
        <f t="shared" si="18"/>
        <v>0</v>
      </c>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57"/>
      <c r="AY116" s="49">
        <f t="shared" si="19"/>
        <v>0</v>
      </c>
      <c r="AZ116" s="49"/>
      <c r="BA116" s="54"/>
      <c r="BB116" s="18"/>
      <c r="BC116" s="18"/>
      <c r="BD116" s="9"/>
      <c r="BE116" s="6"/>
      <c r="BF116" s="6"/>
      <c r="BG116" s="35"/>
      <c r="BH116" s="6"/>
      <c r="BI116" s="72"/>
    </row>
    <row r="117" spans="1:61" s="7" customFormat="1" ht="24.95" hidden="1" customHeight="1" outlineLevel="2" x14ac:dyDescent="0.25">
      <c r="A117" s="93">
        <v>108</v>
      </c>
      <c r="B117" s="117" t="s">
        <v>191</v>
      </c>
      <c r="C117" s="117"/>
      <c r="D117" s="69" t="s">
        <v>400</v>
      </c>
      <c r="E117" s="55"/>
      <c r="F117" s="56">
        <f t="shared" si="17"/>
        <v>0</v>
      </c>
      <c r="G117" s="42">
        <f t="shared" si="18"/>
        <v>0</v>
      </c>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57"/>
      <c r="AY117" s="49">
        <f t="shared" si="19"/>
        <v>0</v>
      </c>
      <c r="AZ117" s="49"/>
      <c r="BA117" s="54"/>
      <c r="BB117" s="18"/>
      <c r="BC117" s="18"/>
      <c r="BD117" s="9"/>
      <c r="BE117" s="6"/>
      <c r="BF117" s="6"/>
      <c r="BG117" s="35"/>
      <c r="BH117" s="6"/>
      <c r="BI117" s="72"/>
    </row>
    <row r="118" spans="1:61" s="7" customFormat="1" ht="24.95" hidden="1" customHeight="1" outlineLevel="2" x14ac:dyDescent="0.25">
      <c r="A118" s="93">
        <v>109</v>
      </c>
      <c r="B118" s="117" t="s">
        <v>396</v>
      </c>
      <c r="C118" s="117"/>
      <c r="D118" s="69" t="s">
        <v>401</v>
      </c>
      <c r="E118" s="55"/>
      <c r="F118" s="56">
        <f t="shared" si="17"/>
        <v>0</v>
      </c>
      <c r="G118" s="42">
        <f t="shared" si="18"/>
        <v>0</v>
      </c>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57"/>
      <c r="AY118" s="49">
        <f t="shared" si="19"/>
        <v>0</v>
      </c>
      <c r="AZ118" s="49"/>
      <c r="BA118" s="54"/>
      <c r="BB118" s="18"/>
      <c r="BC118" s="18"/>
      <c r="BD118" s="9"/>
      <c r="BE118" s="6"/>
      <c r="BF118" s="6"/>
      <c r="BG118" s="35"/>
      <c r="BH118" s="6"/>
      <c r="BI118" s="72"/>
    </row>
    <row r="119" spans="1:61" s="7" customFormat="1" ht="24.95" hidden="1" customHeight="1" outlineLevel="2" x14ac:dyDescent="0.25">
      <c r="A119" s="93">
        <v>110</v>
      </c>
      <c r="B119" s="117" t="s">
        <v>397</v>
      </c>
      <c r="C119" s="117"/>
      <c r="D119" s="69" t="s">
        <v>402</v>
      </c>
      <c r="E119" s="55"/>
      <c r="F119" s="56">
        <f t="shared" si="17"/>
        <v>0</v>
      </c>
      <c r="G119" s="42">
        <f t="shared" si="18"/>
        <v>0</v>
      </c>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57"/>
      <c r="AY119" s="49">
        <f t="shared" si="19"/>
        <v>0</v>
      </c>
      <c r="AZ119" s="49"/>
      <c r="BA119" s="54"/>
      <c r="BB119" s="18"/>
      <c r="BC119" s="18"/>
      <c r="BD119" s="9"/>
      <c r="BE119" s="6"/>
      <c r="BF119" s="6"/>
      <c r="BG119" s="35"/>
      <c r="BH119" s="6"/>
      <c r="BI119" s="72"/>
    </row>
    <row r="120" spans="1:61" ht="35.1" customHeight="1" outlineLevel="1" collapsed="1" x14ac:dyDescent="0.25">
      <c r="A120" s="93">
        <v>111</v>
      </c>
      <c r="B120" s="71" t="s">
        <v>45</v>
      </c>
      <c r="C120" s="118" t="s">
        <v>46</v>
      </c>
      <c r="D120" s="119"/>
      <c r="E120" s="34">
        <f>IF(AY120&gt;999,"neatbilst",IF(AY120&gt;99,"atbilst daļēji",IF(AY120&gt;9,"atbilst pilnībā",IF(AY120&gt;0,"neattiecas",0))))</f>
        <v>0</v>
      </c>
      <c r="F120" s="62">
        <f>SUM(F121:F124)</f>
        <v>0</v>
      </c>
      <c r="G120" s="62">
        <f>SUM(G121:G124)</f>
        <v>0</v>
      </c>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2">
        <f>AS8</f>
        <v>0</v>
      </c>
      <c r="AY120" s="49">
        <f>SUM(AY121:AY124)</f>
        <v>0</v>
      </c>
      <c r="AZ120" s="49" t="s">
        <v>112</v>
      </c>
      <c r="BA120" s="64"/>
      <c r="BB120" s="65">
        <f>MIN(BB121:BB124)</f>
        <v>0</v>
      </c>
      <c r="BC120" s="65">
        <f>MAX(BC121:BC124)</f>
        <v>0</v>
      </c>
      <c r="BD120" s="66"/>
      <c r="BE120" s="64"/>
      <c r="BF120" s="67"/>
      <c r="BG120" s="68"/>
      <c r="BH120" s="68"/>
      <c r="BI120" s="73"/>
    </row>
    <row r="121" spans="1:61" s="7" customFormat="1" ht="35.1" hidden="1" customHeight="1" outlineLevel="2" x14ac:dyDescent="0.25">
      <c r="A121" s="93">
        <v>112</v>
      </c>
      <c r="B121" s="117" t="s">
        <v>192</v>
      </c>
      <c r="C121" s="117"/>
      <c r="D121" s="69" t="s">
        <v>403</v>
      </c>
      <c r="E121" s="55"/>
      <c r="F121" s="56">
        <f>COUNTA(H121:S121)</f>
        <v>0</v>
      </c>
      <c r="G121" s="42">
        <f>COUNTA(T121:AW121)</f>
        <v>0</v>
      </c>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57"/>
      <c r="AY121" s="49">
        <f>IF(E121="neattiecas",1,IF(E121="atbilst pilnībā",10,IF(E121="atbilst daļēji",100,IF(E121="neatbilst",1000,0))))</f>
        <v>0</v>
      </c>
      <c r="AZ121" s="49"/>
      <c r="BA121" s="54"/>
      <c r="BB121" s="18"/>
      <c r="BC121" s="18"/>
      <c r="BD121" s="9"/>
      <c r="BE121" s="6"/>
      <c r="BF121" s="6"/>
      <c r="BG121" s="35"/>
      <c r="BH121" s="6"/>
      <c r="BI121" s="72"/>
    </row>
    <row r="122" spans="1:61" s="7" customFormat="1" ht="24.95" hidden="1" customHeight="1" outlineLevel="2" x14ac:dyDescent="0.25">
      <c r="A122" s="93">
        <v>113</v>
      </c>
      <c r="B122" s="117" t="s">
        <v>193</v>
      </c>
      <c r="C122" s="117"/>
      <c r="D122" s="69" t="s">
        <v>392</v>
      </c>
      <c r="E122" s="55"/>
      <c r="F122" s="56">
        <f>COUNTA(H122:S122)</f>
        <v>0</v>
      </c>
      <c r="G122" s="42">
        <f>COUNTA(T122:AW122)</f>
        <v>0</v>
      </c>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57"/>
      <c r="AY122" s="49">
        <f>IF(E122="neattiecas",1,IF(E122="atbilst pilnībā",10,IF(E122="atbilst daļēji",100,IF(E122="neatbilst",1000,0))))</f>
        <v>0</v>
      </c>
      <c r="AZ122" s="49"/>
      <c r="BA122" s="54"/>
      <c r="BB122" s="18"/>
      <c r="BC122" s="18"/>
      <c r="BD122" s="9"/>
      <c r="BE122" s="6"/>
      <c r="BF122" s="6"/>
      <c r="BG122" s="35"/>
      <c r="BH122" s="6"/>
      <c r="BI122" s="72"/>
    </row>
    <row r="123" spans="1:61" s="7" customFormat="1" ht="35.1" hidden="1" customHeight="1" outlineLevel="2" x14ac:dyDescent="0.25">
      <c r="A123" s="93">
        <v>114</v>
      </c>
      <c r="B123" s="117" t="s">
        <v>194</v>
      </c>
      <c r="C123" s="117"/>
      <c r="D123" s="69" t="s">
        <v>404</v>
      </c>
      <c r="E123" s="55"/>
      <c r="F123" s="56">
        <f>COUNTA(H123:S123)</f>
        <v>0</v>
      </c>
      <c r="G123" s="42">
        <f>COUNTA(T123:AW123)</f>
        <v>0</v>
      </c>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57"/>
      <c r="AY123" s="49">
        <f>IF(E123="neattiecas",1,IF(E123="atbilst pilnībā",10,IF(E123="atbilst daļēji",100,IF(E123="neatbilst",1000,0))))</f>
        <v>0</v>
      </c>
      <c r="AZ123" s="49"/>
      <c r="BA123" s="54"/>
      <c r="BB123" s="18"/>
      <c r="BC123" s="18"/>
      <c r="BD123" s="9"/>
      <c r="BE123" s="6"/>
      <c r="BF123" s="6"/>
      <c r="BG123" s="35"/>
      <c r="BH123" s="6"/>
      <c r="BI123" s="72"/>
    </row>
    <row r="124" spans="1:61" s="7" customFormat="1" ht="35.1" hidden="1" customHeight="1" outlineLevel="2" x14ac:dyDescent="0.25">
      <c r="A124" s="93">
        <v>115</v>
      </c>
      <c r="B124" s="117" t="s">
        <v>195</v>
      </c>
      <c r="C124" s="117"/>
      <c r="D124" s="69" t="s">
        <v>405</v>
      </c>
      <c r="E124" s="55"/>
      <c r="F124" s="56">
        <f>COUNTA(H124:S124)</f>
        <v>0</v>
      </c>
      <c r="G124" s="42">
        <f>COUNTA(T124:AW124)</f>
        <v>0</v>
      </c>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57"/>
      <c r="AY124" s="49">
        <f>IF(E124="neattiecas",1,IF(E124="atbilst pilnībā",10,IF(E124="atbilst daļēji",100,IF(E124="neatbilst",1000,0))))</f>
        <v>0</v>
      </c>
      <c r="AZ124" s="49"/>
      <c r="BA124" s="54"/>
      <c r="BB124" s="18"/>
      <c r="BC124" s="18"/>
      <c r="BD124" s="9"/>
      <c r="BE124" s="6"/>
      <c r="BF124" s="6"/>
      <c r="BG124" s="35"/>
      <c r="BH124" s="6"/>
      <c r="BI124" s="72"/>
    </row>
    <row r="125" spans="1:61" ht="35.1" customHeight="1" outlineLevel="1" collapsed="1" x14ac:dyDescent="0.25">
      <c r="A125" s="93">
        <v>116</v>
      </c>
      <c r="B125" s="71" t="s">
        <v>47</v>
      </c>
      <c r="C125" s="118" t="s">
        <v>48</v>
      </c>
      <c r="D125" s="119"/>
      <c r="E125" s="34">
        <f>IF(AY125&gt;999,"neatbilst",IF(AY125&gt;99,"atbilst daļēji",IF(AY125&gt;9,"atbilst pilnībā",IF(AY125&gt;0,"neattiecas",0))))</f>
        <v>0</v>
      </c>
      <c r="F125" s="62">
        <f>SUM(F126:F126)</f>
        <v>0</v>
      </c>
      <c r="G125" s="62">
        <f>SUM(G126:G126)</f>
        <v>0</v>
      </c>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2">
        <f>AT8</f>
        <v>0</v>
      </c>
      <c r="AY125" s="49">
        <f>SUM(AY126:AY126)</f>
        <v>0</v>
      </c>
      <c r="AZ125" s="49" t="s">
        <v>112</v>
      </c>
      <c r="BA125" s="64"/>
      <c r="BB125" s="65">
        <f>MIN(BB126:BB126)</f>
        <v>0</v>
      </c>
      <c r="BC125" s="65">
        <f>MAX(BC126:BC126)</f>
        <v>0</v>
      </c>
      <c r="BD125" s="66"/>
      <c r="BE125" s="64"/>
      <c r="BF125" s="67"/>
      <c r="BG125" s="68"/>
      <c r="BH125" s="68"/>
      <c r="BI125" s="73"/>
    </row>
    <row r="126" spans="1:61" s="7" customFormat="1" ht="45" hidden="1" customHeight="1" outlineLevel="2" x14ac:dyDescent="0.25">
      <c r="A126" s="93">
        <v>117</v>
      </c>
      <c r="B126" s="117" t="s">
        <v>196</v>
      </c>
      <c r="C126" s="117"/>
      <c r="D126" s="69" t="s">
        <v>406</v>
      </c>
      <c r="E126" s="55"/>
      <c r="F126" s="56">
        <f>COUNTA(H126:S126)</f>
        <v>0</v>
      </c>
      <c r="G126" s="42">
        <f>COUNTA(T126:AW126)</f>
        <v>0</v>
      </c>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57"/>
      <c r="AY126" s="49">
        <f>IF(E126="neattiecas",1,IF(E126="atbilst pilnībā",10,IF(E126="atbilst daļēji",100,IF(E126="neatbilst",1000,0))))</f>
        <v>0</v>
      </c>
      <c r="AZ126" s="49"/>
      <c r="BA126" s="54"/>
      <c r="BB126" s="18"/>
      <c r="BC126" s="18"/>
      <c r="BD126" s="9"/>
      <c r="BE126" s="6"/>
      <c r="BF126" s="6"/>
      <c r="BG126" s="35"/>
      <c r="BH126" s="6"/>
      <c r="BI126" s="72"/>
    </row>
    <row r="127" spans="1:61" ht="35.1" customHeight="1" outlineLevel="1" collapsed="1" x14ac:dyDescent="0.25">
      <c r="A127" s="93">
        <v>118</v>
      </c>
      <c r="B127" s="71" t="s">
        <v>49</v>
      </c>
      <c r="C127" s="118" t="s">
        <v>50</v>
      </c>
      <c r="D127" s="119"/>
      <c r="E127" s="34">
        <f>IF(AY127&gt;999,"neatbilst",IF(AY127&gt;99,"atbilst daļēji",IF(AY127&gt;9,"atbilst pilnībā",IF(AY127&gt;0,"neattiecas",0))))</f>
        <v>0</v>
      </c>
      <c r="F127" s="62">
        <f>SUM(F128:F129)</f>
        <v>0</v>
      </c>
      <c r="G127" s="62">
        <f>SUM(G128:G129)</f>
        <v>0</v>
      </c>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2">
        <f>AU8</f>
        <v>0</v>
      </c>
      <c r="AY127" s="49">
        <f>SUM(AY128:AY129)</f>
        <v>0</v>
      </c>
      <c r="AZ127" s="49" t="s">
        <v>112</v>
      </c>
      <c r="BA127" s="64"/>
      <c r="BB127" s="65">
        <f>MIN(BB128:BB129)</f>
        <v>0</v>
      </c>
      <c r="BC127" s="65">
        <f>MAX(BC128:BC129)</f>
        <v>0</v>
      </c>
      <c r="BD127" s="66"/>
      <c r="BE127" s="64"/>
      <c r="BF127" s="67"/>
      <c r="BG127" s="68"/>
      <c r="BH127" s="68"/>
      <c r="BI127" s="73"/>
    </row>
    <row r="128" spans="1:61" s="7" customFormat="1" ht="24.95" hidden="1" customHeight="1" outlineLevel="2" x14ac:dyDescent="0.25">
      <c r="A128" s="93">
        <v>119</v>
      </c>
      <c r="B128" s="117" t="s">
        <v>197</v>
      </c>
      <c r="C128" s="117"/>
      <c r="D128" s="69" t="s">
        <v>407</v>
      </c>
      <c r="E128" s="55"/>
      <c r="F128" s="56">
        <f>COUNTA(H128:S128)</f>
        <v>0</v>
      </c>
      <c r="G128" s="42">
        <f>COUNTA(T128:AW128)</f>
        <v>0</v>
      </c>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57"/>
      <c r="AY128" s="49">
        <f>IF(E128="neattiecas",1,IF(E128="atbilst pilnībā",10,IF(E128="atbilst daļēji",100,IF(E128="neatbilst",1000,0))))</f>
        <v>0</v>
      </c>
      <c r="AZ128" s="49"/>
      <c r="BA128" s="54"/>
      <c r="BB128" s="18"/>
      <c r="BC128" s="18"/>
      <c r="BD128" s="9"/>
      <c r="BE128" s="6"/>
      <c r="BF128" s="6"/>
      <c r="BG128" s="35"/>
      <c r="BH128" s="6"/>
      <c r="BI128" s="72"/>
    </row>
    <row r="129" spans="1:61" s="7" customFormat="1" ht="24.95" hidden="1" customHeight="1" outlineLevel="2" x14ac:dyDescent="0.25">
      <c r="A129" s="93">
        <v>120</v>
      </c>
      <c r="B129" s="117" t="s">
        <v>198</v>
      </c>
      <c r="C129" s="117"/>
      <c r="D129" s="69" t="s">
        <v>408</v>
      </c>
      <c r="E129" s="55"/>
      <c r="F129" s="56">
        <f>COUNTA(H129:S129)</f>
        <v>0</v>
      </c>
      <c r="G129" s="42">
        <f>COUNTA(T129:AW129)</f>
        <v>0</v>
      </c>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57"/>
      <c r="AY129" s="49">
        <f>IF(E129="neattiecas",1,IF(E129="atbilst pilnībā",10,IF(E129="atbilst daļēji",100,IF(E129="neatbilst",1000,0))))</f>
        <v>0</v>
      </c>
      <c r="AZ129" s="49"/>
      <c r="BA129" s="54"/>
      <c r="BB129" s="18"/>
      <c r="BC129" s="18"/>
      <c r="BD129" s="9"/>
      <c r="BE129" s="6"/>
      <c r="BF129" s="6"/>
      <c r="BG129" s="35"/>
      <c r="BH129" s="6"/>
      <c r="BI129" s="72"/>
    </row>
    <row r="130" spans="1:61" ht="35.1" customHeight="1" outlineLevel="1" collapsed="1" x14ac:dyDescent="0.25">
      <c r="A130" s="93">
        <v>121</v>
      </c>
      <c r="B130" s="71" t="s">
        <v>51</v>
      </c>
      <c r="C130" s="118" t="s">
        <v>52</v>
      </c>
      <c r="D130" s="119"/>
      <c r="E130" s="34">
        <f>IF(AY130&gt;999,"neatbilst",IF(AY130&gt;99,"atbilst daļēji",IF(AY130&gt;9,"atbilst pilnībā",IF(AY130&gt;0,"neattiecas",0))))</f>
        <v>0</v>
      </c>
      <c r="F130" s="62">
        <f>SUM(F131:F134)</f>
        <v>0</v>
      </c>
      <c r="G130" s="62">
        <f>SUM(G131:G134)</f>
        <v>0</v>
      </c>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2">
        <f>AV8</f>
        <v>0</v>
      </c>
      <c r="AY130" s="49">
        <f>SUM(AY131:AY134)</f>
        <v>0</v>
      </c>
      <c r="AZ130" s="49" t="s">
        <v>112</v>
      </c>
      <c r="BA130" s="64"/>
      <c r="BB130" s="65">
        <f>MIN(BB131:BB134)</f>
        <v>0</v>
      </c>
      <c r="BC130" s="65">
        <f>MAX(BC131:BC134)</f>
        <v>0</v>
      </c>
      <c r="BD130" s="66"/>
      <c r="BE130" s="64"/>
      <c r="BF130" s="67"/>
      <c r="BG130" s="68"/>
      <c r="BH130" s="68"/>
      <c r="BI130" s="73"/>
    </row>
    <row r="131" spans="1:61" s="7" customFormat="1" ht="75" hidden="1" customHeight="1" outlineLevel="2" x14ac:dyDescent="0.25">
      <c r="A131" s="93">
        <v>122</v>
      </c>
      <c r="B131" s="117" t="s">
        <v>199</v>
      </c>
      <c r="C131" s="117"/>
      <c r="D131" s="69" t="s">
        <v>412</v>
      </c>
      <c r="E131" s="55"/>
      <c r="F131" s="56">
        <f>COUNTA(H131:S131)</f>
        <v>0</v>
      </c>
      <c r="G131" s="42">
        <f>COUNTA(T131:AW131)</f>
        <v>0</v>
      </c>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57"/>
      <c r="AY131" s="49">
        <f>IF(E131="neattiecas",1,IF(E131="atbilst pilnībā",10,IF(E131="atbilst daļēji",100,IF(E131="neatbilst",1000,0))))</f>
        <v>0</v>
      </c>
      <c r="AZ131" s="49"/>
      <c r="BA131" s="54"/>
      <c r="BB131" s="18"/>
      <c r="BC131" s="18"/>
      <c r="BD131" s="9"/>
      <c r="BE131" s="6"/>
      <c r="BF131" s="6"/>
      <c r="BG131" s="35"/>
      <c r="BH131" s="6"/>
      <c r="BI131" s="72"/>
    </row>
    <row r="132" spans="1:61" s="7" customFormat="1" ht="24.95" hidden="1" customHeight="1" outlineLevel="2" x14ac:dyDescent="0.25">
      <c r="A132" s="93">
        <v>123</v>
      </c>
      <c r="B132" s="117" t="s">
        <v>200</v>
      </c>
      <c r="C132" s="117"/>
      <c r="D132" s="69" t="s">
        <v>409</v>
      </c>
      <c r="E132" s="55"/>
      <c r="F132" s="56">
        <f>COUNTA(H132:S132)</f>
        <v>0</v>
      </c>
      <c r="G132" s="42">
        <f>COUNTA(T132:AW132)</f>
        <v>0</v>
      </c>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57"/>
      <c r="AY132" s="49">
        <f>IF(E132="neattiecas",1,IF(E132="atbilst pilnībā",10,IF(E132="atbilst daļēji",100,IF(E132="neatbilst",1000,0))))</f>
        <v>0</v>
      </c>
      <c r="AZ132" s="49"/>
      <c r="BA132" s="54"/>
      <c r="BB132" s="18"/>
      <c r="BC132" s="18"/>
      <c r="BD132" s="9"/>
      <c r="BE132" s="6"/>
      <c r="BF132" s="6"/>
      <c r="BG132" s="35"/>
      <c r="BH132" s="6"/>
      <c r="BI132" s="72"/>
    </row>
    <row r="133" spans="1:61" s="7" customFormat="1" ht="24.95" hidden="1" customHeight="1" outlineLevel="2" x14ac:dyDescent="0.25">
      <c r="A133" s="93">
        <v>124</v>
      </c>
      <c r="B133" s="117" t="s">
        <v>201</v>
      </c>
      <c r="C133" s="117"/>
      <c r="D133" s="69" t="s">
        <v>410</v>
      </c>
      <c r="E133" s="55"/>
      <c r="F133" s="56">
        <f>COUNTA(H133:S133)</f>
        <v>0</v>
      </c>
      <c r="G133" s="42">
        <f>COUNTA(T133:AW133)</f>
        <v>0</v>
      </c>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57"/>
      <c r="AY133" s="49">
        <f>IF(E133="neattiecas",1,IF(E133="atbilst pilnībā",10,IF(E133="atbilst daļēji",100,IF(E133="neatbilst",1000,0))))</f>
        <v>0</v>
      </c>
      <c r="AZ133" s="49"/>
      <c r="BA133" s="54"/>
      <c r="BB133" s="18"/>
      <c r="BC133" s="18"/>
      <c r="BD133" s="9"/>
      <c r="BE133" s="6"/>
      <c r="BF133" s="6"/>
      <c r="BG133" s="35"/>
      <c r="BH133" s="6"/>
      <c r="BI133" s="72"/>
    </row>
    <row r="134" spans="1:61" s="7" customFormat="1" ht="24.95" hidden="1" customHeight="1" outlineLevel="2" x14ac:dyDescent="0.25">
      <c r="A134" s="93">
        <v>125</v>
      </c>
      <c r="B134" s="117" t="s">
        <v>202</v>
      </c>
      <c r="C134" s="117"/>
      <c r="D134" s="69" t="s">
        <v>411</v>
      </c>
      <c r="E134" s="55"/>
      <c r="F134" s="56">
        <f>COUNTA(H134:S134)</f>
        <v>0</v>
      </c>
      <c r="G134" s="42">
        <f>COUNTA(T134:AW134)</f>
        <v>0</v>
      </c>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57"/>
      <c r="AY134" s="49">
        <f>IF(E134="neattiecas",1,IF(E134="atbilst pilnībā",10,IF(E134="atbilst daļēji",100,IF(E134="neatbilst",1000,0))))</f>
        <v>0</v>
      </c>
      <c r="AZ134" s="49"/>
      <c r="BA134" s="54"/>
      <c r="BB134" s="18"/>
      <c r="BC134" s="18"/>
      <c r="BD134" s="9"/>
      <c r="BE134" s="6"/>
      <c r="BF134" s="6"/>
      <c r="BG134" s="35"/>
      <c r="BH134" s="6"/>
      <c r="BI134" s="72"/>
    </row>
    <row r="135" spans="1:61" ht="35.1" customHeight="1" outlineLevel="1" collapsed="1" x14ac:dyDescent="0.25">
      <c r="A135" s="93">
        <v>126</v>
      </c>
      <c r="B135" s="71" t="s">
        <v>53</v>
      </c>
      <c r="C135" s="118" t="s">
        <v>54</v>
      </c>
      <c r="D135" s="119"/>
      <c r="E135" s="34">
        <f>IF(AY135&gt;999,"neatbilst",IF(AY135&gt;99,"atbilst daļēji",IF(AY135&gt;9,"atbilst pilnībā",IF(AY135&gt;0,"neattiecas",0))))</f>
        <v>0</v>
      </c>
      <c r="F135" s="62">
        <f>SUM(F136:F138)</f>
        <v>0</v>
      </c>
      <c r="G135" s="62">
        <f>SUM(G136:G138)</f>
        <v>0</v>
      </c>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2">
        <f>AW8</f>
        <v>0</v>
      </c>
      <c r="AY135" s="49">
        <f>SUM(AY136:AY138)</f>
        <v>0</v>
      </c>
      <c r="AZ135" s="49" t="s">
        <v>112</v>
      </c>
      <c r="BA135" s="64"/>
      <c r="BB135" s="65">
        <f>MIN(BB136:BB138)</f>
        <v>0</v>
      </c>
      <c r="BC135" s="65">
        <f>MAX(BC136:BC138)</f>
        <v>0</v>
      </c>
      <c r="BD135" s="66"/>
      <c r="BE135" s="64"/>
      <c r="BF135" s="67"/>
      <c r="BG135" s="68"/>
      <c r="BH135" s="68"/>
      <c r="BI135" s="73"/>
    </row>
    <row r="136" spans="1:61" s="7" customFormat="1" ht="35.1" hidden="1" customHeight="1" outlineLevel="2" x14ac:dyDescent="0.25">
      <c r="A136" s="93">
        <v>127</v>
      </c>
      <c r="B136" s="117" t="s">
        <v>203</v>
      </c>
      <c r="C136" s="117"/>
      <c r="D136" s="69" t="s">
        <v>413</v>
      </c>
      <c r="E136" s="55"/>
      <c r="F136" s="56">
        <f>COUNTA(H136:S136)</f>
        <v>0</v>
      </c>
      <c r="G136" s="42">
        <f>COUNTA(T136:AW136)</f>
        <v>0</v>
      </c>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57"/>
      <c r="AY136" s="49">
        <f>IF(E136="neattiecas",1,IF(E136="atbilst pilnībā",10,IF(E136="atbilst daļēji",100,IF(E136="neatbilst",1000,0))))</f>
        <v>0</v>
      </c>
      <c r="AZ136" s="49"/>
      <c r="BA136" s="54"/>
      <c r="BB136" s="18"/>
      <c r="BC136" s="18"/>
      <c r="BD136" s="9"/>
      <c r="BE136" s="6"/>
      <c r="BF136" s="6"/>
      <c r="BG136" s="35"/>
      <c r="BH136" s="6"/>
      <c r="BI136" s="72"/>
    </row>
    <row r="137" spans="1:61" s="7" customFormat="1" ht="24.95" hidden="1" customHeight="1" outlineLevel="2" x14ac:dyDescent="0.25">
      <c r="A137" s="93">
        <v>128</v>
      </c>
      <c r="B137" s="117" t="s">
        <v>204</v>
      </c>
      <c r="C137" s="117"/>
      <c r="D137" s="69" t="s">
        <v>414</v>
      </c>
      <c r="E137" s="55"/>
      <c r="F137" s="56">
        <f>COUNTA(H137:S137)</f>
        <v>0</v>
      </c>
      <c r="G137" s="42">
        <f>COUNTA(T137:AW137)</f>
        <v>0</v>
      </c>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57"/>
      <c r="AY137" s="49">
        <f>IF(E137="neattiecas",1,IF(E137="atbilst pilnībā",10,IF(E137="atbilst daļēji",100,IF(E137="neatbilst",1000,0))))</f>
        <v>0</v>
      </c>
      <c r="AZ137" s="49"/>
      <c r="BA137" s="54"/>
      <c r="BB137" s="18"/>
      <c r="BC137" s="18"/>
      <c r="BD137" s="9"/>
      <c r="BE137" s="6"/>
      <c r="BF137" s="6"/>
      <c r="BG137" s="35"/>
      <c r="BH137" s="6"/>
      <c r="BI137" s="72"/>
    </row>
    <row r="138" spans="1:61" s="7" customFormat="1" ht="24.95" hidden="1" customHeight="1" outlineLevel="2" x14ac:dyDescent="0.25">
      <c r="A138" s="93">
        <v>129</v>
      </c>
      <c r="B138" s="117" t="s">
        <v>205</v>
      </c>
      <c r="C138" s="117"/>
      <c r="D138" s="69" t="s">
        <v>415</v>
      </c>
      <c r="E138" s="55"/>
      <c r="F138" s="56">
        <f>COUNTA(H138:S138)</f>
        <v>0</v>
      </c>
      <c r="G138" s="42">
        <f>COUNTA(T138:AW138)</f>
        <v>0</v>
      </c>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57"/>
      <c r="AY138" s="49">
        <f>IF(E138="neattiecas",1,IF(E138="atbilst pilnībā",10,IF(E138="atbilst daļēji",100,IF(E138="neatbilst",1000,0))))</f>
        <v>0</v>
      </c>
      <c r="AZ138" s="49"/>
      <c r="BA138" s="54"/>
      <c r="BB138" s="18"/>
      <c r="BC138" s="18"/>
      <c r="BD138" s="9"/>
      <c r="BE138" s="6"/>
      <c r="BF138" s="6"/>
      <c r="BG138" s="35"/>
      <c r="BH138" s="6"/>
      <c r="BI138" s="72"/>
    </row>
    <row r="139" spans="1:61" s="8" customFormat="1" ht="35.1" customHeight="1" x14ac:dyDescent="0.25">
      <c r="A139" s="93">
        <v>130</v>
      </c>
      <c r="B139" s="122" t="s">
        <v>430</v>
      </c>
      <c r="C139" s="122"/>
      <c r="D139" s="122"/>
      <c r="E139" s="122"/>
      <c r="F139" s="78">
        <f>SUMIFS(F140:F152,$AZ140:$AZ152,"w")</f>
        <v>0</v>
      </c>
      <c r="G139" s="78">
        <f>SUMIFS(G140:G152,$AZ140:$AZ152,"w")</f>
        <v>0</v>
      </c>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8"/>
      <c r="AY139" s="80"/>
      <c r="AZ139" s="80"/>
      <c r="BA139" s="78"/>
      <c r="BB139" s="81">
        <f t="array" ref="BB139">MIN(IF(BB145:BB152&gt;0,BB145:BB152))</f>
        <v>0</v>
      </c>
      <c r="BC139" s="81">
        <f t="array" ref="BC139">MAX(IF(BC145:BC152&gt;0,BC145:BC152))</f>
        <v>0</v>
      </c>
      <c r="BD139" s="82"/>
      <c r="BE139" s="83"/>
      <c r="BF139" s="83"/>
      <c r="BG139" s="84"/>
      <c r="BH139" s="84"/>
      <c r="BI139" s="85"/>
    </row>
    <row r="140" spans="1:61" ht="35.1" customHeight="1" outlineLevel="1" collapsed="1" x14ac:dyDescent="0.25">
      <c r="A140" s="93">
        <v>131</v>
      </c>
      <c r="B140" s="87" t="s">
        <v>431</v>
      </c>
      <c r="C140" s="124" t="s">
        <v>417</v>
      </c>
      <c r="D140" s="119"/>
      <c r="E140" s="34">
        <f>IF(AY140&gt;999,"neatbilst",IF(AY140&gt;99,"atbilst daļēji",IF(AY140&gt;9,"atbilst pilnībā",IF(AY140&gt;0,"neattiecas",0))))</f>
        <v>0</v>
      </c>
      <c r="F140" s="62">
        <f>SUM(F141:F144)</f>
        <v>0</v>
      </c>
      <c r="G140" s="62">
        <f>SUM(G141:G144)</f>
        <v>0</v>
      </c>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2"/>
      <c r="AY140" s="49">
        <f>SUM(AY141:AY144)</f>
        <v>0</v>
      </c>
      <c r="AZ140" s="49" t="s">
        <v>112</v>
      </c>
      <c r="BA140" s="64"/>
      <c r="BB140" s="65">
        <f>MIN(BB141:BB144)</f>
        <v>0</v>
      </c>
      <c r="BC140" s="65">
        <f>MAX(BC141:BC144)</f>
        <v>0</v>
      </c>
      <c r="BD140" s="66"/>
      <c r="BE140" s="64"/>
      <c r="BF140" s="67"/>
      <c r="BG140" s="68"/>
      <c r="BH140" s="68"/>
      <c r="BI140" s="73"/>
    </row>
    <row r="141" spans="1:61" s="7" customFormat="1" ht="24.95" hidden="1" customHeight="1" outlineLevel="2" x14ac:dyDescent="0.25">
      <c r="A141" s="93">
        <v>132</v>
      </c>
      <c r="B141" s="123" t="s">
        <v>433</v>
      </c>
      <c r="C141" s="123"/>
      <c r="D141" s="69" t="s">
        <v>418</v>
      </c>
      <c r="E141" s="55"/>
      <c r="F141" s="56">
        <f>COUNTA(H141:S141)</f>
        <v>0</v>
      </c>
      <c r="G141" s="42">
        <f>COUNTA(T141:AW141)</f>
        <v>0</v>
      </c>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57"/>
      <c r="AY141" s="49">
        <f>IF(E141="neattiecas",1,IF(E141="atbilst pilnībā",10,IF(E141="atbilst daļēji",100,IF(E141="neatbilst",1000,0))))</f>
        <v>0</v>
      </c>
      <c r="AZ141" s="49"/>
      <c r="BA141" s="54"/>
      <c r="BB141" s="18"/>
      <c r="BC141" s="18"/>
      <c r="BD141" s="9"/>
      <c r="BE141" s="6"/>
      <c r="BF141" s="6"/>
      <c r="BG141" s="35"/>
      <c r="BH141" s="6"/>
      <c r="BI141" s="72"/>
    </row>
    <row r="142" spans="1:61" s="7" customFormat="1" ht="24.95" hidden="1" customHeight="1" outlineLevel="2" x14ac:dyDescent="0.25">
      <c r="A142" s="93">
        <v>133</v>
      </c>
      <c r="B142" s="123" t="s">
        <v>434</v>
      </c>
      <c r="C142" s="123"/>
      <c r="D142" s="69" t="s">
        <v>419</v>
      </c>
      <c r="E142" s="55"/>
      <c r="F142" s="56">
        <f>COUNTA(H142:S142)</f>
        <v>0</v>
      </c>
      <c r="G142" s="42">
        <f>COUNTA(T142:AW142)</f>
        <v>0</v>
      </c>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57"/>
      <c r="AY142" s="49">
        <f>IF(E142="neattiecas",1,IF(E142="atbilst pilnībā",10,IF(E142="atbilst daļēji",100,IF(E142="neatbilst",1000,0))))</f>
        <v>0</v>
      </c>
      <c r="AZ142" s="49"/>
      <c r="BA142" s="54"/>
      <c r="BB142" s="18"/>
      <c r="BC142" s="18"/>
      <c r="BD142" s="9"/>
      <c r="BE142" s="6"/>
      <c r="BF142" s="6"/>
      <c r="BG142" s="35"/>
      <c r="BH142" s="6"/>
      <c r="BI142" s="72"/>
    </row>
    <row r="143" spans="1:61" s="7" customFormat="1" ht="35.1" hidden="1" customHeight="1" outlineLevel="2" x14ac:dyDescent="0.25">
      <c r="A143" s="93">
        <v>134</v>
      </c>
      <c r="B143" s="123" t="s">
        <v>435</v>
      </c>
      <c r="C143" s="123"/>
      <c r="D143" s="69" t="s">
        <v>420</v>
      </c>
      <c r="E143" s="55"/>
      <c r="F143" s="56">
        <f>COUNTA(H143:S143)</f>
        <v>0</v>
      </c>
      <c r="G143" s="42">
        <f>COUNTA(T143:AW143)</f>
        <v>0</v>
      </c>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57"/>
      <c r="AY143" s="49">
        <f>IF(E143="neattiecas",1,IF(E143="atbilst pilnībā",10,IF(E143="atbilst daļēji",100,IF(E143="neatbilst",1000,0))))</f>
        <v>0</v>
      </c>
      <c r="AZ143" s="49"/>
      <c r="BA143" s="54"/>
      <c r="BB143" s="18"/>
      <c r="BC143" s="18"/>
      <c r="BD143" s="9"/>
      <c r="BE143" s="6"/>
      <c r="BF143" s="6"/>
      <c r="BG143" s="35"/>
      <c r="BH143" s="6"/>
      <c r="BI143" s="72"/>
    </row>
    <row r="144" spans="1:61" s="7" customFormat="1" ht="35.1" hidden="1" customHeight="1" outlineLevel="2" x14ac:dyDescent="0.25">
      <c r="A144" s="93">
        <v>135</v>
      </c>
      <c r="B144" s="123" t="s">
        <v>436</v>
      </c>
      <c r="C144" s="123"/>
      <c r="D144" s="69" t="s">
        <v>426</v>
      </c>
      <c r="E144" s="55"/>
      <c r="F144" s="56">
        <f>COUNTA(H144:S144)</f>
        <v>0</v>
      </c>
      <c r="G144" s="42">
        <f>COUNTA(T144:AW144)</f>
        <v>0</v>
      </c>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57"/>
      <c r="AY144" s="49">
        <f>IF(E144="neattiecas",1,IF(E144="atbilst pilnībā",10,IF(E144="atbilst daļēji",100,IF(E144="neatbilst",1000,0))))</f>
        <v>0</v>
      </c>
      <c r="AZ144" s="49"/>
      <c r="BA144" s="54"/>
      <c r="BB144" s="18"/>
      <c r="BC144" s="18"/>
      <c r="BD144" s="9"/>
      <c r="BE144" s="6"/>
      <c r="BF144" s="6"/>
      <c r="BG144" s="35"/>
      <c r="BH144" s="6"/>
      <c r="BI144" s="72"/>
    </row>
    <row r="145" spans="1:61" ht="35.1" customHeight="1" outlineLevel="1" collapsed="1" x14ac:dyDescent="0.25">
      <c r="A145" s="93">
        <v>136</v>
      </c>
      <c r="B145" s="87" t="s">
        <v>432</v>
      </c>
      <c r="C145" s="124" t="s">
        <v>422</v>
      </c>
      <c r="D145" s="119"/>
      <c r="E145" s="34">
        <f>IF(AY145&gt;999,"neatbilst",IF(AY145&gt;99,"atbilst daļēji",IF(AY145&gt;9,"atbilst pilnībā",IF(AY145&gt;0,"neattiecas",0))))</f>
        <v>0</v>
      </c>
      <c r="F145" s="62">
        <f>SUM(F146:F152)</f>
        <v>0</v>
      </c>
      <c r="G145" s="62">
        <f>SUM(G146:G152)</f>
        <v>0</v>
      </c>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2"/>
      <c r="AY145" s="49">
        <f>SUM(AY146:AY152)</f>
        <v>0</v>
      </c>
      <c r="AZ145" s="49" t="s">
        <v>112</v>
      </c>
      <c r="BA145" s="64"/>
      <c r="BB145" s="65">
        <f>MIN(BB146:BB152)</f>
        <v>0</v>
      </c>
      <c r="BC145" s="65">
        <f>MAX(BC146:BC152)</f>
        <v>0</v>
      </c>
      <c r="BD145" s="66"/>
      <c r="BE145" s="64"/>
      <c r="BF145" s="67"/>
      <c r="BG145" s="68"/>
      <c r="BH145" s="68"/>
      <c r="BI145" s="73"/>
    </row>
    <row r="146" spans="1:61" s="7" customFormat="1" ht="35.1" hidden="1" customHeight="1" outlineLevel="2" x14ac:dyDescent="0.25">
      <c r="A146" s="93">
        <v>137</v>
      </c>
      <c r="B146" s="123" t="s">
        <v>437</v>
      </c>
      <c r="C146" s="123"/>
      <c r="D146" s="69" t="s">
        <v>421</v>
      </c>
      <c r="E146" s="55"/>
      <c r="F146" s="56">
        <f t="shared" ref="F146:F152" si="20">COUNTA(H146:S146)</f>
        <v>0</v>
      </c>
      <c r="G146" s="42">
        <f t="shared" ref="G146:G152" si="21">COUNTA(T146:AW146)</f>
        <v>0</v>
      </c>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57"/>
      <c r="AY146" s="49">
        <f t="shared" ref="AY146:AY152" si="22">IF(E146="neattiecas",1,IF(E146="atbilst pilnībā",10,IF(E146="atbilst daļēji",100,IF(E146="neatbilst",1000,0))))</f>
        <v>0</v>
      </c>
      <c r="AZ146" s="49"/>
      <c r="BA146" s="54"/>
      <c r="BB146" s="18"/>
      <c r="BC146" s="18"/>
      <c r="BD146" s="9"/>
      <c r="BE146" s="6"/>
      <c r="BF146" s="6"/>
      <c r="BG146" s="35"/>
      <c r="BH146" s="6"/>
      <c r="BI146" s="72"/>
    </row>
    <row r="147" spans="1:61" s="7" customFormat="1" ht="114.95" hidden="1" customHeight="1" outlineLevel="2" x14ac:dyDescent="0.25">
      <c r="A147" s="93">
        <v>138</v>
      </c>
      <c r="B147" s="123" t="s">
        <v>438</v>
      </c>
      <c r="C147" s="123"/>
      <c r="D147" s="69" t="s">
        <v>427</v>
      </c>
      <c r="E147" s="55"/>
      <c r="F147" s="56">
        <f t="shared" si="20"/>
        <v>0</v>
      </c>
      <c r="G147" s="42">
        <f t="shared" si="21"/>
        <v>0</v>
      </c>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57"/>
      <c r="AY147" s="49">
        <f t="shared" si="22"/>
        <v>0</v>
      </c>
      <c r="AZ147" s="49"/>
      <c r="BA147" s="54"/>
      <c r="BB147" s="18"/>
      <c r="BC147" s="18"/>
      <c r="BD147" s="9"/>
      <c r="BE147" s="6"/>
      <c r="BF147" s="6"/>
      <c r="BG147" s="35"/>
      <c r="BH147" s="6"/>
      <c r="BI147" s="72"/>
    </row>
    <row r="148" spans="1:61" s="7" customFormat="1" ht="90" hidden="1" customHeight="1" outlineLevel="2" x14ac:dyDescent="0.25">
      <c r="A148" s="93">
        <v>139</v>
      </c>
      <c r="B148" s="123" t="s">
        <v>439</v>
      </c>
      <c r="C148" s="123"/>
      <c r="D148" s="69" t="s">
        <v>425</v>
      </c>
      <c r="E148" s="55"/>
      <c r="F148" s="56">
        <f t="shared" si="20"/>
        <v>0</v>
      </c>
      <c r="G148" s="42">
        <f t="shared" si="21"/>
        <v>0</v>
      </c>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57"/>
      <c r="AY148" s="49">
        <f t="shared" si="22"/>
        <v>0</v>
      </c>
      <c r="AZ148" s="49"/>
      <c r="BA148" s="54"/>
      <c r="BB148" s="18"/>
      <c r="BC148" s="18"/>
      <c r="BD148" s="9"/>
      <c r="BE148" s="6"/>
      <c r="BF148" s="6"/>
      <c r="BG148" s="35"/>
      <c r="BH148" s="6"/>
      <c r="BI148" s="72"/>
    </row>
    <row r="149" spans="1:61" s="7" customFormat="1" ht="35.1" hidden="1" customHeight="1" outlineLevel="2" x14ac:dyDescent="0.25">
      <c r="A149" s="93">
        <v>140</v>
      </c>
      <c r="B149" s="123" t="s">
        <v>440</v>
      </c>
      <c r="C149" s="123"/>
      <c r="D149" s="69" t="s">
        <v>424</v>
      </c>
      <c r="E149" s="55"/>
      <c r="F149" s="56">
        <f t="shared" si="20"/>
        <v>0</v>
      </c>
      <c r="G149" s="42">
        <f t="shared" si="21"/>
        <v>0</v>
      </c>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57"/>
      <c r="AY149" s="49">
        <f t="shared" si="22"/>
        <v>0</v>
      </c>
      <c r="AZ149" s="49"/>
      <c r="BA149" s="54"/>
      <c r="BB149" s="18"/>
      <c r="BC149" s="18"/>
      <c r="BD149" s="9"/>
      <c r="BE149" s="6"/>
      <c r="BF149" s="6"/>
      <c r="BG149" s="35"/>
      <c r="BH149" s="6"/>
      <c r="BI149" s="72"/>
    </row>
    <row r="150" spans="1:61" s="7" customFormat="1" ht="35.1" hidden="1" customHeight="1" outlineLevel="2" x14ac:dyDescent="0.25">
      <c r="A150" s="93">
        <v>141</v>
      </c>
      <c r="B150" s="123" t="s">
        <v>441</v>
      </c>
      <c r="C150" s="123"/>
      <c r="D150" s="69" t="s">
        <v>429</v>
      </c>
      <c r="E150" s="55"/>
      <c r="F150" s="56">
        <f t="shared" si="20"/>
        <v>0</v>
      </c>
      <c r="G150" s="42">
        <f t="shared" si="21"/>
        <v>0</v>
      </c>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57"/>
      <c r="AY150" s="49">
        <f t="shared" si="22"/>
        <v>0</v>
      </c>
      <c r="AZ150" s="49"/>
      <c r="BA150" s="54"/>
      <c r="BB150" s="18"/>
      <c r="BC150" s="18"/>
      <c r="BD150" s="9"/>
      <c r="BE150" s="6"/>
      <c r="BF150" s="6"/>
      <c r="BG150" s="35"/>
      <c r="BH150" s="6"/>
      <c r="BI150" s="72"/>
    </row>
    <row r="151" spans="1:61" s="7" customFormat="1" ht="24.95" hidden="1" customHeight="1" outlineLevel="2" x14ac:dyDescent="0.25">
      <c r="A151" s="93">
        <v>142</v>
      </c>
      <c r="B151" s="123" t="s">
        <v>442</v>
      </c>
      <c r="C151" s="123"/>
      <c r="D151" s="69" t="s">
        <v>423</v>
      </c>
      <c r="E151" s="55"/>
      <c r="F151" s="56">
        <f t="shared" si="20"/>
        <v>0</v>
      </c>
      <c r="G151" s="42">
        <f t="shared" si="21"/>
        <v>0</v>
      </c>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57"/>
      <c r="AY151" s="49">
        <f t="shared" si="22"/>
        <v>0</v>
      </c>
      <c r="AZ151" s="49"/>
      <c r="BA151" s="54"/>
      <c r="BB151" s="18"/>
      <c r="BC151" s="18"/>
      <c r="BD151" s="9"/>
      <c r="BE151" s="6"/>
      <c r="BF151" s="6"/>
      <c r="BG151" s="35"/>
      <c r="BH151" s="6"/>
      <c r="BI151" s="72"/>
    </row>
    <row r="152" spans="1:61" s="7" customFormat="1" ht="24.95" hidden="1" customHeight="1" outlineLevel="2" x14ac:dyDescent="0.25">
      <c r="A152" s="93">
        <v>143</v>
      </c>
      <c r="B152" s="123" t="s">
        <v>443</v>
      </c>
      <c r="C152" s="123"/>
      <c r="D152" s="69" t="s">
        <v>428</v>
      </c>
      <c r="E152" s="55"/>
      <c r="F152" s="56">
        <f t="shared" si="20"/>
        <v>0</v>
      </c>
      <c r="G152" s="42">
        <f t="shared" si="21"/>
        <v>0</v>
      </c>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57"/>
      <c r="AY152" s="49">
        <f t="shared" si="22"/>
        <v>0</v>
      </c>
      <c r="AZ152" s="49"/>
      <c r="BA152" s="54"/>
      <c r="BB152" s="18"/>
      <c r="BC152" s="18"/>
      <c r="BD152" s="9"/>
      <c r="BE152" s="6"/>
      <c r="BF152" s="6"/>
      <c r="BG152" s="35"/>
      <c r="BH152" s="6"/>
      <c r="BI152" s="72"/>
    </row>
    <row r="153" spans="1:61" s="8" customFormat="1" ht="35.1" customHeight="1" x14ac:dyDescent="0.25">
      <c r="A153" s="93">
        <v>144</v>
      </c>
      <c r="B153" s="122" t="s">
        <v>262</v>
      </c>
      <c r="C153" s="122"/>
      <c r="D153" s="122"/>
      <c r="E153" s="122"/>
      <c r="F153" s="78">
        <f>SUMIFS(F154:F211,$AZ154:$AZ211,"w")</f>
        <v>0</v>
      </c>
      <c r="G153" s="78">
        <f>SUMIFS(G154:G211,$AZ154:$AZ211,"w")</f>
        <v>0</v>
      </c>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8"/>
      <c r="AY153" s="80"/>
      <c r="AZ153" s="80"/>
      <c r="BA153" s="78"/>
      <c r="BB153" s="81">
        <f t="array" ref="BB153">MIN(IF(BB154:BB217&gt;0,BB154:BB217))</f>
        <v>0</v>
      </c>
      <c r="BC153" s="81">
        <f t="array" ref="BC153">MAX(IF(BC154:BC217&gt;0,BC154:BC217))</f>
        <v>0</v>
      </c>
      <c r="BD153" s="82"/>
      <c r="BE153" s="83"/>
      <c r="BF153" s="83"/>
      <c r="BG153" s="84"/>
      <c r="BH153" s="84"/>
      <c r="BI153" s="85"/>
    </row>
    <row r="154" spans="1:61" ht="35.1" customHeight="1" outlineLevel="1" collapsed="1" x14ac:dyDescent="0.25">
      <c r="A154" s="93">
        <v>145</v>
      </c>
      <c r="B154" s="71" t="s">
        <v>99</v>
      </c>
      <c r="C154" s="118" t="s">
        <v>55</v>
      </c>
      <c r="D154" s="119"/>
      <c r="E154" s="34">
        <f>IF(AY154&gt;999,"neatbilst",IF(AY154&gt;99,"atbilst daļēji",IF(AY154&gt;9,"atbilst pilnībā",IF(AY154&gt;0,"neattiecas",0))))</f>
        <v>0</v>
      </c>
      <c r="F154" s="62">
        <f>SUM(F155:F158)</f>
        <v>0</v>
      </c>
      <c r="G154" s="62">
        <f>SUM(G155:G158)</f>
        <v>0</v>
      </c>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2">
        <f>H8</f>
        <v>0</v>
      </c>
      <c r="AY154" s="49">
        <f>SUM(AY155:AY158)</f>
        <v>0</v>
      </c>
      <c r="AZ154" s="49" t="s">
        <v>112</v>
      </c>
      <c r="BA154" s="64"/>
      <c r="BB154" s="65">
        <f>MIN(BB155:BB158)</f>
        <v>0</v>
      </c>
      <c r="BC154" s="65">
        <f>MAX(BC155:BC158)</f>
        <v>0</v>
      </c>
      <c r="BD154" s="66"/>
      <c r="BE154" s="64"/>
      <c r="BF154" s="67"/>
      <c r="BG154" s="68"/>
      <c r="BH154" s="68"/>
      <c r="BI154" s="73"/>
    </row>
    <row r="155" spans="1:61" s="7" customFormat="1" ht="25.5" hidden="1" outlineLevel="2" x14ac:dyDescent="0.25">
      <c r="A155" s="93">
        <v>146</v>
      </c>
      <c r="B155" s="120" t="s">
        <v>207</v>
      </c>
      <c r="C155" s="121"/>
      <c r="D155" s="70" t="s">
        <v>263</v>
      </c>
      <c r="E155" s="55"/>
      <c r="F155" s="56">
        <f>COUNTA(H155:S155)</f>
        <v>0</v>
      </c>
      <c r="G155" s="42">
        <f>COUNTA(T155:AW155)</f>
        <v>0</v>
      </c>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57"/>
      <c r="AY155" s="49">
        <f>IF(E155="neattiecas",1,IF(E155="atbilst pilnībā",10,IF(E155="atbilst daļēji",100,IF(E155="neatbilst",1000,0))))</f>
        <v>0</v>
      </c>
      <c r="AZ155" s="49"/>
      <c r="BA155" s="54"/>
      <c r="BB155" s="18"/>
      <c r="BC155" s="18"/>
      <c r="BD155" s="9"/>
      <c r="BE155" s="6"/>
      <c r="BF155" s="6"/>
      <c r="BG155" s="35"/>
      <c r="BH155" s="6"/>
      <c r="BI155" s="72"/>
    </row>
    <row r="156" spans="1:61" s="7" customFormat="1" ht="108" hidden="1" customHeight="1" outlineLevel="2" x14ac:dyDescent="0.25">
      <c r="A156" s="93">
        <v>147</v>
      </c>
      <c r="B156" s="120" t="s">
        <v>208</v>
      </c>
      <c r="C156" s="121"/>
      <c r="D156" s="69" t="s">
        <v>264</v>
      </c>
      <c r="E156" s="55"/>
      <c r="F156" s="56">
        <f>COUNTA(H156:S156)</f>
        <v>0</v>
      </c>
      <c r="G156" s="42">
        <f>COUNTA(T156:AW156)</f>
        <v>0</v>
      </c>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57"/>
      <c r="AY156" s="49">
        <f>IF(E156="neattiecas",1,IF(E156="atbilst pilnībā",10,IF(E156="atbilst daļēji",100,IF(E156="neatbilst",1000,0))))</f>
        <v>0</v>
      </c>
      <c r="AZ156" s="49"/>
      <c r="BA156" s="54"/>
      <c r="BB156" s="18"/>
      <c r="BC156" s="18"/>
      <c r="BD156" s="9"/>
      <c r="BE156" s="6"/>
      <c r="BF156" s="6"/>
      <c r="BG156" s="35"/>
      <c r="BH156" s="6"/>
      <c r="BI156" s="72"/>
    </row>
    <row r="157" spans="1:61" s="7" customFormat="1" ht="111" hidden="1" customHeight="1" outlineLevel="2" x14ac:dyDescent="0.25">
      <c r="A157" s="93">
        <v>148</v>
      </c>
      <c r="B157" s="120" t="s">
        <v>209</v>
      </c>
      <c r="C157" s="121"/>
      <c r="D157" s="69" t="s">
        <v>265</v>
      </c>
      <c r="E157" s="55"/>
      <c r="F157" s="56">
        <f>COUNTA(H157:S157)</f>
        <v>0</v>
      </c>
      <c r="G157" s="42">
        <f>COUNTA(T157:AW157)</f>
        <v>0</v>
      </c>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57"/>
      <c r="AY157" s="49">
        <f>IF(E157="neattiecas",1,IF(E157="atbilst pilnībā",10,IF(E157="atbilst daļēji",100,IF(E157="neatbilst",1000,0))))</f>
        <v>0</v>
      </c>
      <c r="AZ157" s="49"/>
      <c r="BA157" s="54"/>
      <c r="BB157" s="18"/>
      <c r="BC157" s="18"/>
      <c r="BD157" s="9"/>
      <c r="BE157" s="6"/>
      <c r="BF157" s="6"/>
      <c r="BG157" s="35"/>
      <c r="BH157" s="6"/>
      <c r="BI157" s="72"/>
    </row>
    <row r="158" spans="1:61" s="7" customFormat="1" ht="18" hidden="1" outlineLevel="2" x14ac:dyDescent="0.25">
      <c r="A158" s="93">
        <v>149</v>
      </c>
      <c r="B158" s="120" t="s">
        <v>210</v>
      </c>
      <c r="C158" s="121"/>
      <c r="D158" s="69" t="s">
        <v>266</v>
      </c>
      <c r="E158" s="55"/>
      <c r="F158" s="56">
        <f>COUNTA(H158:S158)</f>
        <v>0</v>
      </c>
      <c r="G158" s="42">
        <f>COUNTA(T158:AW158)</f>
        <v>0</v>
      </c>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57"/>
      <c r="AY158" s="49">
        <f>IF(E158="neattiecas",1,IF(E158="atbilst pilnībā",10,IF(E158="atbilst daļēji",100,IF(E158="neatbilst",1000,0))))</f>
        <v>0</v>
      </c>
      <c r="AZ158" s="49"/>
      <c r="BA158" s="54"/>
      <c r="BB158" s="18"/>
      <c r="BC158" s="18"/>
      <c r="BD158" s="9"/>
      <c r="BE158" s="6"/>
      <c r="BF158" s="6"/>
      <c r="BG158" s="35"/>
      <c r="BH158" s="6"/>
      <c r="BI158" s="72"/>
    </row>
    <row r="159" spans="1:61" ht="35.1" customHeight="1" outlineLevel="1" collapsed="1" x14ac:dyDescent="0.25">
      <c r="A159" s="93">
        <v>150</v>
      </c>
      <c r="B159" s="71" t="s">
        <v>100</v>
      </c>
      <c r="C159" s="118" t="s">
        <v>68</v>
      </c>
      <c r="D159" s="119"/>
      <c r="E159" s="34">
        <f>IF(AY159&gt;999,"neatbilst",IF(AY159&gt;99,"atbilst daļēji",IF(AY159&gt;9,"atbilst pilnībā",IF(AY159&gt;0,"neattiecas",0))))</f>
        <v>0</v>
      </c>
      <c r="F159" s="62">
        <f>SUM(F160:F168)</f>
        <v>0</v>
      </c>
      <c r="G159" s="62">
        <f>SUM(G160:G168)</f>
        <v>0</v>
      </c>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2">
        <f>I8</f>
        <v>0</v>
      </c>
      <c r="AY159" s="49">
        <f>SUM(AY160:AY168)</f>
        <v>0</v>
      </c>
      <c r="AZ159" s="49" t="s">
        <v>112</v>
      </c>
      <c r="BA159" s="64"/>
      <c r="BB159" s="65">
        <f>MIN(BB160:BB168)</f>
        <v>0</v>
      </c>
      <c r="BC159" s="65">
        <f>MAX(BC160:BC168)</f>
        <v>0</v>
      </c>
      <c r="BD159" s="66"/>
      <c r="BE159" s="64"/>
      <c r="BF159" s="67"/>
      <c r="BG159" s="68"/>
      <c r="BH159" s="68"/>
      <c r="BI159" s="73"/>
    </row>
    <row r="160" spans="1:61" s="7" customFormat="1" ht="45" hidden="1" customHeight="1" outlineLevel="2" x14ac:dyDescent="0.25">
      <c r="A160" s="93">
        <v>151</v>
      </c>
      <c r="B160" s="120" t="s">
        <v>211</v>
      </c>
      <c r="C160" s="121"/>
      <c r="D160" s="70" t="s">
        <v>267</v>
      </c>
      <c r="E160" s="55"/>
      <c r="F160" s="56">
        <f t="shared" ref="F160:F168" si="23">COUNTA(H160:S160)</f>
        <v>0</v>
      </c>
      <c r="G160" s="42">
        <f t="shared" ref="G160:G168" si="24">COUNTA(T160:AW160)</f>
        <v>0</v>
      </c>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57"/>
      <c r="AY160" s="49">
        <f t="shared" ref="AY160:AY168" si="25">IF(E160="neattiecas",1,IF(E160="atbilst pilnībā",10,IF(E160="atbilst daļēji",100,IF(E160="neatbilst",1000,0))))</f>
        <v>0</v>
      </c>
      <c r="AZ160" s="49"/>
      <c r="BA160" s="54"/>
      <c r="BB160" s="18"/>
      <c r="BC160" s="18"/>
      <c r="BD160" s="9"/>
      <c r="BE160" s="6"/>
      <c r="BF160" s="6"/>
      <c r="BG160" s="35"/>
      <c r="BH160" s="6"/>
      <c r="BI160" s="72"/>
    </row>
    <row r="161" spans="1:61" s="7" customFormat="1" ht="35.25" hidden="1" customHeight="1" outlineLevel="2" x14ac:dyDescent="0.25">
      <c r="A161" s="93">
        <v>152</v>
      </c>
      <c r="B161" s="120" t="s">
        <v>212</v>
      </c>
      <c r="C161" s="121"/>
      <c r="D161" s="70" t="s">
        <v>268</v>
      </c>
      <c r="E161" s="55"/>
      <c r="F161" s="56">
        <f t="shared" si="23"/>
        <v>0</v>
      </c>
      <c r="G161" s="42">
        <f t="shared" si="24"/>
        <v>0</v>
      </c>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57"/>
      <c r="AY161" s="49">
        <f t="shared" si="25"/>
        <v>0</v>
      </c>
      <c r="AZ161" s="49"/>
      <c r="BA161" s="54"/>
      <c r="BB161" s="18"/>
      <c r="BC161" s="18"/>
      <c r="BD161" s="9"/>
      <c r="BE161" s="6"/>
      <c r="BF161" s="6"/>
      <c r="BG161" s="35"/>
      <c r="BH161" s="6"/>
      <c r="BI161" s="72"/>
    </row>
    <row r="162" spans="1:61" s="7" customFormat="1" ht="29.25" hidden="1" customHeight="1" outlineLevel="2" x14ac:dyDescent="0.25">
      <c r="A162" s="93">
        <v>153</v>
      </c>
      <c r="B162" s="117" t="s">
        <v>215</v>
      </c>
      <c r="C162" s="117"/>
      <c r="D162" s="69" t="s">
        <v>269</v>
      </c>
      <c r="E162" s="55"/>
      <c r="F162" s="56">
        <f t="shared" si="23"/>
        <v>0</v>
      </c>
      <c r="G162" s="42">
        <f t="shared" si="24"/>
        <v>0</v>
      </c>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57"/>
      <c r="AY162" s="49">
        <f t="shared" si="25"/>
        <v>0</v>
      </c>
      <c r="AZ162" s="49"/>
      <c r="BA162" s="54"/>
      <c r="BB162" s="18"/>
      <c r="BC162" s="18"/>
      <c r="BD162" s="9"/>
      <c r="BE162" s="6"/>
      <c r="BF162" s="6"/>
      <c r="BG162" s="35"/>
      <c r="BH162" s="6"/>
      <c r="BI162" s="72"/>
    </row>
    <row r="163" spans="1:61" s="7" customFormat="1" ht="18" hidden="1" outlineLevel="2" x14ac:dyDescent="0.25">
      <c r="A163" s="93">
        <v>154</v>
      </c>
      <c r="B163" s="117" t="s">
        <v>216</v>
      </c>
      <c r="C163" s="117"/>
      <c r="D163" s="69" t="s">
        <v>270</v>
      </c>
      <c r="E163" s="55"/>
      <c r="F163" s="56">
        <f t="shared" si="23"/>
        <v>0</v>
      </c>
      <c r="G163" s="42">
        <f t="shared" si="24"/>
        <v>0</v>
      </c>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57"/>
      <c r="AY163" s="49">
        <f t="shared" si="25"/>
        <v>0</v>
      </c>
      <c r="AZ163" s="49"/>
      <c r="BA163" s="54"/>
      <c r="BB163" s="18"/>
      <c r="BC163" s="18"/>
      <c r="BD163" s="9"/>
      <c r="BE163" s="6"/>
      <c r="BF163" s="6"/>
      <c r="BG163" s="35"/>
      <c r="BH163" s="6"/>
      <c r="BI163" s="72"/>
    </row>
    <row r="164" spans="1:61" s="7" customFormat="1" ht="32.25" hidden="1" customHeight="1" outlineLevel="2" x14ac:dyDescent="0.25">
      <c r="A164" s="93">
        <v>155</v>
      </c>
      <c r="B164" s="117" t="s">
        <v>217</v>
      </c>
      <c r="C164" s="117"/>
      <c r="D164" s="69" t="s">
        <v>271</v>
      </c>
      <c r="E164" s="55"/>
      <c r="F164" s="56">
        <f t="shared" si="23"/>
        <v>0</v>
      </c>
      <c r="G164" s="42">
        <f t="shared" si="24"/>
        <v>0</v>
      </c>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57"/>
      <c r="AY164" s="49">
        <f t="shared" si="25"/>
        <v>0</v>
      </c>
      <c r="AZ164" s="49"/>
      <c r="BA164" s="54"/>
      <c r="BB164" s="18"/>
      <c r="BC164" s="18"/>
      <c r="BD164" s="9"/>
      <c r="BE164" s="6"/>
      <c r="BF164" s="6"/>
      <c r="BG164" s="35"/>
      <c r="BH164" s="6"/>
      <c r="BI164" s="72"/>
    </row>
    <row r="165" spans="1:61" s="7" customFormat="1" ht="28.5" hidden="1" customHeight="1" outlineLevel="2" x14ac:dyDescent="0.25">
      <c r="A165" s="93">
        <v>156</v>
      </c>
      <c r="B165" s="117" t="s">
        <v>218</v>
      </c>
      <c r="C165" s="117"/>
      <c r="D165" s="69" t="s">
        <v>272</v>
      </c>
      <c r="E165" s="55"/>
      <c r="F165" s="56">
        <f t="shared" si="23"/>
        <v>0</v>
      </c>
      <c r="G165" s="42">
        <f t="shared" si="24"/>
        <v>0</v>
      </c>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57"/>
      <c r="AY165" s="49">
        <f t="shared" si="25"/>
        <v>0</v>
      </c>
      <c r="AZ165" s="49"/>
      <c r="BA165" s="54"/>
      <c r="BB165" s="18"/>
      <c r="BC165" s="18"/>
      <c r="BD165" s="9"/>
      <c r="BE165" s="6"/>
      <c r="BF165" s="6"/>
      <c r="BG165" s="35"/>
      <c r="BH165" s="6"/>
      <c r="BI165" s="72"/>
    </row>
    <row r="166" spans="1:61" s="7" customFormat="1" ht="38.25" hidden="1" outlineLevel="2" x14ac:dyDescent="0.25">
      <c r="A166" s="93">
        <v>157</v>
      </c>
      <c r="B166" s="120" t="s">
        <v>213</v>
      </c>
      <c r="C166" s="121"/>
      <c r="D166" s="69" t="s">
        <v>273</v>
      </c>
      <c r="E166" s="55"/>
      <c r="F166" s="56">
        <f t="shared" si="23"/>
        <v>0</v>
      </c>
      <c r="G166" s="42">
        <f t="shared" si="24"/>
        <v>0</v>
      </c>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57"/>
      <c r="AY166" s="49">
        <f t="shared" si="25"/>
        <v>0</v>
      </c>
      <c r="AZ166" s="49"/>
      <c r="BA166" s="54"/>
      <c r="BB166" s="18"/>
      <c r="BC166" s="18"/>
      <c r="BD166" s="9"/>
      <c r="BE166" s="6"/>
      <c r="BF166" s="6"/>
      <c r="BG166" s="35"/>
      <c r="BH166" s="6"/>
      <c r="BI166" s="72"/>
    </row>
    <row r="167" spans="1:61" s="7" customFormat="1" ht="47.25" hidden="1" customHeight="1" outlineLevel="2" x14ac:dyDescent="0.25">
      <c r="A167" s="93">
        <v>158</v>
      </c>
      <c r="B167" s="117" t="s">
        <v>219</v>
      </c>
      <c r="C167" s="117"/>
      <c r="D167" s="70" t="s">
        <v>274</v>
      </c>
      <c r="E167" s="55"/>
      <c r="F167" s="56">
        <f t="shared" si="23"/>
        <v>0</v>
      </c>
      <c r="G167" s="42">
        <f t="shared" si="24"/>
        <v>0</v>
      </c>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57"/>
      <c r="AY167" s="49">
        <f t="shared" si="25"/>
        <v>0</v>
      </c>
      <c r="AZ167" s="49"/>
      <c r="BA167" s="54"/>
      <c r="BB167" s="18"/>
      <c r="BC167" s="18"/>
      <c r="BD167" s="9"/>
      <c r="BE167" s="6"/>
      <c r="BF167" s="6"/>
      <c r="BG167" s="35"/>
      <c r="BH167" s="6"/>
      <c r="BI167" s="72"/>
    </row>
    <row r="168" spans="1:61" s="7" customFormat="1" ht="30" hidden="1" customHeight="1" outlineLevel="2" x14ac:dyDescent="0.25">
      <c r="A168" s="93">
        <v>159</v>
      </c>
      <c r="B168" s="120" t="s">
        <v>214</v>
      </c>
      <c r="C168" s="121"/>
      <c r="D168" s="69" t="s">
        <v>275</v>
      </c>
      <c r="E168" s="55"/>
      <c r="F168" s="56">
        <f t="shared" si="23"/>
        <v>0</v>
      </c>
      <c r="G168" s="42">
        <f t="shared" si="24"/>
        <v>0</v>
      </c>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57"/>
      <c r="AY168" s="49">
        <f t="shared" si="25"/>
        <v>0</v>
      </c>
      <c r="AZ168" s="49"/>
      <c r="BA168" s="54"/>
      <c r="BB168" s="18"/>
      <c r="BC168" s="18"/>
      <c r="BD168" s="9"/>
      <c r="BE168" s="6"/>
      <c r="BF168" s="6"/>
      <c r="BG168" s="35"/>
      <c r="BH168" s="6"/>
      <c r="BI168" s="72"/>
    </row>
    <row r="169" spans="1:61" ht="35.1" customHeight="1" outlineLevel="1" collapsed="1" x14ac:dyDescent="0.25">
      <c r="A169" s="93">
        <v>160</v>
      </c>
      <c r="B169" s="71" t="s">
        <v>102</v>
      </c>
      <c r="C169" s="118" t="s">
        <v>101</v>
      </c>
      <c r="D169" s="119"/>
      <c r="E169" s="34">
        <f>IF(AY169&gt;999,"neatbilst",IF(AY169&gt;99,"atbilst daļēji",IF(AY169&gt;9,"atbilst pilnībā",IF(AY169&gt;0,"neattiecas",0))))</f>
        <v>0</v>
      </c>
      <c r="F169" s="62">
        <f>SUM(F170:F172)</f>
        <v>0</v>
      </c>
      <c r="G169" s="62">
        <f>SUM(G170:G172)</f>
        <v>0</v>
      </c>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2">
        <f>J8</f>
        <v>0</v>
      </c>
      <c r="AY169" s="49">
        <f>SUM(AY170:AY172)</f>
        <v>0</v>
      </c>
      <c r="AZ169" s="49" t="s">
        <v>112</v>
      </c>
      <c r="BA169" s="64"/>
      <c r="BB169" s="65">
        <f>MIN(BB170:BB172)</f>
        <v>0</v>
      </c>
      <c r="BC169" s="65">
        <f>MAX(BC170:BC172)</f>
        <v>0</v>
      </c>
      <c r="BD169" s="66"/>
      <c r="BE169" s="64"/>
      <c r="BF169" s="67"/>
      <c r="BG169" s="68"/>
      <c r="BH169" s="68"/>
      <c r="BI169" s="73"/>
    </row>
    <row r="170" spans="1:61" s="7" customFormat="1" ht="87.75" hidden="1" customHeight="1" outlineLevel="2" x14ac:dyDescent="0.25">
      <c r="A170" s="93">
        <v>161</v>
      </c>
      <c r="B170" s="120" t="s">
        <v>220</v>
      </c>
      <c r="C170" s="121"/>
      <c r="D170" s="70" t="s">
        <v>276</v>
      </c>
      <c r="E170" s="55"/>
      <c r="F170" s="56">
        <f>COUNTA(H170:S170)</f>
        <v>0</v>
      </c>
      <c r="G170" s="42">
        <f>COUNTA(T170:AW170)</f>
        <v>0</v>
      </c>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57"/>
      <c r="AY170" s="49">
        <f>IF(E170="neattiecas",1,IF(E170="atbilst pilnībā",10,IF(E170="atbilst daļēji",100,IF(E170="neatbilst",1000,0))))</f>
        <v>0</v>
      </c>
      <c r="AZ170" s="49"/>
      <c r="BA170" s="54"/>
      <c r="BB170" s="18"/>
      <c r="BC170" s="18"/>
      <c r="BD170" s="9"/>
      <c r="BE170" s="6"/>
      <c r="BF170" s="6"/>
      <c r="BG170" s="35"/>
      <c r="BH170" s="6"/>
      <c r="BI170" s="72"/>
    </row>
    <row r="171" spans="1:61" s="7" customFormat="1" ht="45" hidden="1" customHeight="1" outlineLevel="2" x14ac:dyDescent="0.25">
      <c r="A171" s="93">
        <v>162</v>
      </c>
      <c r="B171" s="120" t="s">
        <v>221</v>
      </c>
      <c r="C171" s="121"/>
      <c r="D171" s="70" t="s">
        <v>277</v>
      </c>
      <c r="E171" s="55"/>
      <c r="F171" s="56">
        <f>COUNTA(H171:S171)</f>
        <v>0</v>
      </c>
      <c r="G171" s="42">
        <f>COUNTA(T171:AW171)</f>
        <v>0</v>
      </c>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57"/>
      <c r="AY171" s="49">
        <f>IF(E171="neattiecas",1,IF(E171="atbilst pilnībā",10,IF(E171="atbilst daļēji",100,IF(E171="neatbilst",1000,0))))</f>
        <v>0</v>
      </c>
      <c r="AZ171" s="49"/>
      <c r="BA171" s="54"/>
      <c r="BB171" s="18"/>
      <c r="BC171" s="18"/>
      <c r="BD171" s="9"/>
      <c r="BE171" s="6"/>
      <c r="BF171" s="6"/>
      <c r="BG171" s="35"/>
      <c r="BH171" s="6"/>
      <c r="BI171" s="72"/>
    </row>
    <row r="172" spans="1:61" s="7" customFormat="1" ht="45" hidden="1" customHeight="1" outlineLevel="2" x14ac:dyDescent="0.25">
      <c r="A172" s="93">
        <v>163</v>
      </c>
      <c r="B172" s="120" t="s">
        <v>222</v>
      </c>
      <c r="C172" s="121"/>
      <c r="D172" s="69" t="s">
        <v>278</v>
      </c>
      <c r="E172" s="55"/>
      <c r="F172" s="56">
        <f>COUNTA(H172:S172)</f>
        <v>0</v>
      </c>
      <c r="G172" s="42">
        <f>COUNTA(T172:AW172)</f>
        <v>0</v>
      </c>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57"/>
      <c r="AY172" s="49">
        <f>IF(E172="neattiecas",1,IF(E172="atbilst pilnībā",10,IF(E172="atbilst daļēji",100,IF(E172="neatbilst",1000,0))))</f>
        <v>0</v>
      </c>
      <c r="AZ172" s="49"/>
      <c r="BA172" s="54"/>
      <c r="BB172" s="18"/>
      <c r="BC172" s="18"/>
      <c r="BD172" s="9"/>
      <c r="BE172" s="6"/>
      <c r="BF172" s="6"/>
      <c r="BG172" s="35"/>
      <c r="BH172" s="6"/>
      <c r="BI172" s="72"/>
    </row>
    <row r="173" spans="1:61" ht="35.1" customHeight="1" outlineLevel="1" collapsed="1" x14ac:dyDescent="0.25">
      <c r="A173" s="93">
        <v>164</v>
      </c>
      <c r="B173" s="71" t="s">
        <v>103</v>
      </c>
      <c r="C173" s="118" t="s">
        <v>66</v>
      </c>
      <c r="D173" s="119"/>
      <c r="E173" s="34">
        <f>IF(AY173&gt;999,"neatbilst",IF(AY173&gt;99,"atbilst daļēji",IF(AY173&gt;9,"atbilst pilnībā",IF(AY173&gt;0,"neattiecas",0))))</f>
        <v>0</v>
      </c>
      <c r="F173" s="62">
        <f>SUM(F174:F177)</f>
        <v>0</v>
      </c>
      <c r="G173" s="62">
        <f>SUM(G174:G177)</f>
        <v>0</v>
      </c>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2">
        <f>K8</f>
        <v>0</v>
      </c>
      <c r="AY173" s="49">
        <f>SUM(AY174:AY177)</f>
        <v>0</v>
      </c>
      <c r="AZ173" s="49" t="s">
        <v>112</v>
      </c>
      <c r="BA173" s="64"/>
      <c r="BB173" s="65">
        <f>MIN(BB174:BB177)</f>
        <v>0</v>
      </c>
      <c r="BC173" s="65">
        <f>MAX(BC174:BC177)</f>
        <v>0</v>
      </c>
      <c r="BD173" s="66"/>
      <c r="BE173" s="64"/>
      <c r="BF173" s="67"/>
      <c r="BG173" s="68"/>
      <c r="BH173" s="68"/>
      <c r="BI173" s="73"/>
    </row>
    <row r="174" spans="1:61" s="7" customFormat="1" ht="105" hidden="1" customHeight="1" outlineLevel="2" x14ac:dyDescent="0.25">
      <c r="A174" s="93">
        <v>165</v>
      </c>
      <c r="B174" s="120" t="s">
        <v>223</v>
      </c>
      <c r="C174" s="121"/>
      <c r="D174" s="70" t="s">
        <v>279</v>
      </c>
      <c r="E174" s="55"/>
      <c r="F174" s="56">
        <f t="shared" ref="F174:F177" si="26">COUNTA(H174:S174)</f>
        <v>0</v>
      </c>
      <c r="G174" s="42">
        <f>COUNTA(T174:AW174)</f>
        <v>0</v>
      </c>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57"/>
      <c r="AY174" s="49">
        <f>IF(E174="neattiecas",1,IF(E174="atbilst pilnībā",10,IF(E174="atbilst daļēji",100,IF(E174="neatbilst",1000,0))))</f>
        <v>0</v>
      </c>
      <c r="AZ174" s="49"/>
      <c r="BA174" s="54"/>
      <c r="BB174" s="18"/>
      <c r="BC174" s="18"/>
      <c r="BD174" s="9"/>
      <c r="BE174" s="6"/>
      <c r="BF174" s="6"/>
      <c r="BG174" s="35"/>
      <c r="BH174" s="6"/>
      <c r="BI174" s="72"/>
    </row>
    <row r="175" spans="1:61" s="7" customFormat="1" ht="35.1" hidden="1" customHeight="1" outlineLevel="2" x14ac:dyDescent="0.25">
      <c r="A175" s="93">
        <v>166</v>
      </c>
      <c r="B175" s="120" t="s">
        <v>224</v>
      </c>
      <c r="C175" s="121"/>
      <c r="D175" s="70" t="s">
        <v>280</v>
      </c>
      <c r="E175" s="55"/>
      <c r="F175" s="56">
        <f t="shared" ref="F175" si="27">COUNTA(H175:S175)</f>
        <v>0</v>
      </c>
      <c r="G175" s="42">
        <f>COUNTA(T175:AW175)</f>
        <v>0</v>
      </c>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57"/>
      <c r="AY175" s="49">
        <f>IF(E175="neattiecas",1,IF(E175="atbilst pilnībā",10,IF(E175="atbilst daļēji",100,IF(E175="neatbilst",1000,0))))</f>
        <v>0</v>
      </c>
      <c r="AZ175" s="49"/>
      <c r="BA175" s="54"/>
      <c r="BB175" s="18"/>
      <c r="BC175" s="18"/>
      <c r="BD175" s="9"/>
      <c r="BE175" s="6"/>
      <c r="BF175" s="6"/>
      <c r="BG175" s="35"/>
      <c r="BH175" s="6"/>
      <c r="BI175" s="72"/>
    </row>
    <row r="176" spans="1:61" s="7" customFormat="1" ht="35.1" hidden="1" customHeight="1" outlineLevel="2" x14ac:dyDescent="0.25">
      <c r="A176" s="93">
        <v>167</v>
      </c>
      <c r="B176" s="120" t="s">
        <v>225</v>
      </c>
      <c r="C176" s="121"/>
      <c r="D176" s="70" t="s">
        <v>281</v>
      </c>
      <c r="E176" s="55"/>
      <c r="F176" s="56">
        <f t="shared" si="26"/>
        <v>0</v>
      </c>
      <c r="G176" s="42">
        <f>COUNTA(T176:AW176)</f>
        <v>0</v>
      </c>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57"/>
      <c r="AY176" s="49">
        <f>IF(E176="neattiecas",1,IF(E176="atbilst pilnībā",10,IF(E176="atbilst daļēji",100,IF(E176="neatbilst",1000,0))))</f>
        <v>0</v>
      </c>
      <c r="AZ176" s="49"/>
      <c r="BA176" s="54"/>
      <c r="BB176" s="18"/>
      <c r="BC176" s="18"/>
      <c r="BD176" s="9"/>
      <c r="BE176" s="6"/>
      <c r="BF176" s="6"/>
      <c r="BG176" s="35"/>
      <c r="BH176" s="6"/>
      <c r="BI176" s="72"/>
    </row>
    <row r="177" spans="1:61" s="7" customFormat="1" ht="45" hidden="1" customHeight="1" outlineLevel="2" x14ac:dyDescent="0.25">
      <c r="A177" s="93">
        <v>168</v>
      </c>
      <c r="B177" s="120" t="s">
        <v>226</v>
      </c>
      <c r="C177" s="121"/>
      <c r="D177" s="70" t="s">
        <v>282</v>
      </c>
      <c r="E177" s="55"/>
      <c r="F177" s="56">
        <f t="shared" si="26"/>
        <v>0</v>
      </c>
      <c r="G177" s="42">
        <f>COUNTA(T177:AW177)</f>
        <v>0</v>
      </c>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57"/>
      <c r="AY177" s="49">
        <f>IF(E177="neattiecas",1,IF(E177="atbilst pilnībā",10,IF(E177="atbilst daļēji",100,IF(E177="neatbilst",1000,0))))</f>
        <v>0</v>
      </c>
      <c r="AZ177" s="49"/>
      <c r="BA177" s="54"/>
      <c r="BB177" s="18"/>
      <c r="BC177" s="18"/>
      <c r="BD177" s="9"/>
      <c r="BE177" s="6"/>
      <c r="BF177" s="6"/>
      <c r="BG177" s="35"/>
      <c r="BH177" s="6"/>
      <c r="BI177" s="72"/>
    </row>
    <row r="178" spans="1:61" ht="35.1" customHeight="1" outlineLevel="1" collapsed="1" x14ac:dyDescent="0.25">
      <c r="A178" s="93">
        <v>169</v>
      </c>
      <c r="B178" s="71" t="s">
        <v>104</v>
      </c>
      <c r="C178" s="118" t="s">
        <v>64</v>
      </c>
      <c r="D178" s="119"/>
      <c r="E178" s="34">
        <f>IF(AY178&gt;999,"neatbilst",IF(AY178&gt;99,"atbilst daļēji",IF(AY178&gt;9,"atbilst pilnībā",IF(AY178&gt;0,"neattiecas",0))))</f>
        <v>0</v>
      </c>
      <c r="F178" s="62">
        <f>SUM(F179:F181)</f>
        <v>0</v>
      </c>
      <c r="G178" s="62">
        <f>SUM(G179:G181)</f>
        <v>0</v>
      </c>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2">
        <f>L8</f>
        <v>0</v>
      </c>
      <c r="AY178" s="49">
        <f>SUM(AY179:AY181)</f>
        <v>0</v>
      </c>
      <c r="AZ178" s="49" t="s">
        <v>112</v>
      </c>
      <c r="BA178" s="64"/>
      <c r="BB178" s="65">
        <f>MIN(BB179:BB181)</f>
        <v>0</v>
      </c>
      <c r="BC178" s="65">
        <f>MAX(BC179:BC181)</f>
        <v>0</v>
      </c>
      <c r="BD178" s="66"/>
      <c r="BE178" s="64"/>
      <c r="BF178" s="67"/>
      <c r="BG178" s="68"/>
      <c r="BH178" s="68"/>
      <c r="BI178" s="73"/>
    </row>
    <row r="179" spans="1:61" s="7" customFormat="1" ht="35.1" hidden="1" customHeight="1" outlineLevel="2" x14ac:dyDescent="0.25">
      <c r="A179" s="93">
        <v>170</v>
      </c>
      <c r="B179" s="120" t="s">
        <v>227</v>
      </c>
      <c r="C179" s="121"/>
      <c r="D179" s="70" t="s">
        <v>283</v>
      </c>
      <c r="E179" s="55"/>
      <c r="F179" s="56">
        <f>COUNTA(H179:S179)</f>
        <v>0</v>
      </c>
      <c r="G179" s="42">
        <f>COUNTA(T179:AW179)</f>
        <v>0</v>
      </c>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57"/>
      <c r="AY179" s="49">
        <f>IF(E179="neattiecas",1,IF(E179="atbilst pilnībā",10,IF(E179="atbilst daļēji",100,IF(E179="neatbilst",1000,0))))</f>
        <v>0</v>
      </c>
      <c r="AZ179" s="49"/>
      <c r="BA179" s="54"/>
      <c r="BB179" s="18"/>
      <c r="BC179" s="18"/>
      <c r="BD179" s="9"/>
      <c r="BE179" s="6"/>
      <c r="BF179" s="6"/>
      <c r="BG179" s="35"/>
      <c r="BH179" s="6"/>
      <c r="BI179" s="72"/>
    </row>
    <row r="180" spans="1:61" s="7" customFormat="1" ht="35.1" hidden="1" customHeight="1" outlineLevel="2" x14ac:dyDescent="0.25">
      <c r="A180" s="93">
        <v>171</v>
      </c>
      <c r="B180" s="120" t="s">
        <v>228</v>
      </c>
      <c r="C180" s="121"/>
      <c r="D180" s="70" t="s">
        <v>284</v>
      </c>
      <c r="E180" s="55"/>
      <c r="F180" s="56">
        <f>COUNTA(H180:S180)</f>
        <v>0</v>
      </c>
      <c r="G180" s="42">
        <f>COUNTA(T180:AW180)</f>
        <v>0</v>
      </c>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57"/>
      <c r="AY180" s="49">
        <f>IF(E180="neattiecas",1,IF(E180="atbilst pilnībā",10,IF(E180="atbilst daļēji",100,IF(E180="neatbilst",1000,0))))</f>
        <v>0</v>
      </c>
      <c r="AZ180" s="49"/>
      <c r="BA180" s="54"/>
      <c r="BB180" s="18"/>
      <c r="BC180" s="18"/>
      <c r="BD180" s="9"/>
      <c r="BE180" s="6"/>
      <c r="BF180" s="6"/>
      <c r="BG180" s="35"/>
      <c r="BH180" s="6"/>
      <c r="BI180" s="72"/>
    </row>
    <row r="181" spans="1:61" s="7" customFormat="1" ht="35.1" hidden="1" customHeight="1" outlineLevel="2" x14ac:dyDescent="0.25">
      <c r="A181" s="93">
        <v>172</v>
      </c>
      <c r="B181" s="120" t="s">
        <v>229</v>
      </c>
      <c r="C181" s="121"/>
      <c r="D181" s="70" t="s">
        <v>285</v>
      </c>
      <c r="E181" s="55"/>
      <c r="F181" s="56">
        <f>COUNTA(H181:S181)</f>
        <v>0</v>
      </c>
      <c r="G181" s="42">
        <f>COUNTA(T181:AW181)</f>
        <v>0</v>
      </c>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57"/>
      <c r="AY181" s="49">
        <f>IF(E181="neattiecas",1,IF(E181="atbilst pilnībā",10,IF(E181="atbilst daļēji",100,IF(E181="neatbilst",1000,0))))</f>
        <v>0</v>
      </c>
      <c r="AZ181" s="49"/>
      <c r="BA181" s="54"/>
      <c r="BB181" s="18"/>
      <c r="BC181" s="18"/>
      <c r="BD181" s="9"/>
      <c r="BE181" s="6"/>
      <c r="BF181" s="6"/>
      <c r="BG181" s="35"/>
      <c r="BH181" s="6"/>
      <c r="BI181" s="72"/>
    </row>
    <row r="182" spans="1:61" ht="35.1" customHeight="1" outlineLevel="1" collapsed="1" x14ac:dyDescent="0.25">
      <c r="A182" s="93">
        <v>173</v>
      </c>
      <c r="B182" s="71" t="s">
        <v>105</v>
      </c>
      <c r="C182" s="118" t="s">
        <v>65</v>
      </c>
      <c r="D182" s="119"/>
      <c r="E182" s="34">
        <f>IF(AY182&gt;999,"neatbilst",IF(AY182&gt;99,"atbilst daļēji",IF(AY182&gt;9,"atbilst pilnībā",IF(AY182&gt;0,"neattiecas",0))))</f>
        <v>0</v>
      </c>
      <c r="F182" s="62">
        <f>SUM(F183:F186)</f>
        <v>0</v>
      </c>
      <c r="G182" s="62">
        <f>SUM(G183:G186)</f>
        <v>0</v>
      </c>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2">
        <f>M8</f>
        <v>0</v>
      </c>
      <c r="AY182" s="49">
        <f>SUM(AY183:AY186)</f>
        <v>0</v>
      </c>
      <c r="AZ182" s="49" t="s">
        <v>112</v>
      </c>
      <c r="BA182" s="64"/>
      <c r="BB182" s="65">
        <f>MIN(BB183:BB186)</f>
        <v>0</v>
      </c>
      <c r="BC182" s="65">
        <f>MAX(BC183:BC186)</f>
        <v>0</v>
      </c>
      <c r="BD182" s="66"/>
      <c r="BE182" s="64"/>
      <c r="BF182" s="67"/>
      <c r="BG182" s="68"/>
      <c r="BH182" s="68"/>
      <c r="BI182" s="73"/>
    </row>
    <row r="183" spans="1:61" s="7" customFormat="1" ht="35.1" hidden="1" customHeight="1" outlineLevel="2" x14ac:dyDescent="0.25">
      <c r="A183" s="93">
        <v>174</v>
      </c>
      <c r="B183" s="120" t="s">
        <v>230</v>
      </c>
      <c r="C183" s="121"/>
      <c r="D183" s="70" t="s">
        <v>286</v>
      </c>
      <c r="E183" s="55"/>
      <c r="F183" s="56">
        <f t="shared" ref="F183:F184" si="28">COUNTA(H183:S183)</f>
        <v>0</v>
      </c>
      <c r="G183" s="42">
        <f>COUNTA(T183:AW183)</f>
        <v>0</v>
      </c>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57"/>
      <c r="AY183" s="49">
        <f>IF(E183="neattiecas",1,IF(E183="atbilst pilnībā",10,IF(E183="atbilst daļēji",100,IF(E183="neatbilst",1000,0))))</f>
        <v>0</v>
      </c>
      <c r="AZ183" s="49"/>
      <c r="BA183" s="54"/>
      <c r="BB183" s="18"/>
      <c r="BC183" s="18"/>
      <c r="BD183" s="9"/>
      <c r="BE183" s="6"/>
      <c r="BF183" s="6"/>
      <c r="BG183" s="35"/>
      <c r="BH183" s="6"/>
      <c r="BI183" s="72"/>
    </row>
    <row r="184" spans="1:61" s="7" customFormat="1" ht="35.1" hidden="1" customHeight="1" outlineLevel="2" x14ac:dyDescent="0.25">
      <c r="A184" s="93">
        <v>175</v>
      </c>
      <c r="B184" s="120" t="s">
        <v>231</v>
      </c>
      <c r="C184" s="121"/>
      <c r="D184" s="70" t="s">
        <v>287</v>
      </c>
      <c r="E184" s="55"/>
      <c r="F184" s="56">
        <f t="shared" si="28"/>
        <v>0</v>
      </c>
      <c r="G184" s="42">
        <f>COUNTA(T184:AW184)</f>
        <v>0</v>
      </c>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57"/>
      <c r="AY184" s="49">
        <f>IF(E184="neattiecas",1,IF(E184="atbilst pilnībā",10,IF(E184="atbilst daļēji",100,IF(E184="neatbilst",1000,0))))</f>
        <v>0</v>
      </c>
      <c r="AZ184" s="49"/>
      <c r="BA184" s="54"/>
      <c r="BB184" s="18"/>
      <c r="BC184" s="18"/>
      <c r="BD184" s="9"/>
      <c r="BE184" s="6"/>
      <c r="BF184" s="6"/>
      <c r="BG184" s="35"/>
      <c r="BH184" s="6"/>
      <c r="BI184" s="72"/>
    </row>
    <row r="185" spans="1:61" s="7" customFormat="1" ht="35.1" hidden="1" customHeight="1" outlineLevel="2" x14ac:dyDescent="0.25">
      <c r="A185" s="93">
        <v>176</v>
      </c>
      <c r="B185" s="120" t="s">
        <v>232</v>
      </c>
      <c r="C185" s="121"/>
      <c r="D185" s="70" t="s">
        <v>288</v>
      </c>
      <c r="E185" s="55"/>
      <c r="F185" s="56">
        <f t="shared" ref="F185:F186" si="29">COUNTA(H185:S185)</f>
        <v>0</v>
      </c>
      <c r="G185" s="42">
        <f>COUNTA(T185:AW185)</f>
        <v>0</v>
      </c>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57"/>
      <c r="AY185" s="49">
        <f>IF(E185="neattiecas",1,IF(E185="atbilst pilnībā",10,IF(E185="atbilst daļēji",100,IF(E185="neatbilst",1000,0))))</f>
        <v>0</v>
      </c>
      <c r="AZ185" s="49"/>
      <c r="BA185" s="54"/>
      <c r="BB185" s="18"/>
      <c r="BC185" s="18"/>
      <c r="BD185" s="9"/>
      <c r="BE185" s="6"/>
      <c r="BF185" s="6"/>
      <c r="BG185" s="35"/>
      <c r="BH185" s="6"/>
      <c r="BI185" s="72"/>
    </row>
    <row r="186" spans="1:61" s="7" customFormat="1" ht="24.95" hidden="1" customHeight="1" outlineLevel="2" x14ac:dyDescent="0.25">
      <c r="A186" s="93">
        <v>177</v>
      </c>
      <c r="B186" s="117" t="s">
        <v>237</v>
      </c>
      <c r="C186" s="117"/>
      <c r="D186" s="70" t="s">
        <v>289</v>
      </c>
      <c r="E186" s="55"/>
      <c r="F186" s="56">
        <f t="shared" si="29"/>
        <v>0</v>
      </c>
      <c r="G186" s="42">
        <f>COUNTA(T186:AW186)</f>
        <v>0</v>
      </c>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57"/>
      <c r="AY186" s="49">
        <f>IF(E186="neattiecas",1,IF(E186="atbilst pilnībā",10,IF(E186="atbilst daļēji",100,IF(E186="neatbilst",1000,0))))</f>
        <v>0</v>
      </c>
      <c r="AZ186" s="49"/>
      <c r="BA186" s="54"/>
      <c r="BB186" s="18"/>
      <c r="BC186" s="18"/>
      <c r="BD186" s="9"/>
      <c r="BE186" s="6"/>
      <c r="BF186" s="6"/>
      <c r="BG186" s="35"/>
      <c r="BH186" s="6"/>
      <c r="BI186" s="72"/>
    </row>
    <row r="187" spans="1:61" ht="35.1" customHeight="1" outlineLevel="1" collapsed="1" x14ac:dyDescent="0.25">
      <c r="A187" s="93">
        <v>178</v>
      </c>
      <c r="B187" s="71" t="s">
        <v>106</v>
      </c>
      <c r="C187" s="118" t="s">
        <v>56</v>
      </c>
      <c r="D187" s="119"/>
      <c r="E187" s="34">
        <f>IF(AY187&gt;999,"neatbilst",IF(AY187&gt;99,"atbilst daļēji",IF(AY187&gt;9,"atbilst pilnībā",IF(AY187&gt;0,"neattiecas",0))))</f>
        <v>0</v>
      </c>
      <c r="F187" s="62">
        <f>SUM(F188:F191)</f>
        <v>0</v>
      </c>
      <c r="G187" s="62">
        <f>SUM(G188:G191)</f>
        <v>0</v>
      </c>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2">
        <f>N8</f>
        <v>0</v>
      </c>
      <c r="AY187" s="49">
        <f>SUM(AY188:AY191)</f>
        <v>0</v>
      </c>
      <c r="AZ187" s="49" t="s">
        <v>112</v>
      </c>
      <c r="BA187" s="64"/>
      <c r="BB187" s="65">
        <f>MIN(BB188:BB191)</f>
        <v>0</v>
      </c>
      <c r="BC187" s="65">
        <f>MAX(BC188:BC191)</f>
        <v>0</v>
      </c>
      <c r="BD187" s="66"/>
      <c r="BE187" s="64"/>
      <c r="BF187" s="67"/>
      <c r="BG187" s="68"/>
      <c r="BH187" s="68"/>
      <c r="BI187" s="73"/>
    </row>
    <row r="188" spans="1:61" s="7" customFormat="1" ht="35.1" hidden="1" customHeight="1" outlineLevel="2" x14ac:dyDescent="0.25">
      <c r="A188" s="93">
        <v>179</v>
      </c>
      <c r="B188" s="120" t="s">
        <v>233</v>
      </c>
      <c r="C188" s="121"/>
      <c r="D188" s="70" t="s">
        <v>290</v>
      </c>
      <c r="E188" s="55"/>
      <c r="F188" s="56">
        <f>COUNTA(H188:S188)</f>
        <v>0</v>
      </c>
      <c r="G188" s="42">
        <f>COUNTA(T188:AW188)</f>
        <v>0</v>
      </c>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57"/>
      <c r="AY188" s="49">
        <f>IF(E188="neattiecas",1,IF(E188="atbilst pilnībā",10,IF(E188="atbilst daļēji",100,IF(E188="neatbilst",1000,0))))</f>
        <v>0</v>
      </c>
      <c r="AZ188" s="49"/>
      <c r="BA188" s="54"/>
      <c r="BB188" s="18"/>
      <c r="BC188" s="18"/>
      <c r="BD188" s="9"/>
      <c r="BE188" s="6"/>
      <c r="BF188" s="6"/>
      <c r="BG188" s="35"/>
      <c r="BH188" s="6"/>
      <c r="BI188" s="72"/>
    </row>
    <row r="189" spans="1:61" s="7" customFormat="1" ht="35.1" hidden="1" customHeight="1" outlineLevel="2" x14ac:dyDescent="0.25">
      <c r="A189" s="93">
        <v>180</v>
      </c>
      <c r="B189" s="120" t="s">
        <v>234</v>
      </c>
      <c r="C189" s="121"/>
      <c r="D189" s="70" t="s">
        <v>291</v>
      </c>
      <c r="E189" s="55"/>
      <c r="F189" s="56">
        <f>COUNTA(H189:S189)</f>
        <v>0</v>
      </c>
      <c r="G189" s="42">
        <f>COUNTA(T189:AW189)</f>
        <v>0</v>
      </c>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57"/>
      <c r="AY189" s="49">
        <f>IF(E189="neattiecas",1,IF(E189="atbilst pilnībā",10,IF(E189="atbilst daļēji",100,IF(E189="neatbilst",1000,0))))</f>
        <v>0</v>
      </c>
      <c r="AZ189" s="49"/>
      <c r="BA189" s="54"/>
      <c r="BB189" s="18"/>
      <c r="BC189" s="18"/>
      <c r="BD189" s="9"/>
      <c r="BE189" s="6"/>
      <c r="BF189" s="6"/>
      <c r="BG189" s="35"/>
      <c r="BH189" s="6"/>
      <c r="BI189" s="72"/>
    </row>
    <row r="190" spans="1:61" s="7" customFormat="1" ht="35.1" hidden="1" customHeight="1" outlineLevel="2" x14ac:dyDescent="0.25">
      <c r="A190" s="93">
        <v>181</v>
      </c>
      <c r="B190" s="120" t="s">
        <v>235</v>
      </c>
      <c r="C190" s="121"/>
      <c r="D190" s="70" t="s">
        <v>292</v>
      </c>
      <c r="E190" s="55"/>
      <c r="F190" s="56">
        <f>COUNTA(H190:S190)</f>
        <v>0</v>
      </c>
      <c r="G190" s="42">
        <f>COUNTA(T190:AW190)</f>
        <v>0</v>
      </c>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57"/>
      <c r="AY190" s="49">
        <f>IF(E190="neattiecas",1,IF(E190="atbilst pilnībā",10,IF(E190="atbilst daļēji",100,IF(E190="neatbilst",1000,0))))</f>
        <v>0</v>
      </c>
      <c r="AZ190" s="49"/>
      <c r="BA190" s="54"/>
      <c r="BB190" s="18"/>
      <c r="BC190" s="18"/>
      <c r="BD190" s="9"/>
      <c r="BE190" s="6"/>
      <c r="BF190" s="6"/>
      <c r="BG190" s="35"/>
      <c r="BH190" s="6"/>
      <c r="BI190" s="72"/>
    </row>
    <row r="191" spans="1:61" s="7" customFormat="1" ht="35.1" hidden="1" customHeight="1" outlineLevel="2" x14ac:dyDescent="0.25">
      <c r="A191" s="93">
        <v>182</v>
      </c>
      <c r="B191" s="117" t="s">
        <v>236</v>
      </c>
      <c r="C191" s="117"/>
      <c r="D191" s="70" t="s">
        <v>293</v>
      </c>
      <c r="E191" s="55"/>
      <c r="F191" s="56">
        <f>COUNTA(H191:S191)</f>
        <v>0</v>
      </c>
      <c r="G191" s="42">
        <f>COUNTA(T191:AW191)</f>
        <v>0</v>
      </c>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57"/>
      <c r="AY191" s="49">
        <f>IF(E191="neattiecas",1,IF(E191="atbilst pilnībā",10,IF(E191="atbilst daļēji",100,IF(E191="neatbilst",1000,0))))</f>
        <v>0</v>
      </c>
      <c r="AZ191" s="49"/>
      <c r="BA191" s="54"/>
      <c r="BB191" s="18"/>
      <c r="BC191" s="18"/>
      <c r="BD191" s="9"/>
      <c r="BE191" s="6"/>
      <c r="BF191" s="6"/>
      <c r="BG191" s="35"/>
      <c r="BH191" s="6"/>
      <c r="BI191" s="72"/>
    </row>
    <row r="192" spans="1:61" ht="35.1" customHeight="1" outlineLevel="1" collapsed="1" x14ac:dyDescent="0.25">
      <c r="A192" s="93">
        <v>183</v>
      </c>
      <c r="B192" s="71" t="s">
        <v>107</v>
      </c>
      <c r="C192" s="118" t="s">
        <v>63</v>
      </c>
      <c r="D192" s="119"/>
      <c r="E192" s="34">
        <f>IF(AY192&gt;999,"neatbilst",IF(AY192&gt;99,"atbilst daļēji",IF(AY192&gt;9,"atbilst pilnībā",IF(AY192&gt;0,"neattiecas",0))))</f>
        <v>0</v>
      </c>
      <c r="F192" s="62">
        <f>SUM(F193:F194)</f>
        <v>0</v>
      </c>
      <c r="G192" s="62">
        <f>SUM(G193:G194)</f>
        <v>0</v>
      </c>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2">
        <f>O8</f>
        <v>0</v>
      </c>
      <c r="AY192" s="49">
        <f>SUM(AY193:AY194)</f>
        <v>0</v>
      </c>
      <c r="AZ192" s="49" t="s">
        <v>112</v>
      </c>
      <c r="BA192" s="64"/>
      <c r="BB192" s="65">
        <f>MIN(BB193:BB194)</f>
        <v>0</v>
      </c>
      <c r="BC192" s="65">
        <f>MAX(BC193:BC194)</f>
        <v>0</v>
      </c>
      <c r="BD192" s="66"/>
      <c r="BE192" s="64"/>
      <c r="BF192" s="67"/>
      <c r="BG192" s="68"/>
      <c r="BH192" s="68"/>
      <c r="BI192" s="73"/>
    </row>
    <row r="193" spans="1:61" s="7" customFormat="1" ht="45" hidden="1" customHeight="1" outlineLevel="2" x14ac:dyDescent="0.25">
      <c r="A193" s="93">
        <v>184</v>
      </c>
      <c r="B193" s="120" t="s">
        <v>238</v>
      </c>
      <c r="C193" s="121"/>
      <c r="D193" s="70" t="s">
        <v>294</v>
      </c>
      <c r="E193" s="55"/>
      <c r="F193" s="56">
        <f>COUNTA(H193:S193)</f>
        <v>0</v>
      </c>
      <c r="G193" s="42">
        <f>COUNTA(T193:AW193)</f>
        <v>0</v>
      </c>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57"/>
      <c r="AY193" s="49">
        <f>IF(E193="neattiecas",1,IF(E193="atbilst pilnībā",10,IF(E193="atbilst daļēji",100,IF(E193="neatbilst",1000,0))))</f>
        <v>0</v>
      </c>
      <c r="AZ193" s="49"/>
      <c r="BA193" s="54"/>
      <c r="BB193" s="18"/>
      <c r="BC193" s="18"/>
      <c r="BD193" s="9"/>
      <c r="BE193" s="6"/>
      <c r="BF193" s="6"/>
      <c r="BG193" s="35"/>
      <c r="BH193" s="6"/>
      <c r="BI193" s="72"/>
    </row>
    <row r="194" spans="1:61" s="7" customFormat="1" ht="45" hidden="1" customHeight="1" outlineLevel="2" x14ac:dyDescent="0.25">
      <c r="A194" s="93">
        <v>185</v>
      </c>
      <c r="B194" s="120" t="s">
        <v>239</v>
      </c>
      <c r="C194" s="121"/>
      <c r="D194" s="70" t="s">
        <v>295</v>
      </c>
      <c r="E194" s="55"/>
      <c r="F194" s="56">
        <f>COUNTA(H194:S194)</f>
        <v>0</v>
      </c>
      <c r="G194" s="42">
        <f>COUNTA(T194:AW194)</f>
        <v>0</v>
      </c>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57"/>
      <c r="AY194" s="49">
        <f>IF(E194="neattiecas",1,IF(E194="atbilst pilnībā",10,IF(E194="atbilst daļēji",100,IF(E194="neatbilst",1000,0))))</f>
        <v>0</v>
      </c>
      <c r="AZ194" s="49"/>
      <c r="BA194" s="54"/>
      <c r="BB194" s="18"/>
      <c r="BC194" s="18"/>
      <c r="BD194" s="9"/>
      <c r="BE194" s="6"/>
      <c r="BF194" s="6"/>
      <c r="BG194" s="35"/>
      <c r="BH194" s="6"/>
      <c r="BI194" s="72"/>
    </row>
    <row r="195" spans="1:61" ht="35.1" customHeight="1" outlineLevel="1" collapsed="1" x14ac:dyDescent="0.25">
      <c r="A195" s="93">
        <v>186</v>
      </c>
      <c r="B195" s="71" t="s">
        <v>108</v>
      </c>
      <c r="C195" s="118" t="s">
        <v>87</v>
      </c>
      <c r="D195" s="119"/>
      <c r="E195" s="34">
        <f>IF(AY195&gt;999,"neatbilst",IF(AY195&gt;99,"atbilst daļēji",IF(AY195&gt;9,"atbilst pilnībā",IF(AY195&gt;0,"neattiecas",0))))</f>
        <v>0</v>
      </c>
      <c r="F195" s="62">
        <f>SUM(F196:F196)</f>
        <v>0</v>
      </c>
      <c r="G195" s="62">
        <f>SUM(G196:G196)</f>
        <v>0</v>
      </c>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2">
        <f>P8</f>
        <v>0</v>
      </c>
      <c r="AY195" s="49">
        <f>SUM(AY196:AY196)</f>
        <v>0</v>
      </c>
      <c r="AZ195" s="49" t="s">
        <v>112</v>
      </c>
      <c r="BA195" s="64"/>
      <c r="BB195" s="65">
        <f>MIN(BB196:BB196)</f>
        <v>0</v>
      </c>
      <c r="BC195" s="65">
        <f>MAX(BC196:BC196)</f>
        <v>0</v>
      </c>
      <c r="BD195" s="66"/>
      <c r="BE195" s="64"/>
      <c r="BF195" s="67"/>
      <c r="BG195" s="68"/>
      <c r="BH195" s="68"/>
      <c r="BI195" s="73"/>
    </row>
    <row r="196" spans="1:61" s="7" customFormat="1" ht="35.1" hidden="1" customHeight="1" outlineLevel="2" x14ac:dyDescent="0.25">
      <c r="A196" s="93">
        <v>187</v>
      </c>
      <c r="B196" s="120" t="s">
        <v>240</v>
      </c>
      <c r="C196" s="121"/>
      <c r="D196" s="70" t="s">
        <v>296</v>
      </c>
      <c r="E196" s="55"/>
      <c r="F196" s="56">
        <f>COUNTA(H196:S196)</f>
        <v>0</v>
      </c>
      <c r="G196" s="42">
        <f>COUNTA(T196:AW196)</f>
        <v>0</v>
      </c>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57"/>
      <c r="AY196" s="49">
        <f>IF(E196="neattiecas",1,IF(E196="atbilst pilnībā",10,IF(E196="atbilst daļēji",100,IF(E196="neatbilst",1000,0))))</f>
        <v>0</v>
      </c>
      <c r="AZ196" s="49"/>
      <c r="BA196" s="54"/>
      <c r="BB196" s="18"/>
      <c r="BC196" s="18"/>
      <c r="BD196" s="9"/>
      <c r="BE196" s="6"/>
      <c r="BF196" s="6"/>
      <c r="BG196" s="35"/>
      <c r="BH196" s="6"/>
      <c r="BI196" s="72"/>
    </row>
    <row r="197" spans="1:61" ht="35.1" customHeight="1" outlineLevel="1" collapsed="1" x14ac:dyDescent="0.25">
      <c r="A197" s="93">
        <v>188</v>
      </c>
      <c r="B197" s="71" t="s">
        <v>109</v>
      </c>
      <c r="C197" s="118" t="s">
        <v>57</v>
      </c>
      <c r="D197" s="119"/>
      <c r="E197" s="34">
        <f>IF(AY197&gt;999,"neatbilst",IF(AY197&gt;99,"atbilst daļēji",IF(AY197&gt;9,"atbilst pilnībā",IF(AY197&gt;0,"neattiecas",0))))</f>
        <v>0</v>
      </c>
      <c r="F197" s="62">
        <f>SUM(F198:F200)</f>
        <v>0</v>
      </c>
      <c r="G197" s="62">
        <f>SUM(G198:G200)</f>
        <v>0</v>
      </c>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2">
        <f>Q8</f>
        <v>0</v>
      </c>
      <c r="AY197" s="49">
        <f>SUM(AY198:AY200)</f>
        <v>0</v>
      </c>
      <c r="AZ197" s="49" t="s">
        <v>112</v>
      </c>
      <c r="BA197" s="64"/>
      <c r="BB197" s="65">
        <f>MIN(BB198:BB200)</f>
        <v>0</v>
      </c>
      <c r="BC197" s="65">
        <f>MAX(BC198:BC200)</f>
        <v>0</v>
      </c>
      <c r="BD197" s="66"/>
      <c r="BE197" s="64"/>
      <c r="BF197" s="67"/>
      <c r="BG197" s="68"/>
      <c r="BH197" s="68"/>
      <c r="BI197" s="73"/>
    </row>
    <row r="198" spans="1:61" s="7" customFormat="1" ht="97.5" hidden="1" customHeight="1" outlineLevel="2" x14ac:dyDescent="0.25">
      <c r="A198" s="93">
        <v>189</v>
      </c>
      <c r="B198" s="120" t="s">
        <v>241</v>
      </c>
      <c r="C198" s="121"/>
      <c r="D198" s="70" t="s">
        <v>297</v>
      </c>
      <c r="E198" s="55"/>
      <c r="F198" s="56">
        <f>COUNTA(H198:S198)</f>
        <v>0</v>
      </c>
      <c r="G198" s="42">
        <f>COUNTA(T198:AW198)</f>
        <v>0</v>
      </c>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57"/>
      <c r="AY198" s="49">
        <f>IF(E198="neattiecas",1,IF(E198="atbilst pilnībā",10,IF(E198="atbilst daļēji",100,IF(E198="neatbilst",1000,0))))</f>
        <v>0</v>
      </c>
      <c r="AZ198" s="49"/>
      <c r="BA198" s="54"/>
      <c r="BB198" s="18"/>
      <c r="BC198" s="18"/>
      <c r="BD198" s="9"/>
      <c r="BE198" s="6"/>
      <c r="BF198" s="6"/>
      <c r="BG198" s="35"/>
      <c r="BH198" s="6"/>
      <c r="BI198" s="72"/>
    </row>
    <row r="199" spans="1:61" s="7" customFormat="1" ht="51" hidden="1" customHeight="1" outlineLevel="2" x14ac:dyDescent="0.25">
      <c r="A199" s="93">
        <v>190</v>
      </c>
      <c r="B199" s="120" t="s">
        <v>242</v>
      </c>
      <c r="C199" s="121"/>
      <c r="D199" s="69" t="s">
        <v>298</v>
      </c>
      <c r="E199" s="55"/>
      <c r="F199" s="56">
        <f>COUNTA(H199:S199)</f>
        <v>0</v>
      </c>
      <c r="G199" s="42">
        <f>COUNTA(T199:AW199)</f>
        <v>0</v>
      </c>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57"/>
      <c r="AY199" s="49">
        <f>IF(E199="neattiecas",1,IF(E199="atbilst pilnībā",10,IF(E199="atbilst daļēji",100,IF(E199="neatbilst",1000,0))))</f>
        <v>0</v>
      </c>
      <c r="AZ199" s="49"/>
      <c r="BA199" s="54"/>
      <c r="BB199" s="18"/>
      <c r="BC199" s="18"/>
      <c r="BD199" s="9"/>
      <c r="BE199" s="6"/>
      <c r="BF199" s="6"/>
      <c r="BG199" s="35"/>
      <c r="BH199" s="6"/>
      <c r="BI199" s="72"/>
    </row>
    <row r="200" spans="1:61" s="7" customFormat="1" ht="60.75" hidden="1" customHeight="1" outlineLevel="2" x14ac:dyDescent="0.25">
      <c r="A200" s="93">
        <v>191</v>
      </c>
      <c r="B200" s="120" t="s">
        <v>243</v>
      </c>
      <c r="C200" s="121"/>
      <c r="D200" s="69" t="s">
        <v>299</v>
      </c>
      <c r="E200" s="55"/>
      <c r="F200" s="56">
        <f>COUNTA(H200:S200)</f>
        <v>0</v>
      </c>
      <c r="G200" s="42">
        <f>COUNTA(T200:AW200)</f>
        <v>0</v>
      </c>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57"/>
      <c r="AY200" s="49">
        <f>IF(E200="neattiecas",1,IF(E200="atbilst pilnībā",10,IF(E200="atbilst daļēji",100,IF(E200="neatbilst",1000,0))))</f>
        <v>0</v>
      </c>
      <c r="AZ200" s="49"/>
      <c r="BA200" s="54"/>
      <c r="BB200" s="18"/>
      <c r="BC200" s="18"/>
      <c r="BD200" s="9"/>
      <c r="BE200" s="6"/>
      <c r="BF200" s="6"/>
      <c r="BG200" s="35"/>
      <c r="BH200" s="6"/>
      <c r="BI200" s="72"/>
    </row>
    <row r="201" spans="1:61" ht="35.1" customHeight="1" outlineLevel="1" collapsed="1" x14ac:dyDescent="0.25">
      <c r="A201" s="93">
        <v>192</v>
      </c>
      <c r="B201" s="71" t="s">
        <v>110</v>
      </c>
      <c r="C201" s="118" t="s">
        <v>58</v>
      </c>
      <c r="D201" s="119"/>
      <c r="E201" s="34">
        <f>IF(AY201&gt;999,"neatbilst",IF(AY201&gt;99,"atbilst daļēji",IF(AY201&gt;9,"atbilst pilnībā",IF(AY201&gt;0,"neattiecas",0))))</f>
        <v>0</v>
      </c>
      <c r="F201" s="62">
        <f>SUM(F202:F210)</f>
        <v>0</v>
      </c>
      <c r="G201" s="62">
        <f>SUM(G202:G210)</f>
        <v>0</v>
      </c>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2">
        <f>R8</f>
        <v>0</v>
      </c>
      <c r="AY201" s="49">
        <f>SUM(AY202:AY210)</f>
        <v>0</v>
      </c>
      <c r="AZ201" s="49" t="s">
        <v>112</v>
      </c>
      <c r="BA201" s="64"/>
      <c r="BB201" s="65">
        <f>MIN(BB202:BB210)</f>
        <v>0</v>
      </c>
      <c r="BC201" s="65">
        <f>MAX(BC202:BC210)</f>
        <v>0</v>
      </c>
      <c r="BD201" s="66"/>
      <c r="BE201" s="64"/>
      <c r="BF201" s="67"/>
      <c r="BG201" s="68"/>
      <c r="BH201" s="68"/>
      <c r="BI201" s="73"/>
    </row>
    <row r="202" spans="1:61" s="7" customFormat="1" ht="73.5" hidden="1" customHeight="1" outlineLevel="2" x14ac:dyDescent="0.25">
      <c r="A202" s="93">
        <v>193</v>
      </c>
      <c r="B202" s="120" t="s">
        <v>244</v>
      </c>
      <c r="C202" s="121"/>
      <c r="D202" s="70" t="s">
        <v>300</v>
      </c>
      <c r="E202" s="55"/>
      <c r="F202" s="56">
        <f t="shared" ref="F202" si="30">COUNTA(H202:S202)</f>
        <v>0</v>
      </c>
      <c r="G202" s="42">
        <f t="shared" ref="G202:G210" si="31">COUNTA(T202:AW202)</f>
        <v>0</v>
      </c>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57"/>
      <c r="AY202" s="49">
        <f t="shared" ref="AY202:AY210" si="32">IF(E202="neattiecas",1,IF(E202="atbilst pilnībā",10,IF(E202="atbilst daļēji",100,IF(E202="neatbilst",1000,0))))</f>
        <v>0</v>
      </c>
      <c r="AZ202" s="49"/>
      <c r="BA202" s="54"/>
      <c r="BB202" s="18"/>
      <c r="BC202" s="18"/>
      <c r="BD202" s="9"/>
      <c r="BE202" s="6"/>
      <c r="BF202" s="6"/>
      <c r="BG202" s="35"/>
      <c r="BH202" s="6"/>
      <c r="BI202" s="72"/>
    </row>
    <row r="203" spans="1:61" s="7" customFormat="1" ht="72" hidden="1" customHeight="1" outlineLevel="2" x14ac:dyDescent="0.25">
      <c r="A203" s="93">
        <v>194</v>
      </c>
      <c r="B203" s="120" t="s">
        <v>245</v>
      </c>
      <c r="C203" s="121"/>
      <c r="D203" s="70" t="s">
        <v>301</v>
      </c>
      <c r="E203" s="55"/>
      <c r="F203" s="56">
        <f t="shared" ref="F203" si="33">COUNTA(H203:S203)</f>
        <v>0</v>
      </c>
      <c r="G203" s="42">
        <f t="shared" si="31"/>
        <v>0</v>
      </c>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57"/>
      <c r="AY203" s="49">
        <f t="shared" si="32"/>
        <v>0</v>
      </c>
      <c r="AZ203" s="49"/>
      <c r="BA203" s="54"/>
      <c r="BB203" s="18"/>
      <c r="BC203" s="18"/>
      <c r="BD203" s="9"/>
      <c r="BE203" s="6"/>
      <c r="BF203" s="6"/>
      <c r="BG203" s="35"/>
      <c r="BH203" s="6"/>
      <c r="BI203" s="72"/>
    </row>
    <row r="204" spans="1:61" s="7" customFormat="1" ht="85.5" hidden="1" customHeight="1" outlineLevel="2" x14ac:dyDescent="0.25">
      <c r="A204" s="93">
        <v>195</v>
      </c>
      <c r="B204" s="120" t="s">
        <v>246</v>
      </c>
      <c r="C204" s="121"/>
      <c r="D204" s="70" t="s">
        <v>302</v>
      </c>
      <c r="E204" s="55"/>
      <c r="F204" s="56">
        <f t="shared" ref="F204:F205" si="34">COUNTA(H204:S204)</f>
        <v>0</v>
      </c>
      <c r="G204" s="42">
        <f t="shared" si="31"/>
        <v>0</v>
      </c>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57"/>
      <c r="AY204" s="49">
        <f t="shared" si="32"/>
        <v>0</v>
      </c>
      <c r="AZ204" s="49"/>
      <c r="BA204" s="54"/>
      <c r="BB204" s="18"/>
      <c r="BC204" s="18"/>
      <c r="BD204" s="9"/>
      <c r="BE204" s="6"/>
      <c r="BF204" s="6"/>
      <c r="BG204" s="35"/>
      <c r="BH204" s="6"/>
      <c r="BI204" s="72"/>
    </row>
    <row r="205" spans="1:61" s="7" customFormat="1" ht="106.5" hidden="1" customHeight="1" outlineLevel="2" x14ac:dyDescent="0.25">
      <c r="A205" s="93">
        <v>196</v>
      </c>
      <c r="B205" s="120" t="s">
        <v>247</v>
      </c>
      <c r="C205" s="121"/>
      <c r="D205" s="70" t="s">
        <v>303</v>
      </c>
      <c r="E205" s="55"/>
      <c r="F205" s="56">
        <f t="shared" si="34"/>
        <v>0</v>
      </c>
      <c r="G205" s="42">
        <f t="shared" si="31"/>
        <v>0</v>
      </c>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57"/>
      <c r="AY205" s="49">
        <f t="shared" si="32"/>
        <v>0</v>
      </c>
      <c r="AZ205" s="49"/>
      <c r="BA205" s="54"/>
      <c r="BB205" s="18"/>
      <c r="BC205" s="18"/>
      <c r="BD205" s="9"/>
      <c r="BE205" s="6"/>
      <c r="BF205" s="6"/>
      <c r="BG205" s="35"/>
      <c r="BH205" s="6"/>
      <c r="BI205" s="72"/>
    </row>
    <row r="206" spans="1:61" s="7" customFormat="1" ht="143.25" hidden="1" customHeight="1" outlineLevel="2" x14ac:dyDescent="0.25">
      <c r="A206" s="93">
        <v>197</v>
      </c>
      <c r="B206" s="120" t="s">
        <v>248</v>
      </c>
      <c r="C206" s="121"/>
      <c r="D206" s="70" t="s">
        <v>304</v>
      </c>
      <c r="E206" s="55"/>
      <c r="F206" s="56">
        <f t="shared" ref="F206:F209" si="35">COUNTA(H206:S206)</f>
        <v>0</v>
      </c>
      <c r="G206" s="42">
        <f t="shared" si="31"/>
        <v>0</v>
      </c>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57"/>
      <c r="AY206" s="49">
        <f t="shared" si="32"/>
        <v>0</v>
      </c>
      <c r="AZ206" s="49"/>
      <c r="BA206" s="54"/>
      <c r="BB206" s="18"/>
      <c r="BC206" s="18"/>
      <c r="BD206" s="9"/>
      <c r="BE206" s="6"/>
      <c r="BF206" s="6"/>
      <c r="BG206" s="35"/>
      <c r="BH206" s="6"/>
      <c r="BI206" s="72"/>
    </row>
    <row r="207" spans="1:61" s="7" customFormat="1" ht="45" hidden="1" customHeight="1" outlineLevel="2" x14ac:dyDescent="0.25">
      <c r="A207" s="93">
        <v>198</v>
      </c>
      <c r="B207" s="117" t="s">
        <v>252</v>
      </c>
      <c r="C207" s="117"/>
      <c r="D207" s="70" t="s">
        <v>305</v>
      </c>
      <c r="E207" s="55"/>
      <c r="F207" s="56">
        <f t="shared" si="35"/>
        <v>0</v>
      </c>
      <c r="G207" s="42">
        <f t="shared" si="31"/>
        <v>0</v>
      </c>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57"/>
      <c r="AY207" s="49">
        <f t="shared" si="32"/>
        <v>0</v>
      </c>
      <c r="AZ207" s="49"/>
      <c r="BA207" s="54"/>
      <c r="BB207" s="18"/>
      <c r="BC207" s="18"/>
      <c r="BD207" s="9"/>
      <c r="BE207" s="6"/>
      <c r="BF207" s="6"/>
      <c r="BG207" s="35"/>
      <c r="BH207" s="6"/>
      <c r="BI207" s="72"/>
    </row>
    <row r="208" spans="1:61" s="7" customFormat="1" ht="135" hidden="1" customHeight="1" outlineLevel="2" x14ac:dyDescent="0.25">
      <c r="A208" s="93">
        <v>199</v>
      </c>
      <c r="B208" s="120" t="s">
        <v>249</v>
      </c>
      <c r="C208" s="121"/>
      <c r="D208" s="70" t="s">
        <v>306</v>
      </c>
      <c r="E208" s="55"/>
      <c r="F208" s="56">
        <f t="shared" si="35"/>
        <v>0</v>
      </c>
      <c r="G208" s="42">
        <f t="shared" si="31"/>
        <v>0</v>
      </c>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57"/>
      <c r="AY208" s="49">
        <f t="shared" si="32"/>
        <v>0</v>
      </c>
      <c r="AZ208" s="49"/>
      <c r="BA208" s="54"/>
      <c r="BB208" s="18"/>
      <c r="BC208" s="18"/>
      <c r="BD208" s="9"/>
      <c r="BE208" s="6"/>
      <c r="BF208" s="6"/>
      <c r="BG208" s="35"/>
      <c r="BH208" s="6"/>
      <c r="BI208" s="72"/>
    </row>
    <row r="209" spans="1:61" s="7" customFormat="1" ht="96.75" hidden="1" customHeight="1" outlineLevel="2" x14ac:dyDescent="0.25">
      <c r="A209" s="93">
        <v>200</v>
      </c>
      <c r="B209" s="120" t="s">
        <v>250</v>
      </c>
      <c r="C209" s="121"/>
      <c r="D209" s="70" t="s">
        <v>307</v>
      </c>
      <c r="E209" s="55"/>
      <c r="F209" s="56">
        <f t="shared" si="35"/>
        <v>0</v>
      </c>
      <c r="G209" s="42">
        <f t="shared" si="31"/>
        <v>0</v>
      </c>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57"/>
      <c r="AY209" s="49">
        <f t="shared" si="32"/>
        <v>0</v>
      </c>
      <c r="AZ209" s="49"/>
      <c r="BA209" s="54"/>
      <c r="BB209" s="18"/>
      <c r="BC209" s="18"/>
      <c r="BD209" s="9"/>
      <c r="BE209" s="6"/>
      <c r="BF209" s="6"/>
      <c r="BG209" s="35"/>
      <c r="BH209" s="6"/>
      <c r="BI209" s="72"/>
    </row>
    <row r="210" spans="1:61" s="7" customFormat="1" ht="85.5" hidden="1" customHeight="1" outlineLevel="2" x14ac:dyDescent="0.25">
      <c r="A210" s="93">
        <v>201</v>
      </c>
      <c r="B210" s="120" t="s">
        <v>251</v>
      </c>
      <c r="C210" s="121"/>
      <c r="D210" s="70" t="s">
        <v>308</v>
      </c>
      <c r="E210" s="55"/>
      <c r="F210" s="56">
        <f t="shared" ref="F210" si="36">COUNTA(H210:S210)</f>
        <v>0</v>
      </c>
      <c r="G210" s="42">
        <f t="shared" si="31"/>
        <v>0</v>
      </c>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57"/>
      <c r="AY210" s="49">
        <f t="shared" si="32"/>
        <v>0</v>
      </c>
      <c r="AZ210" s="49"/>
      <c r="BA210" s="54"/>
      <c r="BB210" s="18"/>
      <c r="BC210" s="18"/>
      <c r="BD210" s="9"/>
      <c r="BE210" s="6"/>
      <c r="BF210" s="6"/>
      <c r="BG210" s="35"/>
      <c r="BH210" s="6"/>
      <c r="BI210" s="72"/>
    </row>
    <row r="211" spans="1:61" ht="35.1" customHeight="1" outlineLevel="1" collapsed="1" x14ac:dyDescent="0.25">
      <c r="A211" s="93">
        <v>202</v>
      </c>
      <c r="B211" s="71" t="s">
        <v>111</v>
      </c>
      <c r="C211" s="118" t="s">
        <v>59</v>
      </c>
      <c r="D211" s="119"/>
      <c r="E211" s="34">
        <f>IF(AY211&gt;999,"neatbilst",IF(AY211&gt;99,"atbilst daļēji",IF(AY211&gt;9,"atbilst pilnībā",IF(AY211&gt;0,"neattiecas",0))))</f>
        <v>0</v>
      </c>
      <c r="F211" s="62">
        <f>SUM(F212:F217)</f>
        <v>0</v>
      </c>
      <c r="G211" s="62">
        <f>SUM(G212:G217)</f>
        <v>0</v>
      </c>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2">
        <f>S8</f>
        <v>0</v>
      </c>
      <c r="AY211" s="49">
        <f>SUM(AY212:AY217)</f>
        <v>0</v>
      </c>
      <c r="AZ211" s="49" t="s">
        <v>112</v>
      </c>
      <c r="BA211" s="64"/>
      <c r="BB211" s="65">
        <f>MIN(BB212:BB217)</f>
        <v>0</v>
      </c>
      <c r="BC211" s="65">
        <f>MAX(BC212:BC217)</f>
        <v>0</v>
      </c>
      <c r="BD211" s="66"/>
      <c r="BE211" s="64"/>
      <c r="BF211" s="67"/>
      <c r="BG211" s="68"/>
      <c r="BH211" s="68"/>
      <c r="BI211" s="73"/>
    </row>
    <row r="212" spans="1:61" s="7" customFormat="1" ht="33" hidden="1" customHeight="1" outlineLevel="2" x14ac:dyDescent="0.25">
      <c r="A212" s="93">
        <v>203</v>
      </c>
      <c r="B212" s="117" t="s">
        <v>253</v>
      </c>
      <c r="C212" s="117"/>
      <c r="D212" s="70" t="s">
        <v>309</v>
      </c>
      <c r="E212" s="55"/>
      <c r="F212" s="56">
        <f t="shared" ref="F212" si="37">COUNTA(H212:S212)</f>
        <v>0</v>
      </c>
      <c r="G212" s="42">
        <f t="shared" ref="G212:G217" si="38">COUNTA(T212:AW212)</f>
        <v>0</v>
      </c>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57"/>
      <c r="AY212" s="49">
        <f>IF(E212="neattiecas",1,IF(E212="atbilst pilnībā",10,IF(E212="atbilst daļēji",100,IF(E212="neatbilst",1000,0))))</f>
        <v>0</v>
      </c>
      <c r="AZ212" s="49"/>
      <c r="BA212" s="54"/>
      <c r="BB212" s="18"/>
      <c r="BC212" s="18"/>
      <c r="BD212" s="9"/>
      <c r="BE212" s="6"/>
      <c r="BF212" s="6"/>
      <c r="BG212" s="35"/>
      <c r="BH212" s="6"/>
      <c r="BI212" s="72"/>
    </row>
    <row r="213" spans="1:61" s="7" customFormat="1" ht="33" hidden="1" customHeight="1" outlineLevel="2" x14ac:dyDescent="0.25">
      <c r="A213" s="93">
        <v>204</v>
      </c>
      <c r="B213" s="117" t="s">
        <v>254</v>
      </c>
      <c r="C213" s="117"/>
      <c r="D213" s="70" t="s">
        <v>310</v>
      </c>
      <c r="E213" s="55"/>
      <c r="F213" s="56">
        <f t="shared" ref="F213:F215" si="39">COUNTA(H213:S213)</f>
        <v>0</v>
      </c>
      <c r="G213" s="42">
        <f t="shared" si="38"/>
        <v>0</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57"/>
      <c r="AY213" s="49">
        <f>IF(E213="neattiecas",1,IF(E213="atbilst pilnībā",10,IF(E213="atbilst daļēji",100,IF(E213="neatbilst",1000,0))))</f>
        <v>0</v>
      </c>
      <c r="AZ213" s="49"/>
      <c r="BA213" s="54"/>
      <c r="BB213" s="18"/>
      <c r="BC213" s="18"/>
      <c r="BD213" s="9"/>
      <c r="BE213" s="6"/>
      <c r="BF213" s="6"/>
      <c r="BG213" s="35"/>
      <c r="BH213" s="6"/>
      <c r="BI213" s="72"/>
    </row>
    <row r="214" spans="1:61" s="7" customFormat="1" ht="33" hidden="1" customHeight="1" outlineLevel="2" x14ac:dyDescent="0.25">
      <c r="A214" s="93">
        <v>205</v>
      </c>
      <c r="B214" s="117" t="s">
        <v>255</v>
      </c>
      <c r="C214" s="117"/>
      <c r="D214" s="70" t="s">
        <v>311</v>
      </c>
      <c r="E214" s="55"/>
      <c r="F214" s="56">
        <f t="shared" si="39"/>
        <v>0</v>
      </c>
      <c r="G214" s="42">
        <f t="shared" si="38"/>
        <v>0</v>
      </c>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57"/>
      <c r="AY214" s="49">
        <f>IF(E214="neattiecas",1,IF(E214="atbilst pilnībā",10,IF(E214="atbilst daļēji",100,IF(E214="neatbilst",1000,0))))</f>
        <v>0</v>
      </c>
      <c r="AZ214" s="49"/>
      <c r="BA214" s="54"/>
      <c r="BB214" s="18"/>
      <c r="BC214" s="18"/>
      <c r="BD214" s="9"/>
      <c r="BE214" s="6"/>
      <c r="BF214" s="6"/>
      <c r="BG214" s="35"/>
      <c r="BH214" s="6"/>
      <c r="BI214" s="72"/>
    </row>
    <row r="215" spans="1:61" s="7" customFormat="1" ht="33" hidden="1" customHeight="1" outlineLevel="2" x14ac:dyDescent="0.25">
      <c r="A215" s="93">
        <v>206</v>
      </c>
      <c r="B215" s="117" t="s">
        <v>256</v>
      </c>
      <c r="C215" s="117"/>
      <c r="D215" s="70" t="s">
        <v>312</v>
      </c>
      <c r="E215" s="55"/>
      <c r="F215" s="56">
        <f t="shared" si="39"/>
        <v>0</v>
      </c>
      <c r="G215" s="42">
        <f t="shared" si="38"/>
        <v>0</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57"/>
      <c r="AY215" s="49">
        <f>IF(E215="neattiecas",1,IF(E215="atbilst pilnībā",10,IF(E215="atbilst daļēji",100,IF(E215="neatbilst",1000,0))))</f>
        <v>0</v>
      </c>
      <c r="AZ215" s="49"/>
      <c r="BA215" s="54"/>
      <c r="BB215" s="18"/>
      <c r="BC215" s="18"/>
      <c r="BD215" s="9"/>
      <c r="BE215" s="6"/>
      <c r="BF215" s="6"/>
      <c r="BG215" s="35"/>
      <c r="BH215" s="6"/>
      <c r="BI215" s="72"/>
    </row>
    <row r="216" spans="1:61" s="7" customFormat="1" ht="33" hidden="1" customHeight="1" outlineLevel="2" x14ac:dyDescent="0.25">
      <c r="A216" s="93">
        <v>207</v>
      </c>
      <c r="B216" s="117" t="s">
        <v>257</v>
      </c>
      <c r="C216" s="117"/>
      <c r="D216" s="70" t="s">
        <v>313</v>
      </c>
      <c r="E216" s="55"/>
      <c r="F216" s="56">
        <f t="shared" ref="F216" si="40">COUNTA(H216:S216)</f>
        <v>0</v>
      </c>
      <c r="G216" s="42">
        <f t="shared" si="38"/>
        <v>0</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57"/>
      <c r="AY216" s="49">
        <f>IF(E216="neattiecas",1,IF(E216="atbilst pilnībā",10,IF(E216="atbilst daļēji",100,IF(E216="neatbilst",1000,0))))</f>
        <v>0</v>
      </c>
      <c r="AZ216" s="49"/>
      <c r="BA216" s="54"/>
      <c r="BB216" s="18"/>
      <c r="BC216" s="18"/>
      <c r="BD216" s="9"/>
      <c r="BE216" s="6"/>
      <c r="BF216" s="6"/>
      <c r="BG216" s="35"/>
      <c r="BH216" s="6"/>
      <c r="BI216" s="72"/>
    </row>
    <row r="217" spans="1:61" s="7" customFormat="1" ht="33" hidden="1" customHeight="1" outlineLevel="2" x14ac:dyDescent="0.25">
      <c r="A217" s="93">
        <v>208</v>
      </c>
      <c r="B217" s="117" t="s">
        <v>258</v>
      </c>
      <c r="C217" s="117"/>
      <c r="D217" s="70" t="s">
        <v>314</v>
      </c>
      <c r="E217" s="55"/>
      <c r="F217" s="56">
        <f t="shared" ref="F217" si="41">COUNTA(H217:S217)</f>
        <v>0</v>
      </c>
      <c r="G217" s="42">
        <f t="shared" si="38"/>
        <v>0</v>
      </c>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57"/>
      <c r="AY217" s="49">
        <f t="shared" ref="AY217" si="42">IF(E217="neattiecas",1,IF(E217="atbilst pilnībā",10,IF(E217="atbilst daļēji",100,IF(E217="neatbilst",1000,0))))</f>
        <v>0</v>
      </c>
      <c r="AZ217" s="49"/>
      <c r="BA217" s="54"/>
      <c r="BB217" s="18"/>
      <c r="BC217" s="18"/>
      <c r="BD217" s="9"/>
      <c r="BE217" s="6"/>
      <c r="BF217" s="6"/>
      <c r="BG217" s="35"/>
      <c r="BH217" s="6"/>
      <c r="BI217" s="72"/>
    </row>
  </sheetData>
  <autoFilter ref="A9:BI9" xr:uid="{5C29325A-3017-4C33-BC67-1E9027632F78}"/>
  <mergeCells count="285">
    <mergeCell ref="B191:C191"/>
    <mergeCell ref="B193:C193"/>
    <mergeCell ref="B198:C198"/>
    <mergeCell ref="B196:C196"/>
    <mergeCell ref="C192:D192"/>
    <mergeCell ref="B151:C151"/>
    <mergeCell ref="B149:C149"/>
    <mergeCell ref="B188:C188"/>
    <mergeCell ref="C195:D195"/>
    <mergeCell ref="C197:D197"/>
    <mergeCell ref="B164:C164"/>
    <mergeCell ref="B165:C165"/>
    <mergeCell ref="B167:C167"/>
    <mergeCell ref="B189:C189"/>
    <mergeCell ref="B190:C190"/>
    <mergeCell ref="C187:D187"/>
    <mergeCell ref="B194:C194"/>
    <mergeCell ref="B176:C176"/>
    <mergeCell ref="B177:C177"/>
    <mergeCell ref="C173:D173"/>
    <mergeCell ref="B180:C180"/>
    <mergeCell ref="C178:D178"/>
    <mergeCell ref="B185:C185"/>
    <mergeCell ref="B157:C157"/>
    <mergeCell ref="B203:C203"/>
    <mergeCell ref="B204:C204"/>
    <mergeCell ref="B205:C205"/>
    <mergeCell ref="C201:D201"/>
    <mergeCell ref="B213:C213"/>
    <mergeCell ref="B214:C214"/>
    <mergeCell ref="B215:C215"/>
    <mergeCell ref="C211:D211"/>
    <mergeCell ref="B199:C199"/>
    <mergeCell ref="B200:C200"/>
    <mergeCell ref="B206:C206"/>
    <mergeCell ref="B208:C208"/>
    <mergeCell ref="B209:C209"/>
    <mergeCell ref="B210:C210"/>
    <mergeCell ref="B207:C207"/>
    <mergeCell ref="B212:C212"/>
    <mergeCell ref="B202:C202"/>
    <mergeCell ref="B216:C216"/>
    <mergeCell ref="B217:C217"/>
    <mergeCell ref="B141:C141"/>
    <mergeCell ref="B152:C152"/>
    <mergeCell ref="B146:C146"/>
    <mergeCell ref="B148:C148"/>
    <mergeCell ref="B124:C124"/>
    <mergeCell ref="C120:D120"/>
    <mergeCell ref="C125:D125"/>
    <mergeCell ref="B129:C129"/>
    <mergeCell ref="B139:E139"/>
    <mergeCell ref="B142:C142"/>
    <mergeCell ref="B143:C143"/>
    <mergeCell ref="B144:C144"/>
    <mergeCell ref="C140:D140"/>
    <mergeCell ref="B147:C147"/>
    <mergeCell ref="B174:C174"/>
    <mergeCell ref="B160:C160"/>
    <mergeCell ref="B161:C161"/>
    <mergeCell ref="B170:C170"/>
    <mergeCell ref="B168:C168"/>
    <mergeCell ref="B166:C166"/>
    <mergeCell ref="B162:C162"/>
    <mergeCell ref="B163:C163"/>
    <mergeCell ref="B116:C116"/>
    <mergeCell ref="B111:C111"/>
    <mergeCell ref="B113:C113"/>
    <mergeCell ref="B98:C98"/>
    <mergeCell ref="B101:C101"/>
    <mergeCell ref="B104:C104"/>
    <mergeCell ref="B107:C107"/>
    <mergeCell ref="C99:D99"/>
    <mergeCell ref="C102:D102"/>
    <mergeCell ref="C105:D105"/>
    <mergeCell ref="B109:C109"/>
    <mergeCell ref="C112:D112"/>
    <mergeCell ref="C67:D67"/>
    <mergeCell ref="C69:D69"/>
    <mergeCell ref="C77:D77"/>
    <mergeCell ref="C79:D79"/>
    <mergeCell ref="B60:C60"/>
    <mergeCell ref="B61:C61"/>
    <mergeCell ref="B64:C64"/>
    <mergeCell ref="B66:C66"/>
    <mergeCell ref="C135:D135"/>
    <mergeCell ref="B121:C121"/>
    <mergeCell ref="B126:C126"/>
    <mergeCell ref="C130:D130"/>
    <mergeCell ref="B110:C110"/>
    <mergeCell ref="B114:C114"/>
    <mergeCell ref="B117:C117"/>
    <mergeCell ref="B118:C118"/>
    <mergeCell ref="B122:C122"/>
    <mergeCell ref="B119:C119"/>
    <mergeCell ref="B100:C100"/>
    <mergeCell ref="B103:C103"/>
    <mergeCell ref="B106:C106"/>
    <mergeCell ref="C87:D87"/>
    <mergeCell ref="C94:D94"/>
    <mergeCell ref="B90:C90"/>
    <mergeCell ref="C58:D58"/>
    <mergeCell ref="C62:D62"/>
    <mergeCell ref="C65:D65"/>
    <mergeCell ref="B45:C45"/>
    <mergeCell ref="B41:C41"/>
    <mergeCell ref="B50:C50"/>
    <mergeCell ref="B54:C54"/>
    <mergeCell ref="B57:C57"/>
    <mergeCell ref="B59:C59"/>
    <mergeCell ref="B63:C63"/>
    <mergeCell ref="B51:C51"/>
    <mergeCell ref="B52:C52"/>
    <mergeCell ref="B55:C55"/>
    <mergeCell ref="C53:D53"/>
    <mergeCell ref="C56:D56"/>
    <mergeCell ref="B23:C23"/>
    <mergeCell ref="B25:C25"/>
    <mergeCell ref="B26:C26"/>
    <mergeCell ref="B5:C5"/>
    <mergeCell ref="B3:C3"/>
    <mergeCell ref="B2:C2"/>
    <mergeCell ref="B4:C4"/>
    <mergeCell ref="D4:E4"/>
    <mergeCell ref="C11:D11"/>
    <mergeCell ref="B33:C33"/>
    <mergeCell ref="B34:C34"/>
    <mergeCell ref="B35:C35"/>
    <mergeCell ref="B40:C40"/>
    <mergeCell ref="B30:C30"/>
    <mergeCell ref="B32:C32"/>
    <mergeCell ref="B36:C36"/>
    <mergeCell ref="B38:C38"/>
    <mergeCell ref="C31:D31"/>
    <mergeCell ref="C37:D37"/>
    <mergeCell ref="C39:D39"/>
    <mergeCell ref="AV2:AV5"/>
    <mergeCell ref="F1:G2"/>
    <mergeCell ref="T2:T5"/>
    <mergeCell ref="U2:U5"/>
    <mergeCell ref="V2:V5"/>
    <mergeCell ref="W2:W5"/>
    <mergeCell ref="X2:X5"/>
    <mergeCell ref="H1:S1"/>
    <mergeCell ref="F3:F8"/>
    <mergeCell ref="G3:G8"/>
    <mergeCell ref="AC2:AC5"/>
    <mergeCell ref="AD2:AD5"/>
    <mergeCell ref="AE2:AE5"/>
    <mergeCell ref="AF2:AF5"/>
    <mergeCell ref="AI2:AI5"/>
    <mergeCell ref="AJ2:AJ5"/>
    <mergeCell ref="AL2:AL5"/>
    <mergeCell ref="AM2:AM5"/>
    <mergeCell ref="AN2:AN5"/>
    <mergeCell ref="AO2:AO5"/>
    <mergeCell ref="AP2:AP5"/>
    <mergeCell ref="AQ2:AQ5"/>
    <mergeCell ref="S2:S5"/>
    <mergeCell ref="A7:A8"/>
    <mergeCell ref="B18:C18"/>
    <mergeCell ref="B17:C17"/>
    <mergeCell ref="C42:D42"/>
    <mergeCell ref="C49:D49"/>
    <mergeCell ref="B44:C44"/>
    <mergeCell ref="B46:C46"/>
    <mergeCell ref="B47:C47"/>
    <mergeCell ref="B43:C43"/>
    <mergeCell ref="B48:C48"/>
    <mergeCell ref="C15:D15"/>
    <mergeCell ref="B12:C12"/>
    <mergeCell ref="B13:C13"/>
    <mergeCell ref="B14:C14"/>
    <mergeCell ref="B27:C27"/>
    <mergeCell ref="B29:C29"/>
    <mergeCell ref="B28:C28"/>
    <mergeCell ref="B10:E10"/>
    <mergeCell ref="C19:D19"/>
    <mergeCell ref="C24:D24"/>
    <mergeCell ref="B16:C16"/>
    <mergeCell ref="B20:C20"/>
    <mergeCell ref="B21:C21"/>
    <mergeCell ref="B22:C22"/>
    <mergeCell ref="B68:C68"/>
    <mergeCell ref="B72:C72"/>
    <mergeCell ref="B70:C70"/>
    <mergeCell ref="B76:C76"/>
    <mergeCell ref="B78:C78"/>
    <mergeCell ref="B80:C80"/>
    <mergeCell ref="B84:C84"/>
    <mergeCell ref="B86:C86"/>
    <mergeCell ref="B91:C91"/>
    <mergeCell ref="B81:C81"/>
    <mergeCell ref="B71:C71"/>
    <mergeCell ref="B74:C74"/>
    <mergeCell ref="B75:C75"/>
    <mergeCell ref="B89:C89"/>
    <mergeCell ref="C85:D85"/>
    <mergeCell ref="B82:C82"/>
    <mergeCell ref="B73:C73"/>
    <mergeCell ref="B88:C88"/>
    <mergeCell ref="B83:C83"/>
    <mergeCell ref="BG4:BH4"/>
    <mergeCell ref="H2:H5"/>
    <mergeCell ref="I2:I5"/>
    <mergeCell ref="J2:J5"/>
    <mergeCell ref="K2:K5"/>
    <mergeCell ref="L2:L5"/>
    <mergeCell ref="M2:M5"/>
    <mergeCell ref="N2:N5"/>
    <mergeCell ref="O2:O5"/>
    <mergeCell ref="P2:P5"/>
    <mergeCell ref="BB3:BC3"/>
    <mergeCell ref="BG3:BH3"/>
    <mergeCell ref="BA1:BA8"/>
    <mergeCell ref="BB4:BC4"/>
    <mergeCell ref="BB1:BC1"/>
    <mergeCell ref="Q2:Q5"/>
    <mergeCell ref="BD6:BD7"/>
    <mergeCell ref="BE6:BE7"/>
    <mergeCell ref="BF6:BF7"/>
    <mergeCell ref="AK2:AK5"/>
    <mergeCell ref="Y2:Y5"/>
    <mergeCell ref="AG2:AG5"/>
    <mergeCell ref="AR2:AR5"/>
    <mergeCell ref="R2:R5"/>
    <mergeCell ref="B158:C158"/>
    <mergeCell ref="B155:C155"/>
    <mergeCell ref="B156:C156"/>
    <mergeCell ref="C154:D154"/>
    <mergeCell ref="B131:C131"/>
    <mergeCell ref="B136:C136"/>
    <mergeCell ref="B153:E153"/>
    <mergeCell ref="B92:C92"/>
    <mergeCell ref="B96:C96"/>
    <mergeCell ref="B123:C123"/>
    <mergeCell ref="B128:C128"/>
    <mergeCell ref="B132:C132"/>
    <mergeCell ref="B133:C133"/>
    <mergeCell ref="B134:C134"/>
    <mergeCell ref="C127:D127"/>
    <mergeCell ref="B97:C97"/>
    <mergeCell ref="B95:C95"/>
    <mergeCell ref="B93:C93"/>
    <mergeCell ref="B150:C150"/>
    <mergeCell ref="C145:D145"/>
    <mergeCell ref="B137:C137"/>
    <mergeCell ref="B138:C138"/>
    <mergeCell ref="B108:C108"/>
    <mergeCell ref="B115:C115"/>
    <mergeCell ref="B186:C186"/>
    <mergeCell ref="C182:D182"/>
    <mergeCell ref="B179:C179"/>
    <mergeCell ref="B181:C181"/>
    <mergeCell ref="B184:C184"/>
    <mergeCell ref="B183:C183"/>
    <mergeCell ref="B175:C175"/>
    <mergeCell ref="C159:D159"/>
    <mergeCell ref="B171:C171"/>
    <mergeCell ref="B172:C172"/>
    <mergeCell ref="C169:D169"/>
    <mergeCell ref="BI6:BI7"/>
    <mergeCell ref="BC5:BC7"/>
    <mergeCell ref="BB5:BB7"/>
    <mergeCell ref="BG5:BG7"/>
    <mergeCell ref="BH5:BH7"/>
    <mergeCell ref="D6:D7"/>
    <mergeCell ref="E6:E7"/>
    <mergeCell ref="D2:E2"/>
    <mergeCell ref="D3:E3"/>
    <mergeCell ref="D5:E5"/>
    <mergeCell ref="BB2:BC2"/>
    <mergeCell ref="AH2:AH5"/>
    <mergeCell ref="Z2:Z5"/>
    <mergeCell ref="AA2:AA5"/>
    <mergeCell ref="AB2:AB5"/>
    <mergeCell ref="AS2:AS5"/>
    <mergeCell ref="AT2:AT5"/>
    <mergeCell ref="AU2:AU5"/>
    <mergeCell ref="AY1:AZ4"/>
    <mergeCell ref="AY5:AY6"/>
    <mergeCell ref="AZ5:AZ6"/>
    <mergeCell ref="AX1:AX8"/>
    <mergeCell ref="AW2:AW5"/>
    <mergeCell ref="B1:E1"/>
  </mergeCells>
  <phoneticPr fontId="19" type="noConversion"/>
  <conditionalFormatting sqref="A10:A329 AY11:AY138 AY140:AY152 AY154:AY329">
    <cfRule type="cellIs" dxfId="292" priority="581" operator="equal">
      <formula>"p"</formula>
    </cfRule>
    <cfRule type="cellIs" dxfId="291" priority="582" operator="equal">
      <formula>"x"</formula>
    </cfRule>
    <cfRule type="cellIs" dxfId="290" priority="580" operator="equal">
      <formula>"d"</formula>
    </cfRule>
    <cfRule type="cellIs" dxfId="289" priority="579" operator="equal">
      <formula>"n"</formula>
    </cfRule>
  </conditionalFormatting>
  <conditionalFormatting sqref="A415:A1048576">
    <cfRule type="cellIs" dxfId="288" priority="587" operator="equal">
      <formula>"n"</formula>
    </cfRule>
    <cfRule type="cellIs" dxfId="287" priority="589" operator="equal">
      <formula>"p"</formula>
    </cfRule>
    <cfRule type="cellIs" dxfId="286" priority="588" operator="equal">
      <formula>"d"</formula>
    </cfRule>
    <cfRule type="cellIs" dxfId="285" priority="590" operator="equal">
      <formula>"x"</formula>
    </cfRule>
  </conditionalFormatting>
  <conditionalFormatting sqref="B140">
    <cfRule type="cellIs" dxfId="284" priority="5" operator="equal">
      <formula>"n"</formula>
    </cfRule>
    <cfRule type="cellIs" dxfId="283" priority="6" operator="equal">
      <formula>"d"</formula>
    </cfRule>
    <cfRule type="cellIs" dxfId="282" priority="8" operator="equal">
      <formula>"x"</formula>
    </cfRule>
    <cfRule type="cellIs" dxfId="281" priority="7" operator="equal">
      <formula>"p"</formula>
    </cfRule>
  </conditionalFormatting>
  <conditionalFormatting sqref="B145">
    <cfRule type="cellIs" dxfId="280" priority="2" operator="equal">
      <formula>"d"</formula>
    </cfRule>
    <cfRule type="cellIs" dxfId="279" priority="3" operator="equal">
      <formula>"p"</formula>
    </cfRule>
    <cfRule type="cellIs" dxfId="278" priority="4" operator="equal">
      <formula>"x"</formula>
    </cfRule>
    <cfRule type="cellIs" dxfId="277" priority="1" operator="equal">
      <formula>"n"</formula>
    </cfRule>
  </conditionalFormatting>
  <conditionalFormatting sqref="E1:E1048576">
    <cfRule type="cellIs" dxfId="276" priority="2578" operator="equal">
      <formula>"atbilst pilnībā"</formula>
    </cfRule>
    <cfRule type="cellIs" dxfId="275" priority="2577" operator="equal">
      <formula>"atbilst daļēji"</formula>
    </cfRule>
    <cfRule type="cellIs" dxfId="274" priority="2576" operator="equal">
      <formula>"neatbilst"</formula>
    </cfRule>
    <cfRule type="cellIs" dxfId="273" priority="2575" operator="equal">
      <formula>"neattiecas"</formula>
    </cfRule>
  </conditionalFormatting>
  <conditionalFormatting sqref="AX11:AZ11">
    <cfRule type="cellIs" dxfId="272" priority="2438" operator="equal">
      <formula>"d"</formula>
    </cfRule>
    <cfRule type="cellIs" dxfId="271" priority="2439" operator="equal">
      <formula>"p"</formula>
    </cfRule>
    <cfRule type="cellIs" dxfId="270" priority="2437" operator="equal">
      <formula>"n"</formula>
    </cfRule>
    <cfRule type="cellIs" dxfId="269" priority="2440" operator="equal">
      <formula>"x"</formula>
    </cfRule>
  </conditionalFormatting>
  <conditionalFormatting sqref="AX15:AZ15">
    <cfRule type="cellIs" dxfId="268" priority="566" operator="equal">
      <formula>"x"</formula>
    </cfRule>
    <cfRule type="cellIs" dxfId="267" priority="565" operator="equal">
      <formula>"p"</formula>
    </cfRule>
    <cfRule type="cellIs" dxfId="266" priority="564" operator="equal">
      <formula>"d"</formula>
    </cfRule>
    <cfRule type="cellIs" dxfId="265" priority="563" operator="equal">
      <formula>"n"</formula>
    </cfRule>
  </conditionalFormatting>
  <conditionalFormatting sqref="AX19:AZ19">
    <cfRule type="cellIs" dxfId="264" priority="545" operator="equal">
      <formula>"n"</formula>
    </cfRule>
    <cfRule type="cellIs" dxfId="263" priority="546" operator="equal">
      <formula>"d"</formula>
    </cfRule>
    <cfRule type="cellIs" dxfId="262" priority="547" operator="equal">
      <formula>"p"</formula>
    </cfRule>
    <cfRule type="cellIs" dxfId="261" priority="548" operator="equal">
      <formula>"x"</formula>
    </cfRule>
  </conditionalFormatting>
  <conditionalFormatting sqref="AX24:AZ24">
    <cfRule type="cellIs" dxfId="260" priority="542" operator="equal">
      <formula>"x"</formula>
    </cfRule>
    <cfRule type="cellIs" dxfId="259" priority="540" operator="equal">
      <formula>"d"</formula>
    </cfRule>
    <cfRule type="cellIs" dxfId="258" priority="541" operator="equal">
      <formula>"p"</formula>
    </cfRule>
    <cfRule type="cellIs" dxfId="257" priority="539" operator="equal">
      <formula>"n"</formula>
    </cfRule>
  </conditionalFormatting>
  <conditionalFormatting sqref="AX31:AZ31">
    <cfRule type="cellIs" dxfId="256" priority="535" operator="equal">
      <formula>"p"</formula>
    </cfRule>
    <cfRule type="cellIs" dxfId="255" priority="534" operator="equal">
      <formula>"d"</formula>
    </cfRule>
    <cfRule type="cellIs" dxfId="254" priority="533" operator="equal">
      <formula>"n"</formula>
    </cfRule>
    <cfRule type="cellIs" dxfId="253" priority="536" operator="equal">
      <formula>"x"</formula>
    </cfRule>
  </conditionalFormatting>
  <conditionalFormatting sqref="AX37:AZ37">
    <cfRule type="cellIs" dxfId="252" priority="530" operator="equal">
      <formula>"x"</formula>
    </cfRule>
    <cfRule type="cellIs" dxfId="251" priority="529" operator="equal">
      <formula>"p"</formula>
    </cfRule>
    <cfRule type="cellIs" dxfId="250" priority="528" operator="equal">
      <formula>"d"</formula>
    </cfRule>
    <cfRule type="cellIs" dxfId="249" priority="527" operator="equal">
      <formula>"n"</formula>
    </cfRule>
  </conditionalFormatting>
  <conditionalFormatting sqref="AX39:AZ39">
    <cfRule type="cellIs" dxfId="248" priority="523" operator="equal">
      <formula>"p"</formula>
    </cfRule>
    <cfRule type="cellIs" dxfId="247" priority="522" operator="equal">
      <formula>"d"</formula>
    </cfRule>
    <cfRule type="cellIs" dxfId="246" priority="521" operator="equal">
      <formula>"n"</formula>
    </cfRule>
    <cfRule type="cellIs" dxfId="245" priority="524" operator="equal">
      <formula>"x"</formula>
    </cfRule>
  </conditionalFormatting>
  <conditionalFormatting sqref="AX42:AZ42">
    <cfRule type="cellIs" dxfId="244" priority="518" operator="equal">
      <formula>"x"</formula>
    </cfRule>
    <cfRule type="cellIs" dxfId="243" priority="517" operator="equal">
      <formula>"p"</formula>
    </cfRule>
    <cfRule type="cellIs" dxfId="242" priority="516" operator="equal">
      <formula>"d"</formula>
    </cfRule>
    <cfRule type="cellIs" dxfId="241" priority="515" operator="equal">
      <formula>"n"</formula>
    </cfRule>
  </conditionalFormatting>
  <conditionalFormatting sqref="AX49:AZ49">
    <cfRule type="cellIs" dxfId="240" priority="512" operator="equal">
      <formula>"x"</formula>
    </cfRule>
    <cfRule type="cellIs" dxfId="239" priority="511" operator="equal">
      <formula>"p"</formula>
    </cfRule>
    <cfRule type="cellIs" dxfId="238" priority="510" operator="equal">
      <formula>"d"</formula>
    </cfRule>
    <cfRule type="cellIs" dxfId="237" priority="509" operator="equal">
      <formula>"n"</formula>
    </cfRule>
  </conditionalFormatting>
  <conditionalFormatting sqref="AX53:AZ53">
    <cfRule type="cellIs" dxfId="236" priority="506" operator="equal">
      <formula>"x"</formula>
    </cfRule>
    <cfRule type="cellIs" dxfId="235" priority="505" operator="equal">
      <formula>"p"</formula>
    </cfRule>
    <cfRule type="cellIs" dxfId="234" priority="504" operator="equal">
      <formula>"d"</formula>
    </cfRule>
    <cfRule type="cellIs" dxfId="233" priority="503" operator="equal">
      <formula>"n"</formula>
    </cfRule>
  </conditionalFormatting>
  <conditionalFormatting sqref="AX56:AZ56">
    <cfRule type="cellIs" dxfId="232" priority="500" operator="equal">
      <formula>"x"</formula>
    </cfRule>
    <cfRule type="cellIs" dxfId="231" priority="499" operator="equal">
      <formula>"p"</formula>
    </cfRule>
    <cfRule type="cellIs" dxfId="230" priority="498" operator="equal">
      <formula>"d"</formula>
    </cfRule>
    <cfRule type="cellIs" dxfId="229" priority="497" operator="equal">
      <formula>"n"</formula>
    </cfRule>
  </conditionalFormatting>
  <conditionalFormatting sqref="AX58:AZ58">
    <cfRule type="cellIs" dxfId="228" priority="494" operator="equal">
      <formula>"x"</formula>
    </cfRule>
    <cfRule type="cellIs" dxfId="227" priority="493" operator="equal">
      <formula>"p"</formula>
    </cfRule>
    <cfRule type="cellIs" dxfId="226" priority="492" operator="equal">
      <formula>"d"</formula>
    </cfRule>
    <cfRule type="cellIs" dxfId="225" priority="491" operator="equal">
      <formula>"n"</formula>
    </cfRule>
  </conditionalFormatting>
  <conditionalFormatting sqref="AX62:AZ62">
    <cfRule type="cellIs" dxfId="224" priority="488" operator="equal">
      <formula>"x"</formula>
    </cfRule>
    <cfRule type="cellIs" dxfId="223" priority="487" operator="equal">
      <formula>"p"</formula>
    </cfRule>
    <cfRule type="cellIs" dxfId="222" priority="486" operator="equal">
      <formula>"d"</formula>
    </cfRule>
    <cfRule type="cellIs" dxfId="221" priority="485" operator="equal">
      <formula>"n"</formula>
    </cfRule>
  </conditionalFormatting>
  <conditionalFormatting sqref="AX65:AZ65">
    <cfRule type="cellIs" dxfId="220" priority="482" operator="equal">
      <formula>"x"</formula>
    </cfRule>
    <cfRule type="cellIs" dxfId="219" priority="481" operator="equal">
      <formula>"p"</formula>
    </cfRule>
    <cfRule type="cellIs" dxfId="218" priority="480" operator="equal">
      <formula>"d"</formula>
    </cfRule>
    <cfRule type="cellIs" dxfId="217" priority="479" operator="equal">
      <formula>"n"</formula>
    </cfRule>
  </conditionalFormatting>
  <conditionalFormatting sqref="AX67:AZ67">
    <cfRule type="cellIs" dxfId="216" priority="476" operator="equal">
      <formula>"x"</formula>
    </cfRule>
    <cfRule type="cellIs" dxfId="215" priority="474" operator="equal">
      <formula>"d"</formula>
    </cfRule>
    <cfRule type="cellIs" dxfId="214" priority="473" operator="equal">
      <formula>"n"</formula>
    </cfRule>
    <cfRule type="cellIs" dxfId="213" priority="475" operator="equal">
      <formula>"p"</formula>
    </cfRule>
  </conditionalFormatting>
  <conditionalFormatting sqref="AX69:AZ69">
    <cfRule type="cellIs" dxfId="212" priority="469" operator="equal">
      <formula>"p"</formula>
    </cfRule>
    <cfRule type="cellIs" dxfId="211" priority="468" operator="equal">
      <formula>"d"</formula>
    </cfRule>
    <cfRule type="cellIs" dxfId="210" priority="467" operator="equal">
      <formula>"n"</formula>
    </cfRule>
    <cfRule type="cellIs" dxfId="209" priority="470" operator="equal">
      <formula>"x"</formula>
    </cfRule>
  </conditionalFormatting>
  <conditionalFormatting sqref="AX77:AZ77">
    <cfRule type="cellIs" dxfId="208" priority="464" operator="equal">
      <formula>"x"</formula>
    </cfRule>
    <cfRule type="cellIs" dxfId="207" priority="463" operator="equal">
      <formula>"p"</formula>
    </cfRule>
    <cfRule type="cellIs" dxfId="206" priority="462" operator="equal">
      <formula>"d"</formula>
    </cfRule>
    <cfRule type="cellIs" dxfId="205" priority="461" operator="equal">
      <formula>"n"</formula>
    </cfRule>
  </conditionalFormatting>
  <conditionalFormatting sqref="AX79:AZ79">
    <cfRule type="cellIs" dxfId="204" priority="457" operator="equal">
      <formula>"p"</formula>
    </cfRule>
    <cfRule type="cellIs" dxfId="203" priority="458" operator="equal">
      <formula>"x"</formula>
    </cfRule>
    <cfRule type="cellIs" dxfId="202" priority="456" operator="equal">
      <formula>"d"</formula>
    </cfRule>
    <cfRule type="cellIs" dxfId="201" priority="455" operator="equal">
      <formula>"n"</formula>
    </cfRule>
  </conditionalFormatting>
  <conditionalFormatting sqref="AX85:AZ85">
    <cfRule type="cellIs" dxfId="200" priority="450" operator="equal">
      <formula>"d"</formula>
    </cfRule>
    <cfRule type="cellIs" dxfId="199" priority="449" operator="equal">
      <formula>"n"</formula>
    </cfRule>
    <cfRule type="cellIs" dxfId="198" priority="452" operator="equal">
      <formula>"x"</formula>
    </cfRule>
    <cfRule type="cellIs" dxfId="197" priority="451" operator="equal">
      <formula>"p"</formula>
    </cfRule>
  </conditionalFormatting>
  <conditionalFormatting sqref="AX87:AZ87">
    <cfRule type="cellIs" dxfId="196" priority="446" operator="equal">
      <formula>"x"</formula>
    </cfRule>
    <cfRule type="cellIs" dxfId="195" priority="443" operator="equal">
      <formula>"n"</formula>
    </cfRule>
    <cfRule type="cellIs" dxfId="194" priority="444" operator="equal">
      <formula>"d"</formula>
    </cfRule>
    <cfRule type="cellIs" dxfId="193" priority="445" operator="equal">
      <formula>"p"</formula>
    </cfRule>
  </conditionalFormatting>
  <conditionalFormatting sqref="AX94:AZ94">
    <cfRule type="cellIs" dxfId="192" priority="437" operator="equal">
      <formula>"n"</formula>
    </cfRule>
    <cfRule type="cellIs" dxfId="191" priority="438" operator="equal">
      <formula>"d"</formula>
    </cfRule>
    <cfRule type="cellIs" dxfId="190" priority="439" operator="equal">
      <formula>"p"</formula>
    </cfRule>
    <cfRule type="cellIs" dxfId="189" priority="440" operator="equal">
      <formula>"x"</formula>
    </cfRule>
  </conditionalFormatting>
  <conditionalFormatting sqref="AX99:AZ99">
    <cfRule type="cellIs" dxfId="188" priority="434" operator="equal">
      <formula>"x"</formula>
    </cfRule>
    <cfRule type="cellIs" dxfId="187" priority="431" operator="equal">
      <formula>"n"</formula>
    </cfRule>
    <cfRule type="cellIs" dxfId="186" priority="432" operator="equal">
      <formula>"d"</formula>
    </cfRule>
    <cfRule type="cellIs" dxfId="185" priority="433" operator="equal">
      <formula>"p"</formula>
    </cfRule>
  </conditionalFormatting>
  <conditionalFormatting sqref="AX102:AZ102">
    <cfRule type="cellIs" dxfId="184" priority="428" operator="equal">
      <formula>"x"</formula>
    </cfRule>
    <cfRule type="cellIs" dxfId="183" priority="427" operator="equal">
      <formula>"p"</formula>
    </cfRule>
    <cfRule type="cellIs" dxfId="182" priority="426" operator="equal">
      <formula>"d"</formula>
    </cfRule>
    <cfRule type="cellIs" dxfId="181" priority="425" operator="equal">
      <formula>"n"</formula>
    </cfRule>
  </conditionalFormatting>
  <conditionalFormatting sqref="AX105:AZ105">
    <cfRule type="cellIs" dxfId="180" priority="422" operator="equal">
      <formula>"x"</formula>
    </cfRule>
    <cfRule type="cellIs" dxfId="179" priority="421" operator="equal">
      <formula>"p"</formula>
    </cfRule>
    <cfRule type="cellIs" dxfId="178" priority="420" operator="equal">
      <formula>"d"</formula>
    </cfRule>
    <cfRule type="cellIs" dxfId="177" priority="419" operator="equal">
      <formula>"n"</formula>
    </cfRule>
  </conditionalFormatting>
  <conditionalFormatting sqref="AX112:AZ112">
    <cfRule type="cellIs" dxfId="176" priority="415" operator="equal">
      <formula>"p"</formula>
    </cfRule>
    <cfRule type="cellIs" dxfId="175" priority="416" operator="equal">
      <formula>"x"</formula>
    </cfRule>
    <cfRule type="cellIs" dxfId="174" priority="414" operator="equal">
      <formula>"d"</formula>
    </cfRule>
    <cfRule type="cellIs" dxfId="173" priority="413" operator="equal">
      <formula>"n"</formula>
    </cfRule>
  </conditionalFormatting>
  <conditionalFormatting sqref="AX120:AZ120">
    <cfRule type="cellIs" dxfId="172" priority="410" operator="equal">
      <formula>"x"</formula>
    </cfRule>
    <cfRule type="cellIs" dxfId="171" priority="407" operator="equal">
      <formula>"n"</formula>
    </cfRule>
    <cfRule type="cellIs" dxfId="170" priority="408" operator="equal">
      <formula>"d"</formula>
    </cfRule>
    <cfRule type="cellIs" dxfId="169" priority="409" operator="equal">
      <formula>"p"</formula>
    </cfRule>
  </conditionalFormatting>
  <conditionalFormatting sqref="AX125:AZ125">
    <cfRule type="cellIs" dxfId="168" priority="404" operator="equal">
      <formula>"x"</formula>
    </cfRule>
    <cfRule type="cellIs" dxfId="167" priority="403" operator="equal">
      <formula>"p"</formula>
    </cfRule>
    <cfRule type="cellIs" dxfId="166" priority="402" operator="equal">
      <formula>"d"</formula>
    </cfRule>
    <cfRule type="cellIs" dxfId="165" priority="401" operator="equal">
      <formula>"n"</formula>
    </cfRule>
  </conditionalFormatting>
  <conditionalFormatting sqref="AX127:AZ127">
    <cfRule type="cellIs" dxfId="164" priority="398" operator="equal">
      <formula>"x"</formula>
    </cfRule>
    <cfRule type="cellIs" dxfId="163" priority="397" operator="equal">
      <formula>"p"</formula>
    </cfRule>
    <cfRule type="cellIs" dxfId="162" priority="396" operator="equal">
      <formula>"d"</formula>
    </cfRule>
    <cfRule type="cellIs" dxfId="161" priority="395" operator="equal">
      <formula>"n"</formula>
    </cfRule>
  </conditionalFormatting>
  <conditionalFormatting sqref="AX130:AZ130">
    <cfRule type="cellIs" dxfId="160" priority="392" operator="equal">
      <formula>"x"</formula>
    </cfRule>
    <cfRule type="cellIs" dxfId="159" priority="391" operator="equal">
      <formula>"p"</formula>
    </cfRule>
    <cfRule type="cellIs" dxfId="158" priority="390" operator="equal">
      <formula>"d"</formula>
    </cfRule>
    <cfRule type="cellIs" dxfId="157" priority="389" operator="equal">
      <formula>"n"</formula>
    </cfRule>
  </conditionalFormatting>
  <conditionalFormatting sqref="AX135:AZ135">
    <cfRule type="cellIs" dxfId="156" priority="386" operator="equal">
      <formula>"x"</formula>
    </cfRule>
    <cfRule type="cellIs" dxfId="155" priority="385" operator="equal">
      <formula>"p"</formula>
    </cfRule>
    <cfRule type="cellIs" dxfId="154" priority="384" operator="equal">
      <formula>"d"</formula>
    </cfRule>
    <cfRule type="cellIs" dxfId="153" priority="383" operator="equal">
      <formula>"n"</formula>
    </cfRule>
  </conditionalFormatting>
  <conditionalFormatting sqref="AX140:AZ140">
    <cfRule type="cellIs" dxfId="152" priority="376" operator="equal">
      <formula>"x"</formula>
    </cfRule>
    <cfRule type="cellIs" dxfId="151" priority="375" operator="equal">
      <formula>"p"</formula>
    </cfRule>
    <cfRule type="cellIs" dxfId="150" priority="374" operator="equal">
      <formula>"d"</formula>
    </cfRule>
    <cfRule type="cellIs" dxfId="149" priority="373" operator="equal">
      <formula>"n"</formula>
    </cfRule>
  </conditionalFormatting>
  <conditionalFormatting sqref="AX145:AZ145">
    <cfRule type="cellIs" dxfId="148" priority="365" operator="equal">
      <formula>"p"</formula>
    </cfRule>
    <cfRule type="cellIs" dxfId="147" priority="366" operator="equal">
      <formula>"x"</formula>
    </cfRule>
    <cfRule type="cellIs" dxfId="146" priority="364" operator="equal">
      <formula>"d"</formula>
    </cfRule>
    <cfRule type="cellIs" dxfId="145" priority="363" operator="equal">
      <formula>"n"</formula>
    </cfRule>
  </conditionalFormatting>
  <conditionalFormatting sqref="AX154:AZ154">
    <cfRule type="cellIs" dxfId="144" priority="125" operator="equal">
      <formula>"p"</formula>
    </cfRule>
    <cfRule type="cellIs" dxfId="143" priority="126" operator="equal">
      <formula>"x"</formula>
    </cfRule>
    <cfRule type="cellIs" dxfId="142" priority="123" operator="equal">
      <formula>"n"</formula>
    </cfRule>
    <cfRule type="cellIs" dxfId="141" priority="124" operator="equal">
      <formula>"d"</formula>
    </cfRule>
  </conditionalFormatting>
  <conditionalFormatting sqref="AX159:AZ159">
    <cfRule type="cellIs" dxfId="140" priority="115" operator="equal">
      <formula>"p"</formula>
    </cfRule>
    <cfRule type="cellIs" dxfId="139" priority="116" operator="equal">
      <formula>"x"</formula>
    </cfRule>
    <cfRule type="cellIs" dxfId="138" priority="114" operator="equal">
      <formula>"d"</formula>
    </cfRule>
    <cfRule type="cellIs" dxfId="137" priority="113" operator="equal">
      <formula>"n"</formula>
    </cfRule>
  </conditionalFormatting>
  <conditionalFormatting sqref="AX169:AZ169">
    <cfRule type="cellIs" dxfId="136" priority="106" operator="equal">
      <formula>"x"</formula>
    </cfRule>
    <cfRule type="cellIs" dxfId="135" priority="103" operator="equal">
      <formula>"n"</formula>
    </cfRule>
    <cfRule type="cellIs" dxfId="134" priority="104" operator="equal">
      <formula>"d"</formula>
    </cfRule>
    <cfRule type="cellIs" dxfId="133" priority="105" operator="equal">
      <formula>"p"</formula>
    </cfRule>
  </conditionalFormatting>
  <conditionalFormatting sqref="AX173:AZ173">
    <cfRule type="cellIs" dxfId="132" priority="94" operator="equal">
      <formula>"d"</formula>
    </cfRule>
    <cfRule type="cellIs" dxfId="131" priority="95" operator="equal">
      <formula>"p"</formula>
    </cfRule>
    <cfRule type="cellIs" dxfId="130" priority="96" operator="equal">
      <formula>"x"</formula>
    </cfRule>
    <cfRule type="cellIs" dxfId="129" priority="93" operator="equal">
      <formula>"n"</formula>
    </cfRule>
  </conditionalFormatting>
  <conditionalFormatting sqref="AX178:AZ178">
    <cfRule type="cellIs" dxfId="128" priority="83" operator="equal">
      <formula>"n"</formula>
    </cfRule>
    <cfRule type="cellIs" dxfId="127" priority="84" operator="equal">
      <formula>"d"</formula>
    </cfRule>
    <cfRule type="cellIs" dxfId="126" priority="85" operator="equal">
      <formula>"p"</formula>
    </cfRule>
    <cfRule type="cellIs" dxfId="125" priority="86" operator="equal">
      <formula>"x"</formula>
    </cfRule>
  </conditionalFormatting>
  <conditionalFormatting sqref="AX182:AZ182">
    <cfRule type="cellIs" dxfId="124" priority="73" operator="equal">
      <formula>"n"</formula>
    </cfRule>
    <cfRule type="cellIs" dxfId="123" priority="74" operator="equal">
      <formula>"d"</formula>
    </cfRule>
    <cfRule type="cellIs" dxfId="122" priority="75" operator="equal">
      <formula>"p"</formula>
    </cfRule>
    <cfRule type="cellIs" dxfId="121" priority="76" operator="equal">
      <formula>"x"</formula>
    </cfRule>
  </conditionalFormatting>
  <conditionalFormatting sqref="AX187:AZ187">
    <cfRule type="cellIs" dxfId="120" priority="65" operator="equal">
      <formula>"p"</formula>
    </cfRule>
    <cfRule type="cellIs" dxfId="119" priority="64" operator="equal">
      <formula>"d"</formula>
    </cfRule>
    <cfRule type="cellIs" dxfId="118" priority="63" operator="equal">
      <formula>"n"</formula>
    </cfRule>
    <cfRule type="cellIs" dxfId="117" priority="66" operator="equal">
      <formula>"x"</formula>
    </cfRule>
  </conditionalFormatting>
  <conditionalFormatting sqref="AX192:AZ192">
    <cfRule type="cellIs" dxfId="116" priority="54" operator="equal">
      <formula>"d"</formula>
    </cfRule>
    <cfRule type="cellIs" dxfId="115" priority="56" operator="equal">
      <formula>"x"</formula>
    </cfRule>
    <cfRule type="cellIs" dxfId="114" priority="55" operator="equal">
      <formula>"p"</formula>
    </cfRule>
    <cfRule type="cellIs" dxfId="113" priority="53" operator="equal">
      <formula>"n"</formula>
    </cfRule>
  </conditionalFormatting>
  <conditionalFormatting sqref="AX195:AZ195">
    <cfRule type="cellIs" dxfId="112" priority="45" operator="equal">
      <formula>"p"</formula>
    </cfRule>
    <cfRule type="cellIs" dxfId="111" priority="43" operator="equal">
      <formula>"n"</formula>
    </cfRule>
    <cfRule type="cellIs" dxfId="110" priority="44" operator="equal">
      <formula>"d"</formula>
    </cfRule>
    <cfRule type="cellIs" dxfId="109" priority="46" operator="equal">
      <formula>"x"</formula>
    </cfRule>
  </conditionalFormatting>
  <conditionalFormatting sqref="AX197:AZ197">
    <cfRule type="cellIs" dxfId="108" priority="36" operator="equal">
      <formula>"x"</formula>
    </cfRule>
    <cfRule type="cellIs" dxfId="107" priority="35" operator="equal">
      <formula>"p"</formula>
    </cfRule>
    <cfRule type="cellIs" dxfId="106" priority="34" operator="equal">
      <formula>"d"</formula>
    </cfRule>
    <cfRule type="cellIs" dxfId="105" priority="33" operator="equal">
      <formula>"n"</formula>
    </cfRule>
  </conditionalFormatting>
  <conditionalFormatting sqref="AX201:AZ201">
    <cfRule type="cellIs" dxfId="104" priority="24" operator="equal">
      <formula>"d"</formula>
    </cfRule>
    <cfRule type="cellIs" dxfId="103" priority="23" operator="equal">
      <formula>"n"</formula>
    </cfRule>
    <cfRule type="cellIs" dxfId="102" priority="25" operator="equal">
      <formula>"p"</formula>
    </cfRule>
    <cfRule type="cellIs" dxfId="101" priority="26" operator="equal">
      <formula>"x"</formula>
    </cfRule>
  </conditionalFormatting>
  <conditionalFormatting sqref="AX211:AZ211">
    <cfRule type="cellIs" dxfId="100" priority="16" operator="equal">
      <formula>"x"</formula>
    </cfRule>
    <cfRule type="cellIs" dxfId="99" priority="15" operator="equal">
      <formula>"p"</formula>
    </cfRule>
    <cfRule type="cellIs" dxfId="98" priority="14" operator="equal">
      <formula>"d"</formula>
    </cfRule>
    <cfRule type="cellIs" dxfId="97" priority="13" operator="equal">
      <formula>"n"</formula>
    </cfRule>
  </conditionalFormatting>
  <conditionalFormatting sqref="AY415:AY1048576">
    <cfRule type="cellIs" dxfId="96" priority="36626" operator="equal">
      <formula>"p"</formula>
    </cfRule>
    <cfRule type="cellIs" dxfId="95" priority="36625" operator="equal">
      <formula>"d"</formula>
    </cfRule>
    <cfRule type="cellIs" dxfId="94" priority="36624" operator="equal">
      <formula>"n"</formula>
    </cfRule>
    <cfRule type="cellIs" dxfId="93" priority="36627" operator="equal">
      <formula>"x"</formula>
    </cfRule>
  </conditionalFormatting>
  <conditionalFormatting sqref="BA1:BA1048576">
    <cfRule type="cellIs" dxfId="92" priority="9" operator="equal">
      <formula>1</formula>
    </cfRule>
  </conditionalFormatting>
  <conditionalFormatting sqref="BD1:BD1048576">
    <cfRule type="cellIs" dxfId="91" priority="2574" operator="equal">
      <formula>"neiesākta"</formula>
    </cfRule>
    <cfRule type="cellIs" dxfId="90" priority="2572" operator="equal">
      <formula>"pabeigta"</formula>
    </cfRule>
    <cfRule type="cellIs" dxfId="89" priority="2571" operator="equal">
      <formula>"iesākta"</formula>
    </cfRule>
  </conditionalFormatting>
  <conditionalFormatting sqref="BE11">
    <cfRule type="cellIs" dxfId="88" priority="2435" operator="equal">
      <formula>"d"</formula>
    </cfRule>
    <cfRule type="cellIs" dxfId="87" priority="2436" operator="equal">
      <formula>"x"</formula>
    </cfRule>
  </conditionalFormatting>
  <conditionalFormatting sqref="BE15">
    <cfRule type="cellIs" dxfId="86" priority="562" operator="equal">
      <formula>"x"</formula>
    </cfRule>
    <cfRule type="cellIs" dxfId="85" priority="561" operator="equal">
      <formula>"d"</formula>
    </cfRule>
  </conditionalFormatting>
  <conditionalFormatting sqref="BE19">
    <cfRule type="cellIs" dxfId="84" priority="544" operator="equal">
      <formula>"x"</formula>
    </cfRule>
    <cfRule type="cellIs" dxfId="83" priority="543" operator="equal">
      <formula>"d"</formula>
    </cfRule>
  </conditionalFormatting>
  <conditionalFormatting sqref="BE24">
    <cfRule type="cellIs" dxfId="82" priority="538" operator="equal">
      <formula>"x"</formula>
    </cfRule>
    <cfRule type="cellIs" dxfId="81" priority="537" operator="equal">
      <formula>"d"</formula>
    </cfRule>
  </conditionalFormatting>
  <conditionalFormatting sqref="BE31">
    <cfRule type="cellIs" dxfId="80" priority="531" operator="equal">
      <formula>"d"</formula>
    </cfRule>
    <cfRule type="cellIs" dxfId="79" priority="532" operator="equal">
      <formula>"x"</formula>
    </cfRule>
  </conditionalFormatting>
  <conditionalFormatting sqref="BE37">
    <cfRule type="cellIs" dxfId="78" priority="525" operator="equal">
      <formula>"d"</formula>
    </cfRule>
    <cfRule type="cellIs" dxfId="77" priority="526" operator="equal">
      <formula>"x"</formula>
    </cfRule>
  </conditionalFormatting>
  <conditionalFormatting sqref="BE39">
    <cfRule type="cellIs" dxfId="76" priority="519" operator="equal">
      <formula>"d"</formula>
    </cfRule>
    <cfRule type="cellIs" dxfId="75" priority="520" operator="equal">
      <formula>"x"</formula>
    </cfRule>
  </conditionalFormatting>
  <conditionalFormatting sqref="BE42">
    <cfRule type="cellIs" dxfId="74" priority="514" operator="equal">
      <formula>"x"</formula>
    </cfRule>
    <cfRule type="cellIs" dxfId="73" priority="513" operator="equal">
      <formula>"d"</formula>
    </cfRule>
  </conditionalFormatting>
  <conditionalFormatting sqref="BE49">
    <cfRule type="cellIs" dxfId="72" priority="508" operator="equal">
      <formula>"x"</formula>
    </cfRule>
    <cfRule type="cellIs" dxfId="71" priority="507" operator="equal">
      <formula>"d"</formula>
    </cfRule>
  </conditionalFormatting>
  <conditionalFormatting sqref="BE53">
    <cfRule type="cellIs" dxfId="70" priority="502" operator="equal">
      <formula>"x"</formula>
    </cfRule>
    <cfRule type="cellIs" dxfId="69" priority="501" operator="equal">
      <formula>"d"</formula>
    </cfRule>
  </conditionalFormatting>
  <conditionalFormatting sqref="BE56">
    <cfRule type="cellIs" dxfId="68" priority="496" operator="equal">
      <formula>"x"</formula>
    </cfRule>
    <cfRule type="cellIs" dxfId="67" priority="495" operator="equal">
      <formula>"d"</formula>
    </cfRule>
  </conditionalFormatting>
  <conditionalFormatting sqref="BE58">
    <cfRule type="cellIs" dxfId="66" priority="490" operator="equal">
      <formula>"x"</formula>
    </cfRule>
    <cfRule type="cellIs" dxfId="65" priority="489" operator="equal">
      <formula>"d"</formula>
    </cfRule>
  </conditionalFormatting>
  <conditionalFormatting sqref="BE62">
    <cfRule type="cellIs" dxfId="64" priority="484" operator="equal">
      <formula>"x"</formula>
    </cfRule>
    <cfRule type="cellIs" dxfId="63" priority="483" operator="equal">
      <formula>"d"</formula>
    </cfRule>
  </conditionalFormatting>
  <conditionalFormatting sqref="BE65">
    <cfRule type="cellIs" dxfId="62" priority="478" operator="equal">
      <formula>"x"</formula>
    </cfRule>
    <cfRule type="cellIs" dxfId="61" priority="477" operator="equal">
      <formula>"d"</formula>
    </cfRule>
  </conditionalFormatting>
  <conditionalFormatting sqref="BE67">
    <cfRule type="cellIs" dxfId="60" priority="471" operator="equal">
      <formula>"d"</formula>
    </cfRule>
    <cfRule type="cellIs" dxfId="59" priority="472" operator="equal">
      <formula>"x"</formula>
    </cfRule>
  </conditionalFormatting>
  <conditionalFormatting sqref="BE69">
    <cfRule type="cellIs" dxfId="58" priority="466" operator="equal">
      <formula>"x"</formula>
    </cfRule>
    <cfRule type="cellIs" dxfId="57" priority="465" operator="equal">
      <formula>"d"</formula>
    </cfRule>
  </conditionalFormatting>
  <conditionalFormatting sqref="BE77">
    <cfRule type="cellIs" dxfId="56" priority="459" operator="equal">
      <formula>"d"</formula>
    </cfRule>
    <cfRule type="cellIs" dxfId="55" priority="460" operator="equal">
      <formula>"x"</formula>
    </cfRule>
  </conditionalFormatting>
  <conditionalFormatting sqref="BE79">
    <cfRule type="cellIs" dxfId="54" priority="454" operator="equal">
      <formula>"x"</formula>
    </cfRule>
    <cfRule type="cellIs" dxfId="53" priority="453" operator="equal">
      <formula>"d"</formula>
    </cfRule>
  </conditionalFormatting>
  <conditionalFormatting sqref="BE85">
    <cfRule type="cellIs" dxfId="52" priority="448" operator="equal">
      <formula>"x"</formula>
    </cfRule>
    <cfRule type="cellIs" dxfId="51" priority="447" operator="equal">
      <formula>"d"</formula>
    </cfRule>
  </conditionalFormatting>
  <conditionalFormatting sqref="BE87">
    <cfRule type="cellIs" dxfId="50" priority="442" operator="equal">
      <formula>"x"</formula>
    </cfRule>
    <cfRule type="cellIs" dxfId="49" priority="441" operator="equal">
      <formula>"d"</formula>
    </cfRule>
  </conditionalFormatting>
  <conditionalFormatting sqref="BE94">
    <cfRule type="cellIs" dxfId="48" priority="436" operator="equal">
      <formula>"x"</formula>
    </cfRule>
    <cfRule type="cellIs" dxfId="47" priority="435" operator="equal">
      <formula>"d"</formula>
    </cfRule>
  </conditionalFormatting>
  <conditionalFormatting sqref="BE99">
    <cfRule type="cellIs" dxfId="46" priority="429" operator="equal">
      <formula>"d"</formula>
    </cfRule>
    <cfRule type="cellIs" dxfId="45" priority="430" operator="equal">
      <formula>"x"</formula>
    </cfRule>
  </conditionalFormatting>
  <conditionalFormatting sqref="BE102">
    <cfRule type="cellIs" dxfId="44" priority="423" operator="equal">
      <formula>"d"</formula>
    </cfRule>
    <cfRule type="cellIs" dxfId="43" priority="424" operator="equal">
      <formula>"x"</formula>
    </cfRule>
  </conditionalFormatting>
  <conditionalFormatting sqref="BE105">
    <cfRule type="cellIs" dxfId="42" priority="418" operator="equal">
      <formula>"x"</formula>
    </cfRule>
    <cfRule type="cellIs" dxfId="41" priority="417" operator="equal">
      <formula>"d"</formula>
    </cfRule>
  </conditionalFormatting>
  <conditionalFormatting sqref="BE112">
    <cfRule type="cellIs" dxfId="40" priority="412" operator="equal">
      <formula>"x"</formula>
    </cfRule>
    <cfRule type="cellIs" dxfId="39" priority="411" operator="equal">
      <formula>"d"</formula>
    </cfRule>
  </conditionalFormatting>
  <conditionalFormatting sqref="BE120">
    <cfRule type="cellIs" dxfId="38" priority="405" operator="equal">
      <formula>"d"</formula>
    </cfRule>
    <cfRule type="cellIs" dxfId="37" priority="406" operator="equal">
      <formula>"x"</formula>
    </cfRule>
  </conditionalFormatting>
  <conditionalFormatting sqref="BE125">
    <cfRule type="cellIs" dxfId="36" priority="399" operator="equal">
      <formula>"d"</formula>
    </cfRule>
    <cfRule type="cellIs" dxfId="35" priority="400" operator="equal">
      <formula>"x"</formula>
    </cfRule>
  </conditionalFormatting>
  <conditionalFormatting sqref="BE127">
    <cfRule type="cellIs" dxfId="34" priority="393" operator="equal">
      <formula>"d"</formula>
    </cfRule>
    <cfRule type="cellIs" dxfId="33" priority="394" operator="equal">
      <formula>"x"</formula>
    </cfRule>
  </conditionalFormatting>
  <conditionalFormatting sqref="BE130">
    <cfRule type="cellIs" dxfId="32" priority="387" operator="equal">
      <formula>"d"</formula>
    </cfRule>
    <cfRule type="cellIs" dxfId="31" priority="388" operator="equal">
      <formula>"x"</formula>
    </cfRule>
  </conditionalFormatting>
  <conditionalFormatting sqref="BE135">
    <cfRule type="cellIs" dxfId="30" priority="382" operator="equal">
      <formula>"x"</formula>
    </cfRule>
    <cfRule type="cellIs" dxfId="29" priority="381" operator="equal">
      <formula>"d"</formula>
    </cfRule>
  </conditionalFormatting>
  <conditionalFormatting sqref="BE140">
    <cfRule type="cellIs" dxfId="28" priority="371" operator="equal">
      <formula>"d"</formula>
    </cfRule>
    <cfRule type="cellIs" dxfId="27" priority="372" operator="equal">
      <formula>"x"</formula>
    </cfRule>
  </conditionalFormatting>
  <conditionalFormatting sqref="BE145">
    <cfRule type="cellIs" dxfId="26" priority="362" operator="equal">
      <formula>"x"</formula>
    </cfRule>
    <cfRule type="cellIs" dxfId="25" priority="361" operator="equal">
      <formula>"d"</formula>
    </cfRule>
  </conditionalFormatting>
  <conditionalFormatting sqref="BE154">
    <cfRule type="cellIs" dxfId="24" priority="121" operator="equal">
      <formula>"d"</formula>
    </cfRule>
    <cfRule type="cellIs" dxfId="23" priority="122" operator="equal">
      <formula>"x"</formula>
    </cfRule>
  </conditionalFormatting>
  <conditionalFormatting sqref="BE159">
    <cfRule type="cellIs" dxfId="22" priority="112" operator="equal">
      <formula>"x"</formula>
    </cfRule>
    <cfRule type="cellIs" dxfId="21" priority="111" operator="equal">
      <formula>"d"</formula>
    </cfRule>
  </conditionalFormatting>
  <conditionalFormatting sqref="BE169">
    <cfRule type="cellIs" dxfId="20" priority="102" operator="equal">
      <formula>"x"</formula>
    </cfRule>
    <cfRule type="cellIs" dxfId="19" priority="101" operator="equal">
      <formula>"d"</formula>
    </cfRule>
  </conditionalFormatting>
  <conditionalFormatting sqref="BE173">
    <cfRule type="cellIs" dxfId="18" priority="92" operator="equal">
      <formula>"x"</formula>
    </cfRule>
    <cfRule type="cellIs" dxfId="17" priority="91" operator="equal">
      <formula>"d"</formula>
    </cfRule>
  </conditionalFormatting>
  <conditionalFormatting sqref="BE178">
    <cfRule type="cellIs" dxfId="16" priority="82" operator="equal">
      <formula>"x"</formula>
    </cfRule>
    <cfRule type="cellIs" dxfId="15" priority="81" operator="equal">
      <formula>"d"</formula>
    </cfRule>
  </conditionalFormatting>
  <conditionalFormatting sqref="BE182">
    <cfRule type="cellIs" dxfId="14" priority="72" operator="equal">
      <formula>"x"</formula>
    </cfRule>
    <cfRule type="cellIs" dxfId="13" priority="71" operator="equal">
      <formula>"d"</formula>
    </cfRule>
  </conditionalFormatting>
  <conditionalFormatting sqref="BE187">
    <cfRule type="cellIs" dxfId="12" priority="62" operator="equal">
      <formula>"x"</formula>
    </cfRule>
    <cfRule type="cellIs" dxfId="11" priority="61" operator="equal">
      <formula>"d"</formula>
    </cfRule>
  </conditionalFormatting>
  <conditionalFormatting sqref="BE192">
    <cfRule type="cellIs" dxfId="10" priority="51" operator="equal">
      <formula>"d"</formula>
    </cfRule>
    <cfRule type="cellIs" dxfId="9" priority="52" operator="equal">
      <formula>"x"</formula>
    </cfRule>
  </conditionalFormatting>
  <conditionalFormatting sqref="BE195">
    <cfRule type="cellIs" dxfId="8" priority="41" operator="equal">
      <formula>"d"</formula>
    </cfRule>
    <cfRule type="cellIs" dxfId="7" priority="42" operator="equal">
      <formula>"x"</formula>
    </cfRule>
  </conditionalFormatting>
  <conditionalFormatting sqref="BE197">
    <cfRule type="cellIs" dxfId="6" priority="32" operator="equal">
      <formula>"x"</formula>
    </cfRule>
    <cfRule type="cellIs" dxfId="5" priority="31" operator="equal">
      <formula>"d"</formula>
    </cfRule>
  </conditionalFormatting>
  <conditionalFormatting sqref="BE201">
    <cfRule type="cellIs" dxfId="4" priority="22" operator="equal">
      <formula>"x"</formula>
    </cfRule>
    <cfRule type="cellIs" dxfId="3" priority="21" operator="equal">
      <formula>"d"</formula>
    </cfRule>
  </conditionalFormatting>
  <conditionalFormatting sqref="BE211">
    <cfRule type="cellIs" dxfId="2" priority="12" operator="equal">
      <formula>"x"</formula>
    </cfRule>
    <cfRule type="cellIs" dxfId="1" priority="11" operator="equal">
      <formula>"d"</formula>
    </cfRule>
  </conditionalFormatting>
  <conditionalFormatting sqref="BG1:BG4">
    <cfRule type="cellIs" dxfId="0" priority="20546" operator="equal">
      <formula>"n"</formula>
    </cfRule>
  </conditionalFormatting>
  <hyperlinks>
    <hyperlink ref="B11" r:id="rId1" location="pu1-1-pakalpojumu-parvaldibas-politikas-planosana-un-aktualizesana" display="PU1.23." xr:uid="{0DC2C9F6-1798-4E4B-BA82-4DACF0C32DD7}"/>
    <hyperlink ref="B153:E153" r:id="rId2" display="3. Pakalpojumu pārvaldībai nepieciešamās spējas un resursi" xr:uid="{A50D3C79-04CC-41EE-BB7D-4BF863DA28FD}"/>
    <hyperlink ref="B15" r:id="rId3" location="pu1-2-nozaru-pasvaldibu-un-iestazu-pakalpojumu-attistibas-planu-izveide-un-aktualizesana" display="PU1–2" xr:uid="{4DD440BD-60BA-49D3-AFD9-C3EDBBBCED3C}"/>
    <hyperlink ref="B19" r:id="rId4" location="pu1-5-pakalpojumu-parvaldibas-politikas-un-attistibas-planu-istenosanas-kontrole-un-vadiba" xr:uid="{464DB200-26A0-479A-8B87-11B68116D771}"/>
    <hyperlink ref="B24" r:id="rId5" location="pu2-1-pakalpojumu-planosana-izveide-ieviesana-uzturesana-un-attistiba" xr:uid="{A2548B05-3204-485C-9AFC-BCFEA3C0B349}"/>
    <hyperlink ref="B31" r:id="rId6" location="pu2-2-pakalpojumu-galveno-sanemeju-grupu-un-vajadzibu-apzinasana" xr:uid="{7D3F72AC-609D-40B8-9E02-EE34CC5A4DAD}"/>
    <hyperlink ref="B37" r:id="rId7" location="pu2-3-pakalpojumu-sniegsanas-un-uzturesanas-rezultativako-un-efektivako-veidu-noteiksana" xr:uid="{FD04B8A4-0DE0-4387-BCE6-99578DD00266}"/>
    <hyperlink ref="B39" r:id="rId8" location="pu2-4-pakalpojumu-sniegsanas-un-uzturesanas-rezultativitati-un-efektivitati-raksturojosu-raditaju-noteiksana-galveno-darbibas-raditaju-noteiksana" xr:uid="{C98529DF-D7E6-44C7-88DC-A8C332D8E861}"/>
    <hyperlink ref="B42" r:id="rId9" location="pu2-5-pakalpojumu-parvaldibai-nepieciesamo-speju-un-resursu-nodrosinasana" xr:uid="{729EFAB7-0F34-49E6-9CA1-20DD5052F678}"/>
    <hyperlink ref="B49" r:id="rId10" location="pu2-6-pakalpojumu-parvaldibas-specialo-normativo-aktu-izstrade-un-pilnveide" xr:uid="{7884E4EA-5663-4627-B995-E0B3CF0D035E}"/>
    <hyperlink ref="B53" r:id="rId11" location="pu2-7-pakalpojumu-aprakstu-veidosana-registresana-un-uzturesana" xr:uid="{60F79D83-9DBB-4169-956B-6D664F635A2F}"/>
    <hyperlink ref="B56" r:id="rId12" location="pu2-8-informacijas-nodrosinasana-pakalpojumu-sanemejiem-par-pieejamiem-pakalpojumiem" xr:uid="{66856E14-0204-4E01-8C1E-5F3C3BA46609}"/>
    <hyperlink ref="B58" r:id="rId13" location="pu2-9-pakalpojumu-limenu-noteiksana-un-pakalpojumu-limenu-vienosanas-nosacijumu-saskanosana-ar-pakalpojumu-sanemejiem" xr:uid="{CE7CF96F-AAF0-4F5B-B2C3-7009FF403539}"/>
    <hyperlink ref="B62" r:id="rId14" location="pu2-10-ar-pakalpojumu-parvaldibu-saistitas-starpiestazu-un-parrobezu-sadarbibas-koordinesana" xr:uid="{A28F66B9-41B6-4678-A285-5DBB9D3FFCC4}"/>
    <hyperlink ref="B65" r:id="rId15" location="pu2-11-zinasanu-uzkrasana-un-pieejamibas-nodrosinasana" xr:uid="{369BA72A-FC17-4F90-89EF-7F1941675E85}"/>
    <hyperlink ref="B67" r:id="rId16" location="pu2-12-ar-pakalpojumu-parvaldibu-saistita-metodiska-atbalsta-nodrosinasana-pakalpojumu-sniegsana-iesaistitajiem" xr:uid="{6FDCA434-80BE-40D3-B902-0C3F40900B50}"/>
    <hyperlink ref="B69" r:id="rId17" location="pu2-13-pakalpojumu-un-resursu-pieejamibas-un-nepartrauktibas-planosana-un-nodrosinasana" xr:uid="{48B734D4-FABF-4DFD-AEC9-75393B73510E}"/>
    <hyperlink ref="B77" r:id="rId18" location="pu2-14-pieklustamibas-nodrosinasana-pakalpojumiem" xr:uid="{CE420253-E975-4C74-9CE9-E3E6A8B36674}"/>
    <hyperlink ref="B79" r:id="rId19" location="pu2-15-pakalpojumu-pieprasijumu-parvaldiba-un-izpildes-nodrosinasana" xr:uid="{5DF93BDA-2BC9-4163-B610-7C84E87B239C}"/>
    <hyperlink ref="B85" r:id="rId20" location="pu2-16-atbalsta-nodrosinasana-pakalpojumu-sanemejiem" xr:uid="{17BB8D40-D6EB-4DE2-A638-0033BAD64E0F}"/>
    <hyperlink ref="B87" r:id="rId21" location="pu2-17-pakalpojumu-limenu-vienosanas-nosacijumu-izpildes-kontrole-un-nodrosinasana" xr:uid="{AE6D7498-3E17-4AA6-BF07-5B3B8AEA1009}"/>
    <hyperlink ref="B94" r:id="rId22" location="pu2-18-pakalpojumu-sanemeju-ierosinajumu-un-sudzibu-apkoposana-izvertesana-un-nepieciesamo-darbibu-veiksana" xr:uid="{1713C78F-72FD-434D-AA8C-B18B5EE94C93}"/>
    <hyperlink ref="B99" r:id="rId23" location="pu2-19-pakalpojumu-sniegsanas-apjomu-un-tiem-nepieciesama-nodrosinajuma-atbilstibas-parvaldiba" xr:uid="{573294FB-FAA4-4DB2-88C7-A5B4FDEB132F}"/>
    <hyperlink ref="B102" r:id="rId24" location="pu2-20-ar-pakalpojumu-un-resursu-parvaldibu-saistitu-izmainu-istenosana" xr:uid="{1B069779-6515-4644-BC93-15B1BAFE4FF4}"/>
    <hyperlink ref="B105" r:id="rId25" location="pu2-21-iespejami-atra-pakalpojumu-pieejamibas-atjaunosana" xr:uid="{8D46FCA2-5145-45E5-8EAE-53778F1FBCA8}"/>
    <hyperlink ref="B112" r:id="rId26" location="pu2-22-pakalpojumu-pieejamibas-partraukumu-celonu-apzinasana-un-noversana" xr:uid="{99A47D34-637D-4CCE-B823-8DC23273B5FA}"/>
    <hyperlink ref="B120" r:id="rId27" location="pu2-23-merijumu-veiksana-un-rezultatu-izmantosana" xr:uid="{D886CCF1-CB7F-401D-8D12-8B0D18265648}"/>
    <hyperlink ref="B125" r:id="rId28" location="pu3-1-nemitiga-pilnveide" xr:uid="{D5CD9F35-EDBE-4736-B5C5-59B5BE47B34C}"/>
    <hyperlink ref="B127" r:id="rId29" location="pu3-2-parvaldibas-dalibnieku-iesaiste" xr:uid="{5C6A2DD3-8D5A-4808-A6CF-8D9D23E0F09B}"/>
    <hyperlink ref="B130" r:id="rId30" location="pu3-3-istenoto-aktivitasu-kontrole" xr:uid="{DFA57D24-684A-403E-9FAD-BE2B7B8609DA}"/>
    <hyperlink ref="B135" r:id="rId31" location="pu3-4-finansu-parvaldiba" xr:uid="{082D5A32-BE03-46CF-8CE8-DAA25EEAA2C1}"/>
    <hyperlink ref="B154" r:id="rId32" xr:uid="{28567C00-9E99-48A3-90D6-2FE837593B7B}"/>
    <hyperlink ref="B159" r:id="rId33" xr:uid="{479C7F66-7824-4797-BECC-044FC161D071}"/>
    <hyperlink ref="B169" r:id="rId34" xr:uid="{E5C0B437-091E-4844-B643-DF9B40A670B4}"/>
    <hyperlink ref="B173" r:id="rId35" xr:uid="{546B5C11-5891-4BD3-9B16-B34CFFC7A83A}"/>
    <hyperlink ref="B178" r:id="rId36" xr:uid="{A9305B6F-6E2E-4CDC-8B21-567F4213DDE3}"/>
    <hyperlink ref="B182" r:id="rId37" xr:uid="{5D3DE130-130B-4268-955D-2F6579A155BA}"/>
    <hyperlink ref="B187" r:id="rId38" xr:uid="{AC5B8999-55F9-44FB-8890-B00387B620EE}"/>
    <hyperlink ref="B192" r:id="rId39" xr:uid="{0DB7B1CF-B628-4C69-BD7E-552A28D72A82}"/>
    <hyperlink ref="B195" r:id="rId40" xr:uid="{FF5FB0F7-20B2-4B93-AFE8-758EF4B98E8B}"/>
    <hyperlink ref="B197" r:id="rId41" xr:uid="{FAEE1FEC-4F17-4597-A6BE-762AFEAC0EC9}"/>
    <hyperlink ref="B201" r:id="rId42" xr:uid="{0EF6ECD3-76B9-4709-9737-A866F246A199}"/>
    <hyperlink ref="B211" r:id="rId43" xr:uid="{38FCD01B-2D11-4697-8CE7-6192CFF6E14A}"/>
    <hyperlink ref="H6" r:id="rId44" xr:uid="{8CF44D87-4AA4-4C5E-A11C-B4FE33C9974B}"/>
    <hyperlink ref="I6" r:id="rId45" xr:uid="{6F5A5FB1-5209-45FE-B5B6-D60932ABAC88}"/>
    <hyperlink ref="J6" r:id="rId46" xr:uid="{D34BD36E-260B-473A-B488-D5D39F8D2C1F}"/>
    <hyperlink ref="K6" r:id="rId47" xr:uid="{49FBCCBE-78C7-4C84-950E-8636EF956A60}"/>
    <hyperlink ref="L6" r:id="rId48" xr:uid="{FAB35B8B-6B1A-45AF-ADA6-9B5633A13A2F}"/>
    <hyperlink ref="M6" r:id="rId49" xr:uid="{B2CED767-8629-476D-B030-7D6AA2136391}"/>
    <hyperlink ref="N6" r:id="rId50" xr:uid="{4D482B7F-814B-46D1-B83B-9D3BD5922FA9}"/>
    <hyperlink ref="O6" r:id="rId51" xr:uid="{36A2F395-CBE7-4C14-A2ED-80FE8F337AB0}"/>
    <hyperlink ref="P6" r:id="rId52" xr:uid="{488755FD-76F7-4E1D-B53D-BCBF50C37F9E}"/>
    <hyperlink ref="Q6" r:id="rId53" xr:uid="{F0B9600D-D84D-47FB-92A3-C64C4D4A0ABE}"/>
    <hyperlink ref="R6" r:id="rId54" xr:uid="{3EC94C99-84D6-41F3-9625-9D3D485C3DBB}"/>
    <hyperlink ref="S6" r:id="rId55" xr:uid="{721EC8BE-BB84-4588-A98D-9E83B838BEB3}"/>
    <hyperlink ref="T6" r:id="rId56" location="pu1-1-pakalpojumu-parvaldibas-politikas-planosana-un-aktualizesana" display="PU1.23." xr:uid="{A4BEEBC5-71F9-4484-B003-72AB3BEC7884}"/>
    <hyperlink ref="U6" r:id="rId57" location="pu1-2-nozaru-pasvaldibu-un-iestazu-pakalpojumu-attistibas-planu-izveide-un-aktualizesana" display="PU1–2" xr:uid="{A12FDA62-8023-40DA-9FB5-F9C591EEE947}"/>
    <hyperlink ref="V6" r:id="rId58" location="pu1-5-pakalpojumu-parvaldibas-politikas-un-attistibas-planu-istenosanas-kontrole-un-vadiba" xr:uid="{C2ED91B4-4944-4DF8-9439-9F5860C4AA54}"/>
    <hyperlink ref="W6" r:id="rId59" location="pu2-1-pakalpojumu-planosana-izveide-ieviesana-uzturesana-un-attistiba" xr:uid="{680A550F-5CE3-432F-AD12-4D729701FFF9}"/>
    <hyperlink ref="X6" r:id="rId60" location="pu2-2-pakalpojumu-galveno-sanemeju-grupu-un-vajadzibu-apzinasana" xr:uid="{91D340FD-1606-420C-8382-06C0EF56DC6E}"/>
    <hyperlink ref="Y6" r:id="rId61" location="pu2-3-pakalpojumu-sniegsanas-un-uzturesanas-rezultativako-un-efektivako-veidu-noteiksana" xr:uid="{D3F92B01-9F70-480D-A01E-65D72A572365}"/>
    <hyperlink ref="Z6" r:id="rId62" location="pu2-4-pakalpojumu-sniegsanas-un-uzturesanas-rezultativitati-un-efektivitati-raksturojosu-raditaju-noteiksana-galveno-darbibas-raditaju-noteiksana" xr:uid="{A593314F-B6DF-4766-AB9E-5F47B7A8ECA5}"/>
    <hyperlink ref="AA6" r:id="rId63" location="pu2-5-pakalpojumu-parvaldibai-nepieciesamo-speju-un-resursu-nodrosinasana" xr:uid="{96EAB594-C164-4821-AA54-B2AE36C30A82}"/>
    <hyperlink ref="AB6" r:id="rId64" location="pu2-6-pakalpojumu-parvaldibas-specialo-normativo-aktu-izstrade-un-pilnveide" xr:uid="{A72426EB-1F36-46F5-955A-D24494DC7C43}"/>
    <hyperlink ref="AC6" r:id="rId65" location="pu2-7-pakalpojumu-aprakstu-veidosana-registresana-un-uzturesana" xr:uid="{48603545-21B9-4894-BE97-5303DEEDBE59}"/>
    <hyperlink ref="AD6" r:id="rId66" location="pu2-8-informacijas-nodrosinasana-pakalpojumu-sanemejiem-par-pieejamiem-pakalpojumiem" xr:uid="{7AB04817-60A6-4F48-B54C-8EF51A51B15C}"/>
    <hyperlink ref="AE6" r:id="rId67" location="pu2-9-pakalpojumu-limenu-noteiksana-un-pakalpojumu-limenu-vienosanas-nosacijumu-saskanosana-ar-pakalpojumu-sanemejiem" xr:uid="{C715006C-2F9C-4DD5-BC59-DA2887A02BBB}"/>
    <hyperlink ref="AF6" r:id="rId68" location="pu2-10-ar-pakalpojumu-parvaldibu-saistitas-starpiestazu-un-parrobezu-sadarbibas-koordinesana" xr:uid="{D5B053B8-F658-473E-95E5-DDB1B80133CC}"/>
    <hyperlink ref="AG6" r:id="rId69" location="pu2-11-zinasanu-uzkrasana-un-pieejamibas-nodrosinasana" xr:uid="{CBD0007C-E1D8-41C1-B27F-87EDA02C6EC3}"/>
    <hyperlink ref="AH6" r:id="rId70" location="pu2-12-ar-pakalpojumu-parvaldibu-saistita-metodiska-atbalsta-nodrosinasana-pakalpojumu-sniegsana-iesaistitajiem" xr:uid="{46A038A8-36CF-4F81-949C-08EF3A8D81A4}"/>
    <hyperlink ref="AI6" r:id="rId71" location="pu2-13-pakalpojumu-un-resursu-pieejamibas-un-nepartrauktibas-planosana-un-nodrosinasana" xr:uid="{E0C9BA60-E3BE-464C-94C0-A69741B373EC}"/>
    <hyperlink ref="AJ6" r:id="rId72" location="pu2-14-pieklustamibas-nodrosinasana-pakalpojumiem" xr:uid="{32D3ACC8-BE22-4E5E-91BA-9CCA64ADB1BC}"/>
    <hyperlink ref="AK6" r:id="rId73" location="pu2-15-pakalpojumu-pieprasijumu-parvaldiba-un-izpildes-nodrosinasana" xr:uid="{E6E42CC8-D88D-4853-9DAD-D641C804CECB}"/>
    <hyperlink ref="AL6" r:id="rId74" location="pu2-16-atbalsta-nodrosinasana-pakalpojumu-sanemejiem" xr:uid="{C7B454C2-8AA1-406C-B6B2-F8BA57DB13A6}"/>
    <hyperlink ref="AM6" r:id="rId75" location="pu2-17-pakalpojumu-limenu-vienosanas-nosacijumu-izpildes-kontrole-un-nodrosinasana" xr:uid="{264FCD06-6A11-4263-B5E3-A4451FFFA60E}"/>
    <hyperlink ref="AN6" r:id="rId76" location="pu2-18-pakalpojumu-sanemeju-ierosinajumu-un-sudzibu-apkoposana-izvertesana-un-nepieciesamo-darbibu-veiksana" xr:uid="{4A64BC47-8A4E-4012-8710-4CB804D7D482}"/>
    <hyperlink ref="AO6" r:id="rId77" location="pu2-19-pakalpojumu-sniegsanas-apjomu-un-tiem-nepieciesama-nodrosinajuma-atbilstibas-parvaldiba" xr:uid="{50CDB6DA-BB71-419A-9382-74D33531C585}"/>
    <hyperlink ref="AP6" r:id="rId78" location="pu2-20-ar-pakalpojumu-un-resursu-parvaldibu-saistitu-izmainu-istenosana" xr:uid="{9FE6EC6E-7C14-4EFA-9255-AFF2B9CA22E9}"/>
    <hyperlink ref="AQ6" r:id="rId79" location="pu2-21-iespejami-atra-pakalpojumu-pieejamibas-atjaunosana" xr:uid="{79ED726E-FE89-4B9C-8160-6D217472CE14}"/>
    <hyperlink ref="AR6" r:id="rId80" location="pu2-22-pakalpojumu-pieejamibas-partraukumu-celonu-apzinasana-un-noversana" xr:uid="{0601E9D5-16D2-41F5-A942-E4F69527DE45}"/>
    <hyperlink ref="AS6" r:id="rId81" location="pu2-23-merijumu-veiksana-un-rezultatu-izmantosana" xr:uid="{E496C6D8-7B08-4EA0-A498-AD1BC4418D5F}"/>
    <hyperlink ref="AT6" r:id="rId82" location="pu3-1-nemitiga-pilnveide" xr:uid="{E5DD46F1-76E6-494F-8D03-E970095A8493}"/>
    <hyperlink ref="AU6" r:id="rId83" location="pu3-2-parvaldibas-dalibnieku-iesaiste" xr:uid="{31717E40-4BE6-4DD4-89A0-0D013D7BAB0B}"/>
    <hyperlink ref="AV6" r:id="rId84" location="pu3-3-istenoto-aktivitasu-kontrole" xr:uid="{54B2931E-A415-4AB7-9596-5B5FCCFE089B}"/>
    <hyperlink ref="AW6" r:id="rId85" location="pu3-4-finansu-parvaldiba" xr:uid="{1BEFFA0B-80FB-4143-9CC2-F26E42D45750}"/>
    <hyperlink ref="B10:E10" r:id="rId86" display="1. Pakalpojumu pārvaldības uzdevumi (PU) un lomu pienākumi (LP)" xr:uid="{72083D2B-6E40-481F-8DF3-304E09F6C976}"/>
    <hyperlink ref="B155:C155" r:id="rId87" location="s1-1-pakalpojumu-parvaldibas-organizatoriskas-strukturas-izveides-vispareji-nosacijumi" display="S1-1" xr:uid="{875FA897-994B-4F8E-A52A-8BDD1735162F}"/>
    <hyperlink ref="B156:C156" r:id="rId88" location="s1-2-pakalpojumu-parvaldibas-organizatoriska-struktura-nozaru-ministrijam-un-paklautibas-iestadem" display="S1-2" xr:uid="{6C523885-9095-46A9-9665-A7F38BCBDD9E}"/>
    <hyperlink ref="B157:C157" r:id="rId89" location="s1-4-pakalpojumu-parvaldibas-organizatoriska-struktura-iestadem-kam-nav-nozares-ministrijas-vai-pasvaldibas-paklautibas" display="S1-3" xr:uid="{E4F46D60-C716-4542-B499-EF8605CC81DC}"/>
    <hyperlink ref="B158:C158" r:id="rId90" location="s1-5-pakalpojumu-parvaldibas-organizatoriskas-strukturas-optimizesana" display="S1-4" xr:uid="{A6F93A7C-0045-4EAD-9407-CE52970184CC}"/>
    <hyperlink ref="B160:C160" r:id="rId91" location="s2-1-pakalpojumu-kultura-un-tas-veidosana" display="S2-1" xr:uid="{339CADC1-FBC5-4EF0-87AA-FD925BFC33DA}"/>
    <hyperlink ref="B161:C161" r:id="rId92" location="s2-2-pakalpojumu-parvaldibai-atbilstosas-vertibas" display="S2-2" xr:uid="{86B502BC-FE7E-444C-991C-C3CAD1C2E9D4}"/>
    <hyperlink ref="B166:C166" r:id="rId93" location="s2-3-pakalpojumu-parvaldibas-attistiba" display="S2-3" xr:uid="{D39B1281-E25B-4075-B38D-A648345606C0}"/>
    <hyperlink ref="B168:C168" r:id="rId94" location="s2-4-saimnieka-attieksme" display="S2-4" xr:uid="{BDF14AE4-B34A-44C6-A6F4-47C0CC7C5B48}"/>
    <hyperlink ref="B170:C170" r:id="rId95" location="s3-1-personala-amati-un-lomas" display="S3-1" xr:uid="{237D2DED-F032-473F-8929-1DFD724F28E0}"/>
    <hyperlink ref="B171:C171" r:id="rId96" location="s3-2-personala-pietiekamiba" display="S3-2" xr:uid="{0F969668-5EC5-4AB5-8C6B-FE24189B9C28}"/>
    <hyperlink ref="B172:C172" r:id="rId97" location="s3-3-personala-piemerotiba" display="S3-3" xr:uid="{CBE7FD76-53CF-4E97-A108-CFCBAD16DD19}"/>
    <hyperlink ref="B174:C174" r:id="rId98" location="s4-2-visparejas-pakalpojumu-parvaldibas-politikas-istenosanas-kompetences" display="S4-2" xr:uid="{17C6C2E8-F937-4FF0-8674-872DB0BCA04A}"/>
    <hyperlink ref="B175:C175" r:id="rId99" location="s4-3-pakalpojumu-parvaldibas-uzdevumu-veiksanas-kompetences" display="S4-3" xr:uid="{3F9417E1-D916-4702-88C8-2C5DE7BCCA02}"/>
    <hyperlink ref="B176:C176" r:id="rId100" location="s4-4-pakalpojumu-izveides-sniegsanas-un-pilnveides-nosacijumu-istenosanas-kompetences" display="S4-4" xr:uid="{AD1CEC2B-1DA2-4ED0-A206-F7DDA832F7F7}"/>
    <hyperlink ref="B177:C177" r:id="rId101" location="s4-5-pakalpojumiem-un-pakalpojumu-parvaldibai-nepieciesamo-speju-un-resursu-nodrosinasanas-kompetences" display="S4-5" xr:uid="{AF3BABEA-15EE-409F-B1BC-2533DA8CDC9D}"/>
    <hyperlink ref="B179:C179" r:id="rId102" location="s5-1-valsti-vienotas-visparejas-ar-pakalpojumu-parvaldibu-saistitas-vadlinijas" display="S5-1" xr:uid="{1F5B4E69-C462-4FAC-A373-CB5E7A01DBCC}"/>
    <hyperlink ref="B180:C180" r:id="rId103" location="s5-2-nozare-vienotas-specializetas-ar-pakalpojumu-parvaldibu-saistitas-vadlinijas" display="S5-2" xr:uid="{873B21DE-1A2D-4C71-BF0F-3E8F10B2A0F2}"/>
    <hyperlink ref="B181:C181" r:id="rId104" location="s5-4-iestade-vienotas-specializetas-ar-pakalpojumu-parvaldibu-saistitas-vadlinijas" display="S5-4" xr:uid="{229198D7-3F22-48C4-9C7E-FF4DEFA80328}"/>
    <hyperlink ref="B183:C183" r:id="rId105" location="s6-1-valsti-vienoti-vispareji-ar-pakalpojumu-parvaldibu-saistiti-procesi" display="S6-1" xr:uid="{D3841C34-C9F7-47C5-BD8D-0793036B49BF}"/>
    <hyperlink ref="B184:C184" r:id="rId106" location="s6-2-nozare-vienoti-specializeti-ar-pakalpojumu-parvaldibu-saistiti-procesi" display="S6-2" xr:uid="{A1C7F265-B94B-40EC-899E-7325B62F0782}"/>
    <hyperlink ref="B185:C185" r:id="rId107" location="s6-4-iestade-vienoti-specializeti-ar-pakalpojumu-parvaldibu-saistiti-procesi" display="S6-4" xr:uid="{232BC987-4780-4851-9D55-2D7F616B0097}"/>
    <hyperlink ref="B188:C188" r:id="rId108" location="s7-1-normativais-regulejums-kas-nosaka-valsti-vienotu-vispareju-kartibu-pakalpojumu-parvaldibas-istenosanai" display="S7-1" xr:uid="{ED8FEB35-64C8-4C02-876F-AA894D75ACEB}"/>
    <hyperlink ref="B189:C189" r:id="rId109" location="s7-2-normativais-regulejums-kas-nosaka-nozare-vienotu-specializetu-kartibu-pakalpojumu-parvaldibas-istenosanai" display="S7-2" xr:uid="{C8809AD8-2359-44E2-BBAB-4714E966E531}"/>
    <hyperlink ref="B190:C190" r:id="rId110" location="s7-4-normativais-regulejums-kas-nosaka-iestade-vienotu-specializetu-kartibu-pakalpojumu-parvaldibas-istenosanai" display="S7-4" xr:uid="{D57D2261-B692-48A7-A97C-80F840AD313E}"/>
    <hyperlink ref="B193:C193" r:id="rId111" location="s8-1-partneru-piesaiste" display="S8-1" xr:uid="{87619231-37CF-4D84-856A-D3985685C0EA}"/>
    <hyperlink ref="B194:C194" r:id="rId112" location="s8-4-partneru-parvaldiba" display="S8-4" xr:uid="{A173E6BB-BE5A-44A8-83AB-AE8E8654B8D7}"/>
    <hyperlink ref="B196:C196" r:id="rId113" location="s9-1-pakalpojumu-sanemeju-lidzdaliba" display="S9-1" xr:uid="{C55AED35-718F-46E2-A3A9-A9BA0F97B091}"/>
    <hyperlink ref="B198:C198" r:id="rId114" location="r1-1-informacijas-pielietojums" display="R1-1" xr:uid="{31C76D01-0265-43FB-BDAF-E4E556F73401}"/>
    <hyperlink ref="B199:C199" r:id="rId115" location="r1-2-informacijas-veidi" display="R1-2" xr:uid="{D2C74F47-B7F7-4197-8479-4B5728AA2467}"/>
    <hyperlink ref="B200:C200" r:id="rId116" location="r1-3-informacijas-noteiksana" display="R1-3" xr:uid="{6488B20F-115C-4FA5-A72E-94F7EBD7C5DC}"/>
    <hyperlink ref="B202:C202" r:id="rId117" location="r2-1-valsts-vienotais-registrs" display="R2-1" xr:uid="{F45C7E96-9ECC-49B7-8F35-CA661BA6F8D1}"/>
    <hyperlink ref="B203:C203" r:id="rId118" location="r2-2-pasapkalposanas-timeklvietnes-un-mobilas-lietotnes" display="R2-2" xr:uid="{BE0E9E23-9F61-47B1-813F-D362211FB38B}"/>
    <hyperlink ref="B204:C204" r:id="rId119" location="r2-2-pasapkalposanas-timeklvietnes-un-mobilas-lietotnes" display="R2-3" xr:uid="{D2420CE4-9FE3-4063-9CAB-D3E0AFCA033D}"/>
    <hyperlink ref="B205:C205" r:id="rId120" location="r2-4-specializeti-pamatdarbibas-digitalo-tehnologiju-risinajumi" display="R2-4" xr:uid="{9CB49ACF-05EB-4E0E-9E1A-9FA6EE705076}"/>
    <hyperlink ref="B206:C206" r:id="rId121" location="r2-5-dazadi-pakalpojumu-parvaldibai-nepieciesami-digitalo-tehnologiju-risinajumi" display="R2-5" xr:uid="{8DB3A645-314C-4AFE-A412-21CB72205D9D}"/>
    <hyperlink ref="B208:C208" r:id="rId122" location="r2-6-dazadas-pakalpojumiem-un-pakalpojumu-parvaldibai-nepieciesamas-koplietosanas-komponentes" display="R2-6" xr:uid="{5B814B75-3587-42F7-B60D-46508E06D71C}"/>
    <hyperlink ref="B209:C209" r:id="rId123" location="r2-7-tehnologiskais-nodrosinajums-atbalsta-funkciju-istenosanai" display="R2-7" xr:uid="{8ABC51C0-0BD8-449E-9459-0B4C533852B3}"/>
    <hyperlink ref="B210:C210" r:id="rId124" location="r2-8-infrastruktura" display="R2-8" xr:uid="{DBB2BC55-345F-4C31-8089-5CE5F61C4936}"/>
    <hyperlink ref="D2:E2" r:id="rId125" location="4-loma-iestades-pakalpojumu-kopuma-saimnieks" display="Iestādes pakalpojumu kopuma saimnieks ✦ " xr:uid="{62E706C4-9674-4A45-A750-D0E0F2DCDFEA}"/>
    <hyperlink ref="B139:E139" r:id="rId126" location="pu2-1-pakalpojumu-planosana-izveide-ieviesana-uzturesana-un-attistiba" display="Iestādes pakalpojumu kopums" xr:uid="{E2F84234-0D4A-4BEB-BE83-766390B161CD}"/>
  </hyperlinks>
  <pageMargins left="0.7" right="0.7" top="0.75" bottom="0.75" header="0.3" footer="0.3"/>
  <pageSetup paperSize="8" scale="47" fitToHeight="0" orientation="landscape" verticalDpi="0" r:id="rId127"/>
  <legacyDrawing r:id="rId128"/>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3FE681B5-BD5E-4B80-9E0B-EC3C946F3F1F}">
          <x14:formula1>
            <xm:f>Izvēlnes!$C$2:$C$5</xm:f>
          </x14:formula1>
          <xm:sqref>E136:E138 E16:E18 E20:E23 E209 E32:E36 E38 E12:E14 E25:E30 E50:E52 E54:E55 E57 E59:E61 E63:E64 E66 E68 E43:E48 E78 E80:E84 E86 E70:E76 E95:E98 E100:E101 E103:E104 E88:E93 E106:E111 E121:E124 E126 E128:E129 E131:E134 E40:E41 E146:E152 E170:E172 E160:E168 E174:E177 E196 E141:E144 E198:E200 E113:E119 E202:E204 E206:E207 E155 E158</xm:sqref>
        </x14:dataValidation>
        <x14:dataValidation type="list" showInputMessage="1" showErrorMessage="1" error="Neatbilstoša vērtība!" xr:uid="{6880CF3C-90F7-40C6-B0D9-BBC610C140F0}">
          <x14:formula1>
            <xm:f>Izvēlnes!$E$2:$E$5</xm:f>
          </x14:formula1>
          <xm:sqref>BD12:BD14 BD179:BD181 BD16:BD18 BD20:BD23 BD212:BD217 BD32:BD36 BD38 BD113:BD119 BD25:BD30 BD50:BD52 BD54:BD55 BD57 BD59:BD61 BD63:BD64 BD66 BD68 BD43:BD48 BD78 BD80:BD84 BD86 BD70:BD76 BD95:BD98 BD100:BD101 BD103:BD104 BD88:BD93 BD106:BD111 BD121:BD124 BD126 BD128:BD129 BD131:BD134 BD40:BD41 BD141:BD144 BD170:BD172 BD160:BD168 BD183:BD186 BD188:BD191 BD196 BD193:BD194 BD198:BD200 BD136:BD138 BD155:BD158 BD174:BD177 BD202:BD210 BD146:BD152</xm:sqref>
        </x14:dataValidation>
        <x14:dataValidation type="list" showInputMessage="1" showErrorMessage="1" error="Neatbilstoša vērtība!" xr:uid="{7BB766B0-86B1-4516-B892-486A66DEDB93}">
          <x14:formula1>
            <xm:f>Izvēlnes!$B$2:$B$6</xm:f>
          </x14:formula1>
          <xm:sqref>E179:E181 E183:E186 E188:E191 E193:E194 E210 E205 E208 E212:E217 E156:E157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231C-ECE2-4B1B-9525-AEF3D877539C}">
  <dimension ref="A2:E6"/>
  <sheetViews>
    <sheetView showGridLines="0" workbookViewId="0">
      <selection activeCell="Q42" sqref="Q42"/>
    </sheetView>
  </sheetViews>
  <sheetFormatPr defaultRowHeight="15.75" x14ac:dyDescent="0.25"/>
  <cols>
    <col min="1" max="1" width="9.140625" style="31"/>
    <col min="2" max="3" width="15.42578125" style="32" customWidth="1"/>
    <col min="4" max="4" width="4.7109375" style="32" customWidth="1"/>
    <col min="5" max="5" width="12.7109375" style="32" customWidth="1"/>
    <col min="6" max="16384" width="9.140625" style="32"/>
  </cols>
  <sheetData>
    <row r="2" spans="2:5" x14ac:dyDescent="0.25">
      <c r="B2" s="33" t="s">
        <v>80</v>
      </c>
      <c r="C2" s="33" t="s">
        <v>80</v>
      </c>
      <c r="E2" s="33" t="s">
        <v>89</v>
      </c>
    </row>
    <row r="3" spans="2:5" x14ac:dyDescent="0.25">
      <c r="B3" s="33" t="s">
        <v>81</v>
      </c>
      <c r="C3" s="33" t="s">
        <v>81</v>
      </c>
      <c r="E3" s="33" t="s">
        <v>88</v>
      </c>
    </row>
    <row r="4" spans="2:5" x14ac:dyDescent="0.25">
      <c r="B4" s="33" t="s">
        <v>85</v>
      </c>
      <c r="C4" s="33" t="s">
        <v>85</v>
      </c>
      <c r="E4" s="33" t="s">
        <v>90</v>
      </c>
    </row>
    <row r="5" spans="2:5" x14ac:dyDescent="0.25">
      <c r="B5" s="33" t="s">
        <v>82</v>
      </c>
      <c r="C5" s="33"/>
      <c r="E5" s="33"/>
    </row>
    <row r="6" spans="2:5" x14ac:dyDescent="0.25">
      <c r="B6"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A9BEEF-61B0-405E-9140-719C22826939}">
  <ds:schemaRefs>
    <ds:schemaRef ds:uri="387cfdb0-bbbb-482f-970b-aba77a611e32"/>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6d4193cb-6222-4e36-9552-1d72919fb87b"/>
    <ds:schemaRef ds:uri="http://purl.org/dc/dcmitype/"/>
    <ds:schemaRef ds:uri="http://purl.org/dc/terms/"/>
  </ds:schemaRefs>
</ds:datastoreItem>
</file>

<file path=customXml/itemProps2.xml><?xml version="1.0" encoding="utf-8"?>
<ds:datastoreItem xmlns:ds="http://schemas.openxmlformats.org/officeDocument/2006/customXml" ds:itemID="{E7111331-40DA-4E2F-A607-F62671A9FF7D}">
  <ds:schemaRefs>
    <ds:schemaRef ds:uri="http://schemas.microsoft.com/sharepoint/v3/contenttype/forms"/>
  </ds:schemaRefs>
</ds:datastoreItem>
</file>

<file path=customXml/itemProps3.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Novērtējums un pilnveides plāns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2024-07-10T08:27:02Z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