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filterPrivacy="1" autoCompressPictures="0" defaultThemeVersion="124226"/>
  <xr:revisionPtr revIDLastSave="9297" documentId="13_ncr:1_{C804694B-8D4D-401E-BA97-B7A2E4DF0831}" xr6:coauthVersionLast="47" xr6:coauthVersionMax="47" xr10:uidLastSave="{05AFDF19-BC70-4565-8FF6-E6C01E7F4983}"/>
  <bookViews>
    <workbookView xWindow="-38520" yWindow="-120" windowWidth="38640" windowHeight="21840" tabRatio="807" xr2:uid="{00000000-000D-0000-FFFF-FFFF00000000}"/>
  </bookViews>
  <sheets>
    <sheet name="Novērtējums un pilnveides plāns" sheetId="6" r:id="rId1"/>
    <sheet name="Izvēlnes" sheetId="7" state="hidden" r:id="rId2"/>
  </sheets>
  <definedNames>
    <definedName name="_xlnm._FilterDatabase" localSheetId="0" hidden="1">'Novērtējums un pilnveides plāns'!$A$9:$BF$9</definedName>
  </definedNames>
  <calcPr calcId="191028"/>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5" i="6" l="1"/>
  <c r="G275" i="6"/>
  <c r="AV275" i="6"/>
  <c r="AV179" i="6"/>
  <c r="G179" i="6"/>
  <c r="F179" i="6"/>
  <c r="AV178" i="6"/>
  <c r="G178" i="6"/>
  <c r="F178" i="6"/>
  <c r="AV271" i="6"/>
  <c r="G271" i="6"/>
  <c r="F271" i="6"/>
  <c r="AV266" i="6"/>
  <c r="G266" i="6"/>
  <c r="F266" i="6"/>
  <c r="AV246" i="6"/>
  <c r="G246" i="6"/>
  <c r="F246" i="6"/>
  <c r="AV245" i="6"/>
  <c r="G245" i="6"/>
  <c r="F245" i="6"/>
  <c r="AV241" i="6"/>
  <c r="G241" i="6"/>
  <c r="F241" i="6"/>
  <c r="AV240" i="6"/>
  <c r="G240" i="6"/>
  <c r="F240" i="6"/>
  <c r="AV239" i="6"/>
  <c r="G239" i="6"/>
  <c r="F239" i="6"/>
  <c r="AV242" i="6"/>
  <c r="G242" i="6"/>
  <c r="F242" i="6"/>
  <c r="AV229" i="6"/>
  <c r="G229" i="6"/>
  <c r="F229" i="6"/>
  <c r="AV228" i="6"/>
  <c r="G228" i="6"/>
  <c r="F228" i="6"/>
  <c r="AV227" i="6"/>
  <c r="G227" i="6"/>
  <c r="F227" i="6"/>
  <c r="AV226" i="6"/>
  <c r="G226" i="6"/>
  <c r="F226" i="6"/>
  <c r="AV225" i="6"/>
  <c r="G225" i="6"/>
  <c r="F225" i="6"/>
  <c r="AV224" i="6"/>
  <c r="G224" i="6"/>
  <c r="F224" i="6"/>
  <c r="AV223" i="6"/>
  <c r="G223" i="6"/>
  <c r="F223" i="6"/>
  <c r="AV222" i="6"/>
  <c r="G222" i="6"/>
  <c r="F222" i="6"/>
  <c r="AV213" i="6"/>
  <c r="G213" i="6"/>
  <c r="F213" i="6"/>
  <c r="AV207" i="6"/>
  <c r="G207" i="6"/>
  <c r="F207" i="6"/>
  <c r="AV209" i="6"/>
  <c r="G209" i="6"/>
  <c r="F209" i="6"/>
  <c r="AV208" i="6"/>
  <c r="G208" i="6"/>
  <c r="F208" i="6"/>
  <c r="AV197" i="6"/>
  <c r="G197" i="6"/>
  <c r="F197" i="6"/>
  <c r="AV196" i="6"/>
  <c r="G196" i="6"/>
  <c r="F196" i="6"/>
  <c r="AV195" i="6"/>
  <c r="G195" i="6"/>
  <c r="F195" i="6"/>
  <c r="AV194" i="6"/>
  <c r="G194" i="6"/>
  <c r="F194" i="6"/>
  <c r="AV193" i="6"/>
  <c r="G193" i="6"/>
  <c r="F193" i="6"/>
  <c r="AV184" i="6"/>
  <c r="G184" i="6"/>
  <c r="F184" i="6"/>
  <c r="AV185" i="6"/>
  <c r="G185" i="6"/>
  <c r="F185" i="6"/>
  <c r="AV174" i="6"/>
  <c r="G174" i="6"/>
  <c r="F174" i="6"/>
  <c r="AV173" i="6"/>
  <c r="G173" i="6"/>
  <c r="F173" i="6"/>
  <c r="AV159" i="6"/>
  <c r="G159" i="6"/>
  <c r="F159" i="6"/>
  <c r="AV158" i="6"/>
  <c r="G158" i="6"/>
  <c r="F158" i="6"/>
  <c r="AV157" i="6"/>
  <c r="G157" i="6"/>
  <c r="F157" i="6"/>
  <c r="AV156" i="6"/>
  <c r="G156" i="6"/>
  <c r="F156" i="6"/>
  <c r="AV148" i="6"/>
  <c r="G148" i="6"/>
  <c r="F148" i="6"/>
  <c r="AV140" i="6"/>
  <c r="G140" i="6"/>
  <c r="F140" i="6"/>
  <c r="AV139" i="6"/>
  <c r="G139" i="6"/>
  <c r="F139" i="6"/>
  <c r="AV131" i="6"/>
  <c r="G131" i="6"/>
  <c r="F131" i="6"/>
  <c r="AV130" i="6"/>
  <c r="G130" i="6"/>
  <c r="F130" i="6"/>
  <c r="AV63" i="6"/>
  <c r="G63" i="6"/>
  <c r="F63" i="6"/>
  <c r="AV62" i="6"/>
  <c r="G62" i="6"/>
  <c r="F62" i="6"/>
  <c r="AV34" i="6"/>
  <c r="G34" i="6"/>
  <c r="F34" i="6"/>
  <c r="AV331" i="6" l="1"/>
  <c r="G331" i="6"/>
  <c r="F331" i="6"/>
  <c r="AV321" i="6"/>
  <c r="G321" i="6"/>
  <c r="F321" i="6"/>
  <c r="AV324" i="6"/>
  <c r="G324" i="6"/>
  <c r="F324" i="6"/>
  <c r="AV323" i="6"/>
  <c r="G323" i="6"/>
  <c r="F323" i="6"/>
  <c r="AV322" i="6"/>
  <c r="G322" i="6"/>
  <c r="F322" i="6"/>
  <c r="AV320" i="6"/>
  <c r="G320" i="6"/>
  <c r="F320" i="6"/>
  <c r="AV319" i="6"/>
  <c r="G319" i="6"/>
  <c r="F319" i="6"/>
  <c r="AV318" i="6"/>
  <c r="G318" i="6"/>
  <c r="F318" i="6"/>
  <c r="AV295" i="6"/>
  <c r="G295" i="6"/>
  <c r="F295" i="6"/>
  <c r="AV289" i="6"/>
  <c r="G289" i="6"/>
  <c r="F289" i="6"/>
  <c r="AV281" i="6"/>
  <c r="G281" i="6"/>
  <c r="F281" i="6"/>
  <c r="AV279" i="6"/>
  <c r="G279" i="6"/>
  <c r="F279" i="6"/>
  <c r="AV278" i="6"/>
  <c r="G278" i="6"/>
  <c r="F278" i="6"/>
  <c r="AV277" i="6"/>
  <c r="G277" i="6"/>
  <c r="F277" i="6"/>
  <c r="AV276" i="6"/>
  <c r="G276" i="6"/>
  <c r="F276" i="6"/>
  <c r="AV280" i="6"/>
  <c r="G280" i="6"/>
  <c r="F280" i="6"/>
  <c r="AV282" i="6"/>
  <c r="G282" i="6"/>
  <c r="F282" i="6"/>
  <c r="B9" i="6"/>
  <c r="B8" i="6"/>
  <c r="BF9" i="6"/>
  <c r="BF8" i="6"/>
  <c r="AV272" i="6"/>
  <c r="G272" i="6"/>
  <c r="F272" i="6"/>
  <c r="AV270" i="6"/>
  <c r="G270" i="6"/>
  <c r="F270" i="6"/>
  <c r="AV267" i="6"/>
  <c r="G267" i="6"/>
  <c r="F267" i="6"/>
  <c r="AV265" i="6"/>
  <c r="G265" i="6"/>
  <c r="F265" i="6"/>
  <c r="AV263" i="6"/>
  <c r="G263" i="6"/>
  <c r="F263" i="6"/>
  <c r="AV259" i="6"/>
  <c r="G259" i="6"/>
  <c r="F259" i="6"/>
  <c r="AV256" i="6"/>
  <c r="G256" i="6"/>
  <c r="F256" i="6"/>
  <c r="AV254" i="6"/>
  <c r="G254" i="6"/>
  <c r="F254" i="6"/>
  <c r="AV251" i="6"/>
  <c r="G251" i="6"/>
  <c r="F251" i="6"/>
  <c r="AV244" i="6"/>
  <c r="G244" i="6"/>
  <c r="F244" i="6"/>
  <c r="AV237" i="6"/>
  <c r="G237" i="6"/>
  <c r="F237" i="6"/>
  <c r="AV235" i="6"/>
  <c r="G235" i="6"/>
  <c r="F235" i="6"/>
  <c r="AV231" i="6"/>
  <c r="G231" i="6"/>
  <c r="F231" i="6"/>
  <c r="AY220" i="6"/>
  <c r="AZ220" i="6"/>
  <c r="AV221" i="6"/>
  <c r="G221" i="6"/>
  <c r="F221" i="6"/>
  <c r="AV212" i="6"/>
  <c r="G212" i="6"/>
  <c r="F212" i="6"/>
  <c r="AV214" i="6"/>
  <c r="G214" i="6"/>
  <c r="F214" i="6"/>
  <c r="AV217" i="6"/>
  <c r="G217" i="6"/>
  <c r="F217" i="6"/>
  <c r="AV206" i="6"/>
  <c r="G206" i="6"/>
  <c r="F206" i="6"/>
  <c r="AV202" i="6"/>
  <c r="G202" i="6"/>
  <c r="F202" i="6"/>
  <c r="AV200" i="6"/>
  <c r="G200" i="6"/>
  <c r="F200" i="6"/>
  <c r="AV188" i="6"/>
  <c r="G188" i="6"/>
  <c r="F188" i="6"/>
  <c r="AV183" i="6"/>
  <c r="G183" i="6"/>
  <c r="F183" i="6"/>
  <c r="AV177" i="6"/>
  <c r="G177" i="6"/>
  <c r="F177" i="6"/>
  <c r="AV175" i="6"/>
  <c r="G175" i="6"/>
  <c r="F175" i="6"/>
  <c r="AV169" i="6"/>
  <c r="G169" i="6"/>
  <c r="F169" i="6"/>
  <c r="AV165" i="6"/>
  <c r="G165" i="6"/>
  <c r="F165" i="6"/>
  <c r="AV162" i="6"/>
  <c r="G162" i="6"/>
  <c r="F162" i="6"/>
  <c r="AV160" i="6"/>
  <c r="G160" i="6"/>
  <c r="F160" i="6"/>
  <c r="AV155" i="6"/>
  <c r="G155" i="6"/>
  <c r="F155" i="6"/>
  <c r="AV152" i="6"/>
  <c r="G152" i="6"/>
  <c r="F152" i="6"/>
  <c r="AV150" i="6"/>
  <c r="G150" i="6"/>
  <c r="F150" i="6"/>
  <c r="AV145" i="6"/>
  <c r="G145" i="6"/>
  <c r="F145" i="6"/>
  <c r="AV143" i="6"/>
  <c r="G143" i="6"/>
  <c r="F143" i="6"/>
  <c r="AV137" i="6"/>
  <c r="G137" i="6"/>
  <c r="F137" i="6"/>
  <c r="AV129" i="6"/>
  <c r="G129" i="6"/>
  <c r="F129" i="6"/>
  <c r="AV135" i="6"/>
  <c r="G135" i="6"/>
  <c r="F135" i="6"/>
  <c r="AV330" i="6"/>
  <c r="G330" i="6"/>
  <c r="F330" i="6"/>
  <c r="AV326" i="6"/>
  <c r="G326" i="6"/>
  <c r="F326" i="6"/>
  <c r="AV316" i="6"/>
  <c r="G316" i="6"/>
  <c r="F316" i="6"/>
  <c r="AV312" i="6"/>
  <c r="G312" i="6"/>
  <c r="F312" i="6"/>
  <c r="AV307" i="6"/>
  <c r="G307" i="6"/>
  <c r="F307" i="6"/>
  <c r="AV305" i="6"/>
  <c r="G305" i="6"/>
  <c r="F305" i="6"/>
  <c r="AV302" i="6"/>
  <c r="G302" i="6"/>
  <c r="F302" i="6"/>
  <c r="AV298" i="6"/>
  <c r="G298" i="6"/>
  <c r="F298" i="6"/>
  <c r="AV297" i="6"/>
  <c r="G297" i="6"/>
  <c r="F297" i="6"/>
  <c r="AV293" i="6"/>
  <c r="G293" i="6"/>
  <c r="F293" i="6"/>
  <c r="AV284" i="6"/>
  <c r="G284" i="6"/>
  <c r="F284" i="6"/>
  <c r="AY325" i="6"/>
  <c r="AZ325" i="6"/>
  <c r="R7" i="6" s="1"/>
  <c r="AY315" i="6"/>
  <c r="AZ315" i="6"/>
  <c r="AZ311" i="6"/>
  <c r="AZ309" i="6"/>
  <c r="AZ306" i="6"/>
  <c r="AY301" i="6"/>
  <c r="AZ301" i="6"/>
  <c r="AY296" i="6"/>
  <c r="AZ296" i="6"/>
  <c r="AZ292" i="6"/>
  <c r="AZ287" i="6"/>
  <c r="AY283" i="6"/>
  <c r="AZ283" i="6"/>
  <c r="AY274" i="6"/>
  <c r="AZ274" i="6"/>
  <c r="AY264" i="6"/>
  <c r="AZ264" i="6"/>
  <c r="AY258" i="6"/>
  <c r="AZ258" i="6"/>
  <c r="AZ255" i="6"/>
  <c r="AY253" i="6"/>
  <c r="AZ253" i="6"/>
  <c r="AY218" i="6"/>
  <c r="AZ218" i="6"/>
  <c r="AY136" i="6"/>
  <c r="AZ136" i="6"/>
  <c r="AY128" i="6"/>
  <c r="AZ128" i="6"/>
  <c r="AZ27" i="6"/>
  <c r="AY25" i="6"/>
  <c r="AZ25" i="6"/>
  <c r="AZ20" i="6"/>
  <c r="AY14" i="6"/>
  <c r="AZ14" i="6"/>
  <c r="AY11" i="6"/>
  <c r="AZ11" i="6"/>
  <c r="AY123" i="6"/>
  <c r="AZ123" i="6"/>
  <c r="AV124" i="6"/>
  <c r="G124" i="6"/>
  <c r="F124" i="6"/>
  <c r="AY118" i="6"/>
  <c r="AZ118" i="6"/>
  <c r="AV119" i="6"/>
  <c r="G119" i="6"/>
  <c r="F119" i="6"/>
  <c r="AY115" i="6"/>
  <c r="AZ115" i="6"/>
  <c r="AV116" i="6"/>
  <c r="G116" i="6"/>
  <c r="F116" i="6"/>
  <c r="AY113" i="6"/>
  <c r="AZ113" i="6"/>
  <c r="AV114" i="6"/>
  <c r="G114" i="6"/>
  <c r="F114" i="6"/>
  <c r="AY109" i="6"/>
  <c r="AZ109" i="6"/>
  <c r="AV110" i="6"/>
  <c r="G110" i="6"/>
  <c r="F110" i="6"/>
  <c r="AY103" i="6"/>
  <c r="AZ103" i="6"/>
  <c r="AV108" i="6"/>
  <c r="G108" i="6"/>
  <c r="F108" i="6"/>
  <c r="AV104" i="6"/>
  <c r="G104" i="6"/>
  <c r="F104" i="6"/>
  <c r="AY98" i="6"/>
  <c r="AZ98" i="6"/>
  <c r="AV99" i="6"/>
  <c r="G99" i="6"/>
  <c r="F99" i="6"/>
  <c r="AY95" i="6"/>
  <c r="AZ95" i="6"/>
  <c r="AV96" i="6"/>
  <c r="G96" i="6"/>
  <c r="F96" i="6"/>
  <c r="AY91" i="6"/>
  <c r="AZ91" i="6"/>
  <c r="AV92" i="6"/>
  <c r="G92" i="6"/>
  <c r="F92" i="6"/>
  <c r="AY87" i="6"/>
  <c r="AZ87" i="6"/>
  <c r="AV88" i="6"/>
  <c r="G88" i="6"/>
  <c r="F88" i="6"/>
  <c r="AY82" i="6"/>
  <c r="AZ82" i="6"/>
  <c r="AV83" i="6"/>
  <c r="G83" i="6"/>
  <c r="F83" i="6"/>
  <c r="AY78" i="6"/>
  <c r="AZ78" i="6"/>
  <c r="AV79" i="6"/>
  <c r="G79" i="6"/>
  <c r="F79" i="6"/>
  <c r="AY72" i="6"/>
  <c r="AZ72" i="6"/>
  <c r="AV77" i="6"/>
  <c r="G77" i="6"/>
  <c r="F77" i="6"/>
  <c r="AV73" i="6"/>
  <c r="G73" i="6"/>
  <c r="F73" i="6"/>
  <c r="AY67" i="6"/>
  <c r="AZ67" i="6"/>
  <c r="AV68" i="6"/>
  <c r="G68" i="6"/>
  <c r="F68" i="6"/>
  <c r="AY60" i="6"/>
  <c r="AZ60" i="6"/>
  <c r="AV66" i="6"/>
  <c r="G66" i="6"/>
  <c r="F66" i="6"/>
  <c r="AY58" i="6"/>
  <c r="AZ58" i="6"/>
  <c r="AV59" i="6"/>
  <c r="G59" i="6"/>
  <c r="F59" i="6"/>
  <c r="AY56" i="6"/>
  <c r="AZ56" i="6"/>
  <c r="AV57" i="6"/>
  <c r="G57" i="6"/>
  <c r="F57" i="6"/>
  <c r="AY53" i="6"/>
  <c r="AZ53" i="6"/>
  <c r="AV54" i="6"/>
  <c r="G54" i="6"/>
  <c r="F54" i="6"/>
  <c r="AY48" i="6"/>
  <c r="AZ48" i="6"/>
  <c r="AV49" i="6"/>
  <c r="G49" i="6"/>
  <c r="F49" i="6"/>
  <c r="AY46" i="6"/>
  <c r="AZ46" i="6"/>
  <c r="AV47" i="6"/>
  <c r="G47" i="6"/>
  <c r="F47" i="6"/>
  <c r="AY42" i="6"/>
  <c r="AZ42" i="6"/>
  <c r="AV43" i="6"/>
  <c r="G43" i="6"/>
  <c r="F43" i="6"/>
  <c r="AY38" i="6"/>
  <c r="AZ38" i="6"/>
  <c r="AV39" i="6"/>
  <c r="G39" i="6"/>
  <c r="F39" i="6"/>
  <c r="AY31" i="6"/>
  <c r="AZ31" i="6"/>
  <c r="AV37" i="6"/>
  <c r="G37" i="6"/>
  <c r="F37" i="6"/>
  <c r="AV32" i="6"/>
  <c r="G32" i="6"/>
  <c r="F32" i="6"/>
  <c r="G28" i="6"/>
  <c r="F28" i="6"/>
  <c r="AV28" i="6"/>
  <c r="G26" i="6"/>
  <c r="F26" i="6"/>
  <c r="AV26" i="6"/>
  <c r="G21" i="6"/>
  <c r="F21" i="6"/>
  <c r="AV21" i="6"/>
  <c r="G19" i="6"/>
  <c r="F19" i="6"/>
  <c r="AV19" i="6"/>
  <c r="G15" i="6"/>
  <c r="F15" i="6"/>
  <c r="AV15" i="6"/>
  <c r="G12" i="6"/>
  <c r="F12" i="6"/>
  <c r="AV12" i="6"/>
  <c r="S8" i="6"/>
  <c r="AU11" i="6" s="1"/>
  <c r="T8" i="6"/>
  <c r="AU14" i="6" s="1"/>
  <c r="U8" i="6"/>
  <c r="AU20" i="6" s="1"/>
  <c r="V8" i="6"/>
  <c r="AU25" i="6" s="1"/>
  <c r="W8" i="6"/>
  <c r="AU27" i="6" s="1"/>
  <c r="X8" i="6"/>
  <c r="AU31" i="6" s="1"/>
  <c r="Y8" i="6"/>
  <c r="AU38" i="6" s="1"/>
  <c r="Z8" i="6"/>
  <c r="AU42" i="6" s="1"/>
  <c r="AA8" i="6"/>
  <c r="AU46" i="6" s="1"/>
  <c r="AB8" i="6"/>
  <c r="AU48" i="6" s="1"/>
  <c r="AC8" i="6"/>
  <c r="AU53" i="6" s="1"/>
  <c r="AD8" i="6"/>
  <c r="AU56" i="6" s="1"/>
  <c r="AE8" i="6"/>
  <c r="AU58" i="6" s="1"/>
  <c r="AF8" i="6"/>
  <c r="AU60" i="6" s="1"/>
  <c r="AG8" i="6"/>
  <c r="AU67" i="6" s="1"/>
  <c r="AH8" i="6"/>
  <c r="AU72" i="6" s="1"/>
  <c r="AI8" i="6"/>
  <c r="AU78" i="6" s="1"/>
  <c r="AJ8" i="6"/>
  <c r="AU82" i="6" s="1"/>
  <c r="AK8" i="6"/>
  <c r="AU87" i="6" s="1"/>
  <c r="AL8" i="6"/>
  <c r="AU91" i="6" s="1"/>
  <c r="AM8" i="6"/>
  <c r="AU95" i="6" s="1"/>
  <c r="AN8" i="6"/>
  <c r="AU98" i="6" s="1"/>
  <c r="AO8" i="6"/>
  <c r="AU103" i="6" s="1"/>
  <c r="AP8" i="6"/>
  <c r="AU109" i="6" s="1"/>
  <c r="AQ8" i="6"/>
  <c r="AU113" i="6" s="1"/>
  <c r="AR8" i="6"/>
  <c r="AU115" i="6" s="1"/>
  <c r="AS8" i="6"/>
  <c r="AU118" i="6" s="1"/>
  <c r="AT8" i="6"/>
  <c r="AU123" i="6" s="1"/>
  <c r="S9" i="6"/>
  <c r="T9" i="6"/>
  <c r="U9" i="6"/>
  <c r="V9" i="6"/>
  <c r="W9" i="6"/>
  <c r="X9" i="6"/>
  <c r="Y9" i="6"/>
  <c r="Z9" i="6"/>
  <c r="AA9" i="6"/>
  <c r="AB9" i="6"/>
  <c r="AC9" i="6"/>
  <c r="AD9" i="6"/>
  <c r="AE9" i="6"/>
  <c r="AF9" i="6"/>
  <c r="AG9" i="6"/>
  <c r="AH9" i="6"/>
  <c r="AI9" i="6"/>
  <c r="AJ9" i="6"/>
  <c r="AK9" i="6"/>
  <c r="AL9" i="6"/>
  <c r="AM9" i="6"/>
  <c r="AN9" i="6"/>
  <c r="AO9" i="6"/>
  <c r="AP9" i="6"/>
  <c r="AQ9" i="6"/>
  <c r="AR9" i="6"/>
  <c r="AS9" i="6"/>
  <c r="AT9" i="6"/>
  <c r="H8" i="6"/>
  <c r="AU274" i="6" s="1"/>
  <c r="I8" i="6"/>
  <c r="AU283" i="6" s="1"/>
  <c r="J8" i="6"/>
  <c r="AU287" i="6" s="1"/>
  <c r="K8" i="6"/>
  <c r="AU292" i="6" s="1"/>
  <c r="L8" i="6"/>
  <c r="AU296" i="6" s="1"/>
  <c r="M8" i="6"/>
  <c r="AU301" i="6" s="1"/>
  <c r="N8" i="6"/>
  <c r="AU306" i="6" s="1"/>
  <c r="O8" i="6"/>
  <c r="AU309" i="6" s="1"/>
  <c r="P8" i="6"/>
  <c r="AU311" i="6" s="1"/>
  <c r="Q8" i="6"/>
  <c r="AU315" i="6" s="1"/>
  <c r="R8" i="6"/>
  <c r="AU325" i="6" s="1"/>
  <c r="G329" i="6"/>
  <c r="F329" i="6"/>
  <c r="AV329" i="6"/>
  <c r="G328" i="6"/>
  <c r="F328" i="6"/>
  <c r="AV328" i="6"/>
  <c r="G327" i="6"/>
  <c r="F327" i="6"/>
  <c r="AV327" i="6"/>
  <c r="G317" i="6"/>
  <c r="F317" i="6"/>
  <c r="AV317" i="6"/>
  <c r="AY311" i="6"/>
  <c r="G314" i="6"/>
  <c r="F314" i="6"/>
  <c r="AV314" i="6"/>
  <c r="G313" i="6"/>
  <c r="F313" i="6"/>
  <c r="AV313" i="6"/>
  <c r="G310" i="6"/>
  <c r="F310" i="6"/>
  <c r="AV310" i="6"/>
  <c r="AY309" i="6"/>
  <c r="AY306" i="6"/>
  <c r="G308" i="6"/>
  <c r="F308" i="6"/>
  <c r="AV308" i="6"/>
  <c r="G304" i="6"/>
  <c r="F304" i="6"/>
  <c r="AV304" i="6"/>
  <c r="G303" i="6"/>
  <c r="F303" i="6"/>
  <c r="AV303" i="6"/>
  <c r="G300" i="6"/>
  <c r="F300" i="6"/>
  <c r="AV300" i="6"/>
  <c r="G299" i="6"/>
  <c r="F299" i="6"/>
  <c r="AV299" i="6"/>
  <c r="AY292" i="6"/>
  <c r="G294" i="6"/>
  <c r="F294" i="6"/>
  <c r="AV294" i="6"/>
  <c r="AY287" i="6"/>
  <c r="G291" i="6"/>
  <c r="F291" i="6"/>
  <c r="AV291" i="6"/>
  <c r="G290" i="6"/>
  <c r="F290" i="6"/>
  <c r="AV290" i="6"/>
  <c r="G288" i="6"/>
  <c r="F288" i="6"/>
  <c r="AV288" i="6"/>
  <c r="G286" i="6"/>
  <c r="F286" i="6"/>
  <c r="AV286" i="6"/>
  <c r="G285" i="6"/>
  <c r="F285" i="6"/>
  <c r="AV285" i="6"/>
  <c r="G269" i="6"/>
  <c r="F269" i="6"/>
  <c r="AV269" i="6"/>
  <c r="G268" i="6"/>
  <c r="F268" i="6"/>
  <c r="AV268" i="6"/>
  <c r="G262" i="6"/>
  <c r="F262" i="6"/>
  <c r="AV262" i="6"/>
  <c r="G261" i="6"/>
  <c r="F261" i="6"/>
  <c r="AV261" i="6"/>
  <c r="G260" i="6"/>
  <c r="F260" i="6"/>
  <c r="AV260" i="6"/>
  <c r="G257" i="6"/>
  <c r="F257" i="6"/>
  <c r="AV257" i="6"/>
  <c r="AY255" i="6"/>
  <c r="AY250" i="6"/>
  <c r="G252" i="6"/>
  <c r="F252" i="6"/>
  <c r="AV252" i="6"/>
  <c r="AY243" i="6"/>
  <c r="G249" i="6"/>
  <c r="F249" i="6"/>
  <c r="AV249" i="6"/>
  <c r="G248" i="6"/>
  <c r="F248" i="6"/>
  <c r="AV248" i="6"/>
  <c r="G247" i="6"/>
  <c r="F247" i="6"/>
  <c r="AV247" i="6"/>
  <c r="AY236" i="6"/>
  <c r="G238" i="6"/>
  <c r="F238" i="6"/>
  <c r="AV238" i="6"/>
  <c r="AY230" i="6"/>
  <c r="G234" i="6"/>
  <c r="F234" i="6"/>
  <c r="AV234" i="6"/>
  <c r="G233" i="6"/>
  <c r="F233" i="6"/>
  <c r="AV233" i="6"/>
  <c r="G232" i="6"/>
  <c r="F232" i="6"/>
  <c r="AV232" i="6"/>
  <c r="G219" i="6"/>
  <c r="F219" i="6"/>
  <c r="AV219" i="6"/>
  <c r="G216" i="6"/>
  <c r="F216" i="6"/>
  <c r="AV216" i="6"/>
  <c r="G215" i="6"/>
  <c r="F215" i="6"/>
  <c r="AV215" i="6"/>
  <c r="AY205" i="6"/>
  <c r="G210" i="6"/>
  <c r="F210" i="6"/>
  <c r="AV210" i="6"/>
  <c r="AY201" i="6"/>
  <c r="G204" i="6"/>
  <c r="F204" i="6"/>
  <c r="AV204" i="6"/>
  <c r="AY191" i="6"/>
  <c r="G199" i="6"/>
  <c r="F199" i="6"/>
  <c r="AV199" i="6"/>
  <c r="G198" i="6"/>
  <c r="F198" i="6"/>
  <c r="AV198" i="6"/>
  <c r="G192" i="6"/>
  <c r="F192" i="6"/>
  <c r="AV192" i="6"/>
  <c r="AY187" i="6"/>
  <c r="G190" i="6"/>
  <c r="F190" i="6"/>
  <c r="AV190" i="6"/>
  <c r="G189" i="6"/>
  <c r="F189" i="6"/>
  <c r="AV189" i="6"/>
  <c r="AY182" i="6"/>
  <c r="G186" i="6"/>
  <c r="F186" i="6"/>
  <c r="AV186" i="6"/>
  <c r="AY176" i="6"/>
  <c r="G181" i="6"/>
  <c r="F181" i="6"/>
  <c r="AV181" i="6"/>
  <c r="G180" i="6"/>
  <c r="F180" i="6"/>
  <c r="AV180" i="6"/>
  <c r="G172" i="6"/>
  <c r="F172" i="6"/>
  <c r="AV172" i="6"/>
  <c r="G171" i="6"/>
  <c r="F171" i="6"/>
  <c r="AV171" i="6"/>
  <c r="G170" i="6"/>
  <c r="F170" i="6"/>
  <c r="AV170" i="6"/>
  <c r="AY168" i="6"/>
  <c r="AY164" i="6"/>
  <c r="G167" i="6"/>
  <c r="F167" i="6"/>
  <c r="AV167" i="6"/>
  <c r="G166" i="6"/>
  <c r="F166" i="6"/>
  <c r="AV166" i="6"/>
  <c r="AY161" i="6"/>
  <c r="G163" i="6"/>
  <c r="F163" i="6"/>
  <c r="AV163" i="6"/>
  <c r="AY151" i="6"/>
  <c r="G154" i="6"/>
  <c r="F154" i="6"/>
  <c r="AV154" i="6"/>
  <c r="G153" i="6"/>
  <c r="F153" i="6"/>
  <c r="AV153" i="6"/>
  <c r="AY144" i="6"/>
  <c r="G149" i="6"/>
  <c r="F149" i="6"/>
  <c r="AV149" i="6"/>
  <c r="G147" i="6"/>
  <c r="F147" i="6"/>
  <c r="AV147" i="6"/>
  <c r="G146" i="6"/>
  <c r="F146" i="6"/>
  <c r="AV146" i="6"/>
  <c r="G142" i="6"/>
  <c r="F142" i="6"/>
  <c r="AV142" i="6"/>
  <c r="G141" i="6"/>
  <c r="F141" i="6"/>
  <c r="AV141" i="6"/>
  <c r="G138" i="6"/>
  <c r="F138" i="6"/>
  <c r="AV138" i="6"/>
  <c r="G134" i="6"/>
  <c r="F134" i="6"/>
  <c r="AV134" i="6"/>
  <c r="G133" i="6"/>
  <c r="F133" i="6"/>
  <c r="AV133" i="6"/>
  <c r="G132" i="6"/>
  <c r="F132" i="6"/>
  <c r="AV132" i="6"/>
  <c r="AY27" i="6"/>
  <c r="AY20" i="6"/>
  <c r="G126" i="6"/>
  <c r="F126" i="6"/>
  <c r="AV126" i="6"/>
  <c r="G125" i="6"/>
  <c r="F125" i="6"/>
  <c r="AV125" i="6"/>
  <c r="G122" i="6"/>
  <c r="F122" i="6"/>
  <c r="AV122" i="6"/>
  <c r="G121" i="6"/>
  <c r="F121" i="6"/>
  <c r="AV121" i="6"/>
  <c r="G120" i="6"/>
  <c r="F120" i="6"/>
  <c r="AV120" i="6"/>
  <c r="G117" i="6"/>
  <c r="F117" i="6"/>
  <c r="AV117" i="6"/>
  <c r="G112" i="6"/>
  <c r="F112" i="6"/>
  <c r="AV112" i="6"/>
  <c r="G111" i="6"/>
  <c r="F111" i="6"/>
  <c r="AV111" i="6"/>
  <c r="G107" i="6"/>
  <c r="F107" i="6"/>
  <c r="AV107" i="6"/>
  <c r="G106" i="6"/>
  <c r="F106" i="6"/>
  <c r="AV106" i="6"/>
  <c r="G105" i="6"/>
  <c r="F105" i="6"/>
  <c r="AV105" i="6"/>
  <c r="G102" i="6"/>
  <c r="F102" i="6"/>
  <c r="AV102" i="6"/>
  <c r="G101" i="6"/>
  <c r="F101" i="6"/>
  <c r="AV101" i="6"/>
  <c r="G100" i="6"/>
  <c r="F100" i="6"/>
  <c r="AV100" i="6"/>
  <c r="G97" i="6"/>
  <c r="F97" i="6"/>
  <c r="AV97" i="6"/>
  <c r="G94" i="6"/>
  <c r="F94" i="6"/>
  <c r="AV94" i="6"/>
  <c r="G93" i="6"/>
  <c r="F93" i="6"/>
  <c r="AV93" i="6"/>
  <c r="G90" i="6"/>
  <c r="F90" i="6"/>
  <c r="AV90" i="6"/>
  <c r="G89" i="6"/>
  <c r="F89" i="6"/>
  <c r="AV89" i="6"/>
  <c r="G86" i="6"/>
  <c r="F86" i="6"/>
  <c r="AV86" i="6"/>
  <c r="G85" i="6"/>
  <c r="F85" i="6"/>
  <c r="AV85" i="6"/>
  <c r="G84" i="6"/>
  <c r="F84" i="6"/>
  <c r="AV84" i="6"/>
  <c r="G81" i="6"/>
  <c r="F81" i="6"/>
  <c r="AV81" i="6"/>
  <c r="G80" i="6"/>
  <c r="F80" i="6"/>
  <c r="AV80" i="6"/>
  <c r="G76" i="6"/>
  <c r="F76" i="6"/>
  <c r="AV76" i="6"/>
  <c r="G75" i="6"/>
  <c r="F75" i="6"/>
  <c r="AV75" i="6"/>
  <c r="G74" i="6"/>
  <c r="F74" i="6"/>
  <c r="AV74" i="6"/>
  <c r="G71" i="6"/>
  <c r="F71" i="6"/>
  <c r="AV71" i="6"/>
  <c r="G70" i="6"/>
  <c r="F70" i="6"/>
  <c r="AV70" i="6"/>
  <c r="G69" i="6"/>
  <c r="F69" i="6"/>
  <c r="AV69" i="6"/>
  <c r="G65" i="6"/>
  <c r="F65" i="6"/>
  <c r="AV65" i="6"/>
  <c r="G64" i="6"/>
  <c r="F64" i="6"/>
  <c r="AV64" i="6"/>
  <c r="G61" i="6"/>
  <c r="F61" i="6"/>
  <c r="AV61" i="6"/>
  <c r="G55" i="6"/>
  <c r="F55" i="6"/>
  <c r="AV55" i="6"/>
  <c r="G52" i="6"/>
  <c r="F52" i="6"/>
  <c r="AV52" i="6"/>
  <c r="G51" i="6"/>
  <c r="F51" i="6"/>
  <c r="AV51" i="6"/>
  <c r="G50" i="6"/>
  <c r="F50" i="6"/>
  <c r="AV50" i="6"/>
  <c r="G45" i="6"/>
  <c r="F45" i="6"/>
  <c r="AV45" i="6"/>
  <c r="G44" i="6"/>
  <c r="F44" i="6"/>
  <c r="AV44" i="6"/>
  <c r="G41" i="6"/>
  <c r="F41" i="6"/>
  <c r="AV41" i="6"/>
  <c r="G40" i="6"/>
  <c r="F40" i="6"/>
  <c r="AV40" i="6"/>
  <c r="G36" i="6"/>
  <c r="F36" i="6"/>
  <c r="AV36" i="6"/>
  <c r="G35" i="6"/>
  <c r="F35" i="6"/>
  <c r="AV35" i="6"/>
  <c r="G33" i="6"/>
  <c r="F33" i="6"/>
  <c r="AV33" i="6"/>
  <c r="G30" i="6"/>
  <c r="F30" i="6"/>
  <c r="AV30" i="6"/>
  <c r="G29" i="6"/>
  <c r="F29" i="6"/>
  <c r="AV29" i="6"/>
  <c r="G24" i="6"/>
  <c r="F24" i="6"/>
  <c r="AV24" i="6"/>
  <c r="G23" i="6"/>
  <c r="F23" i="6"/>
  <c r="AV23" i="6"/>
  <c r="G22" i="6"/>
  <c r="F22" i="6"/>
  <c r="AV22" i="6"/>
  <c r="G18" i="6"/>
  <c r="F18" i="6"/>
  <c r="AV18" i="6"/>
  <c r="G17" i="6"/>
  <c r="F17" i="6"/>
  <c r="AV17" i="6"/>
  <c r="G16" i="6"/>
  <c r="F16" i="6"/>
  <c r="AV16" i="6"/>
  <c r="G13" i="6"/>
  <c r="F13" i="6"/>
  <c r="AV13" i="6"/>
  <c r="D8" i="6"/>
  <c r="H9" i="6"/>
  <c r="I9" i="6"/>
  <c r="J9" i="6"/>
  <c r="K9" i="6"/>
  <c r="L9" i="6"/>
  <c r="M9" i="6"/>
  <c r="N9" i="6"/>
  <c r="O9" i="6"/>
  <c r="P9" i="6"/>
  <c r="Q9" i="6"/>
  <c r="R9" i="6"/>
  <c r="BD9" i="6"/>
  <c r="BD8" i="6"/>
  <c r="BE9" i="6"/>
  <c r="BE8" i="6"/>
  <c r="BC9" i="6"/>
  <c r="BC8" i="6"/>
  <c r="D9" i="6"/>
  <c r="AV292" i="6" l="1"/>
  <c r="E292" i="6" s="1"/>
  <c r="AV274" i="6"/>
  <c r="E274" i="6" s="1"/>
  <c r="AV315" i="6"/>
  <c r="E315" i="6" s="1"/>
  <c r="AV325" i="6"/>
  <c r="E325" i="6" s="1"/>
  <c r="G325" i="6"/>
  <c r="F325" i="6"/>
  <c r="F315" i="6"/>
  <c r="G315" i="6"/>
  <c r="G311" i="6"/>
  <c r="F311" i="6"/>
  <c r="AV311" i="6"/>
  <c r="E311" i="6" s="1"/>
  <c r="G309" i="6"/>
  <c r="AV309" i="6"/>
  <c r="E309" i="6" s="1"/>
  <c r="F309" i="6"/>
  <c r="G306" i="6"/>
  <c r="F306" i="6"/>
  <c r="AV306" i="6"/>
  <c r="E306" i="6" s="1"/>
  <c r="AV301" i="6"/>
  <c r="E301" i="6" s="1"/>
  <c r="G301" i="6"/>
  <c r="F301" i="6"/>
  <c r="G296" i="6"/>
  <c r="F296" i="6"/>
  <c r="AV296" i="6"/>
  <c r="E296" i="6" s="1"/>
  <c r="G292" i="6"/>
  <c r="F292" i="6"/>
  <c r="AV287" i="6"/>
  <c r="E287" i="6" s="1"/>
  <c r="G287" i="6"/>
  <c r="F287" i="6"/>
  <c r="AV283" i="6"/>
  <c r="E283" i="6" s="1"/>
  <c r="G283" i="6"/>
  <c r="F283" i="6"/>
  <c r="G274" i="6"/>
  <c r="F274" i="6"/>
  <c r="AV236" i="6"/>
  <c r="E236" i="6" s="1"/>
  <c r="AV255" i="6"/>
  <c r="E255" i="6" s="1"/>
  <c r="AV250" i="6"/>
  <c r="E250" i="6" s="1"/>
  <c r="AV230" i="6"/>
  <c r="E230" i="6" s="1"/>
  <c r="AV220" i="6"/>
  <c r="E220" i="6" s="1"/>
  <c r="AV253" i="6"/>
  <c r="E253" i="6" s="1"/>
  <c r="AV258" i="6"/>
  <c r="E258" i="6" s="1"/>
  <c r="AV243" i="6"/>
  <c r="E243" i="6" s="1"/>
  <c r="F264" i="6"/>
  <c r="G264" i="6"/>
  <c r="AV264" i="6"/>
  <c r="E264" i="6" s="1"/>
  <c r="G258" i="6"/>
  <c r="F258" i="6"/>
  <c r="G255" i="6"/>
  <c r="F255" i="6"/>
  <c r="G253" i="6"/>
  <c r="F253" i="6"/>
  <c r="F250" i="6"/>
  <c r="G250" i="6"/>
  <c r="F243" i="6"/>
  <c r="G243" i="6"/>
  <c r="F236" i="6"/>
  <c r="G236" i="6"/>
  <c r="F230" i="6"/>
  <c r="G230" i="6"/>
  <c r="F218" i="6"/>
  <c r="AV218" i="6"/>
  <c r="E218" i="6" s="1"/>
  <c r="G218" i="6"/>
  <c r="G220" i="6"/>
  <c r="F220" i="6"/>
  <c r="F211" i="6"/>
  <c r="AV211" i="6"/>
  <c r="E211" i="6" s="1"/>
  <c r="G211" i="6"/>
  <c r="AV205" i="6"/>
  <c r="E205" i="6" s="1"/>
  <c r="G205" i="6"/>
  <c r="F205" i="6"/>
  <c r="G201" i="6"/>
  <c r="F201" i="6"/>
  <c r="AV201" i="6"/>
  <c r="E201" i="6" s="1"/>
  <c r="AV191" i="6"/>
  <c r="E191" i="6" s="1"/>
  <c r="G187" i="6"/>
  <c r="G191" i="6"/>
  <c r="F191" i="6"/>
  <c r="AV187" i="6"/>
  <c r="E187" i="6" s="1"/>
  <c r="F187" i="6"/>
  <c r="AV182" i="6"/>
  <c r="E182" i="6" s="1"/>
  <c r="G182" i="6"/>
  <c r="F182" i="6"/>
  <c r="G176" i="6"/>
  <c r="AV176" i="6"/>
  <c r="E176" i="6" s="1"/>
  <c r="F176" i="6"/>
  <c r="G168" i="6"/>
  <c r="AV161" i="6"/>
  <c r="E161" i="6" s="1"/>
  <c r="F168" i="6"/>
  <c r="AV168" i="6"/>
  <c r="E168" i="6" s="1"/>
  <c r="G164" i="6"/>
  <c r="AV164" i="6"/>
  <c r="E164" i="6" s="1"/>
  <c r="F164" i="6"/>
  <c r="F161" i="6"/>
  <c r="G161" i="6"/>
  <c r="AV151" i="6"/>
  <c r="E151" i="6" s="1"/>
  <c r="F151" i="6"/>
  <c r="G151" i="6"/>
  <c r="F144" i="6"/>
  <c r="G144" i="6"/>
  <c r="AV144" i="6"/>
  <c r="E144" i="6" s="1"/>
  <c r="F136" i="6"/>
  <c r="G136" i="6"/>
  <c r="AV136" i="6"/>
  <c r="E136" i="6" s="1"/>
  <c r="AV128" i="6"/>
  <c r="E128" i="6" s="1"/>
  <c r="F128" i="6"/>
  <c r="G128" i="6"/>
  <c r="AV14" i="6"/>
  <c r="E14" i="6" s="1"/>
  <c r="AV31" i="6"/>
  <c r="E31" i="6" s="1"/>
  <c r="AV48" i="6"/>
  <c r="E48" i="6" s="1"/>
  <c r="AV56" i="6"/>
  <c r="E56" i="6" s="1"/>
  <c r="AV60" i="6"/>
  <c r="E60" i="6" s="1"/>
  <c r="AV67" i="6"/>
  <c r="E67" i="6" s="1"/>
  <c r="AV78" i="6"/>
  <c r="E78" i="6" s="1"/>
  <c r="AV91" i="6"/>
  <c r="E91" i="6" s="1"/>
  <c r="AV98" i="6"/>
  <c r="E98" i="6" s="1"/>
  <c r="AV109" i="6"/>
  <c r="E109" i="6" s="1"/>
  <c r="AV115" i="6"/>
  <c r="E115" i="6" s="1"/>
  <c r="AV123" i="6"/>
  <c r="E123" i="6" s="1"/>
  <c r="AV53" i="6"/>
  <c r="E53" i="6" s="1"/>
  <c r="AV118" i="6"/>
  <c r="E118" i="6" s="1"/>
  <c r="F20" i="6"/>
  <c r="F118" i="6"/>
  <c r="F103" i="6"/>
  <c r="F87" i="6"/>
  <c r="F67" i="6"/>
  <c r="F53" i="6"/>
  <c r="F109" i="6"/>
  <c r="F91" i="6"/>
  <c r="F72" i="6"/>
  <c r="F42" i="6"/>
  <c r="F123" i="6"/>
  <c r="F56" i="6"/>
  <c r="F25" i="6"/>
  <c r="F113" i="6"/>
  <c r="F95" i="6"/>
  <c r="F78" i="6"/>
  <c r="F58" i="6"/>
  <c r="F46" i="6"/>
  <c r="F27" i="6"/>
  <c r="AV20" i="6"/>
  <c r="E20" i="6" s="1"/>
  <c r="G113" i="6"/>
  <c r="AV25" i="6"/>
  <c r="E25" i="6" s="1"/>
  <c r="AV27" i="6"/>
  <c r="E27" i="6" s="1"/>
  <c r="AV38" i="6"/>
  <c r="E38" i="6" s="1"/>
  <c r="AV42" i="6"/>
  <c r="E42" i="6" s="1"/>
  <c r="AV46" i="6"/>
  <c r="E46" i="6" s="1"/>
  <c r="AV58" i="6"/>
  <c r="E58" i="6" s="1"/>
  <c r="AV72" i="6"/>
  <c r="E72" i="6" s="1"/>
  <c r="AV82" i="6"/>
  <c r="E82" i="6" s="1"/>
  <c r="AV87" i="6"/>
  <c r="E87" i="6" s="1"/>
  <c r="AV95" i="6"/>
  <c r="E95" i="6" s="1"/>
  <c r="AV103" i="6"/>
  <c r="E103" i="6" s="1"/>
  <c r="AV113" i="6"/>
  <c r="E113" i="6" s="1"/>
  <c r="G58" i="6"/>
  <c r="G115" i="6"/>
  <c r="G98" i="6"/>
  <c r="G82" i="6"/>
  <c r="G60" i="6"/>
  <c r="G48" i="6"/>
  <c r="G31" i="6"/>
  <c r="G14" i="6"/>
  <c r="G46" i="6"/>
  <c r="F98" i="6"/>
  <c r="F60" i="6"/>
  <c r="G78" i="6"/>
  <c r="F115" i="6"/>
  <c r="F14" i="6"/>
  <c r="G118" i="6"/>
  <c r="G103" i="6"/>
  <c r="G87" i="6"/>
  <c r="G67" i="6"/>
  <c r="G53" i="6"/>
  <c r="G38" i="6"/>
  <c r="G20" i="6"/>
  <c r="G27" i="6"/>
  <c r="F48" i="6"/>
  <c r="G95" i="6"/>
  <c r="F82" i="6"/>
  <c r="F31" i="6"/>
  <c r="G123" i="6"/>
  <c r="G109" i="6"/>
  <c r="G91" i="6"/>
  <c r="G72" i="6"/>
  <c r="G56" i="6"/>
  <c r="G42" i="6"/>
  <c r="G25" i="6"/>
  <c r="F38" i="6"/>
  <c r="AV11" i="6"/>
  <c r="E11" i="6" s="1"/>
  <c r="F11" i="6"/>
  <c r="G11" i="6"/>
  <c r="G10" i="6" l="1"/>
  <c r="G127" i="6"/>
  <c r="F10" i="6"/>
  <c r="F273" i="6"/>
  <c r="G273" i="6"/>
  <c r="F127" i="6"/>
  <c r="AZ250" i="6"/>
  <c r="AZ243" i="6"/>
  <c r="AZ236" i="6"/>
  <c r="AZ230" i="6"/>
  <c r="AZ205" i="6"/>
  <c r="AZ201" i="6"/>
  <c r="AZ191" i="6"/>
  <c r="AZ187" i="6"/>
  <c r="AZ182" i="6"/>
  <c r="AZ176" i="6"/>
  <c r="AZ168" i="6"/>
  <c r="AZ164" i="6"/>
  <c r="AZ161" i="6"/>
  <c r="AZ151" i="6"/>
  <c r="AZ144" i="6"/>
  <c r="Q7" i="6"/>
  <c r="AY273" i="6" l="1" a="1"/>
  <c r="AY273" i="6" s="1"/>
  <c r="AY10" i="6" a="1"/>
  <c r="AY10" i="6" s="1"/>
  <c r="P7" i="6" l="1"/>
  <c r="AY127" i="6" a="1"/>
  <c r="AY127" i="6" s="1"/>
  <c r="O7" i="6" l="1"/>
  <c r="BB8" i="6"/>
  <c r="BB9" i="6"/>
  <c r="N7" i="6" l="1"/>
  <c r="M7" i="6" l="1"/>
  <c r="L7" i="6" l="1"/>
  <c r="K7" i="6" l="1"/>
  <c r="J7" i="6" l="1"/>
  <c r="I7" i="6" l="1"/>
  <c r="H7" i="6" l="1"/>
  <c r="AZ273" i="6" l="1" a="1"/>
  <c r="AZ273" i="6" s="1"/>
  <c r="AZ127" i="6" s="1" a="1"/>
  <c r="AZ127" i="6" s="1"/>
  <c r="AT7" i="6" l="1"/>
  <c r="AS7" i="6" l="1"/>
  <c r="AR7" i="6" l="1"/>
  <c r="AQ7" i="6" l="1"/>
  <c r="AP7" i="6" l="1"/>
  <c r="AO7" i="6" l="1"/>
  <c r="AN7" i="6" l="1"/>
  <c r="AM7" i="6" l="1"/>
  <c r="AL7" i="6" l="1"/>
  <c r="AK7" i="6" l="1"/>
  <c r="AJ7" i="6" l="1"/>
  <c r="AI7" i="6" l="1"/>
  <c r="AH7" i="6" l="1"/>
  <c r="AG7" i="6" l="1"/>
  <c r="AF7" i="6" l="1"/>
  <c r="AE7" i="6" l="1"/>
  <c r="AD7" i="6" l="1"/>
  <c r="AC7" i="6" l="1"/>
  <c r="AB7" i="6" l="1"/>
  <c r="AA7" i="6" l="1"/>
  <c r="Z7" i="6" l="1"/>
  <c r="Y7" i="6" l="1"/>
  <c r="X7" i="6" l="1"/>
  <c r="W7" i="6" l="1"/>
  <c r="V7" i="6" l="1"/>
  <c r="U7" i="6" l="1"/>
  <c r="T7" i="6" l="1"/>
  <c r="AZ10" i="6" l="1" a="1"/>
  <c r="AZ10" i="6" s="1"/>
  <c r="S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6" authorId="0" shapeId="0" xr:uid="{4F1BFFDC-2505-467D-8F88-A7C08A466171}">
      <text>
        <r>
          <rPr>
            <sz val="12"/>
            <color indexed="81"/>
            <rFont val="Arial Narrow"/>
            <family val="2"/>
            <charset val="186"/>
          </rPr>
          <t>Esošās situācijas novērtējums:
atbilst pilnībā – pilnveide nav nepieciešama – plāns nav jāveido
atbilst daļēji – nepieciešami uzlabojumi – plāns ir jāveido
neatbilst – ir nepieciešama būtiska pilnveide – plāns ir jāveido
atsevišķos gadījumos:
neattiecas – plāns nav jāveido</t>
        </r>
        <r>
          <rPr>
            <b/>
            <sz val="12"/>
            <color indexed="81"/>
            <rFont val="Arial Narrow"/>
            <family val="2"/>
            <charset val="186"/>
          </rPr>
          <t xml:space="preserve">
</t>
        </r>
      </text>
    </comment>
  </commentList>
</comments>
</file>

<file path=xl/sharedStrings.xml><?xml version="1.0" encoding="utf-8"?>
<sst xmlns="http://schemas.openxmlformats.org/spreadsheetml/2006/main" count="824" uniqueCount="680">
  <si>
    <t>Pakalpojumu pārvaldības uzdevumi</t>
  </si>
  <si>
    <t>PU1-2</t>
  </si>
  <si>
    <t>PU2-1</t>
  </si>
  <si>
    <t>Pakalpojumu plānošana, izveide, ieviešana, uzturēšana un attīstība</t>
  </si>
  <si>
    <t>PU2-2</t>
  </si>
  <si>
    <t>Pakalpojumu galveno saņēmēju grupu un to vajadzību apzināšana</t>
  </si>
  <si>
    <t>PU2-3</t>
  </si>
  <si>
    <t>Pakalpojumu sniegšanas un uzturēšanas rezultatīvāko un efektīvāko veidu noteikšana</t>
  </si>
  <si>
    <t>PU2-4</t>
  </si>
  <si>
    <t>Pakalpojumu sniegšanas un uzturēšanas rezultativitāti un efektivitāti raksturojošu rādītāju noteikšana (galveno darbības rādītāju noteikšana)</t>
  </si>
  <si>
    <t>PU2-5</t>
  </si>
  <si>
    <t>Pakalpojumu pārvaldībai nepieciešamo spēju un resursu nodrošināšana</t>
  </si>
  <si>
    <t>PU2-6</t>
  </si>
  <si>
    <t>Pakalpojumu pārvaldības speciālo normatīvo aktu izstrāde un pilnveide</t>
  </si>
  <si>
    <t>PU2-7</t>
  </si>
  <si>
    <t>Pakalpojumu aprakstu veidošana, reģistrēšana un uzturēšana</t>
  </si>
  <si>
    <t>PU2-8</t>
  </si>
  <si>
    <t>Informācijas nodrošināšana pakalpojumu saņēmējiem par pieejamiem pakalpojumiem</t>
  </si>
  <si>
    <t>PU2-9</t>
  </si>
  <si>
    <t xml:space="preserve">Pakalpojumu līmeņu noteikšana un pakalpojumu līmeņu vienošanās nosacījumu saskaņošana ar pakalpojumu saņēmējiem </t>
  </si>
  <si>
    <t>PU2-10</t>
  </si>
  <si>
    <t>PU2-11</t>
  </si>
  <si>
    <t>Zināšanu uzkrāšana un pieejamības nodrošināšana</t>
  </si>
  <si>
    <t>PU2-12</t>
  </si>
  <si>
    <t>Ar pakalpojumu pārvaldību saistīta metodiskā atbalsta nodrošināšana pakalpojumu sniegšanā iesaistītajiem</t>
  </si>
  <si>
    <t>PU2-13</t>
  </si>
  <si>
    <t xml:space="preserve">Pakalpojumu un resursu pieejamības un nepārtrauktības plānošana un nodrošināšana </t>
  </si>
  <si>
    <t>PU2-14</t>
  </si>
  <si>
    <t>Piekļūstamības nodrošināšana pakalpojumiem</t>
  </si>
  <si>
    <t>PU2-15</t>
  </si>
  <si>
    <t>Pakalpojumu pieprasījumu pārvaldība un izpildes nodrošināšana</t>
  </si>
  <si>
    <t>PU2-16</t>
  </si>
  <si>
    <t>Atbalsta nodrošināšana pakalpojumu saņēmējiem</t>
  </si>
  <si>
    <t>PU2-17</t>
  </si>
  <si>
    <t>PU2-18</t>
  </si>
  <si>
    <t>PU2-19</t>
  </si>
  <si>
    <t>Pakalpojumu sniegšanas apjomu un tiem nepieciešamā nodrošinājuma atbilstības pārvaldība</t>
  </si>
  <si>
    <t>PU2-20</t>
  </si>
  <si>
    <t>Ar pakalpojumu un resursu pārvaldību saistītu izmaiņu īstenošana</t>
  </si>
  <si>
    <t>PU2-21</t>
  </si>
  <si>
    <t>Iespējami ātra pakalpojumu pieejamības atjaunošana</t>
  </si>
  <si>
    <t>PU2-22</t>
  </si>
  <si>
    <t>PU2-23</t>
  </si>
  <si>
    <t>Mērījumu veikšana un rezultātu izmantošana</t>
  </si>
  <si>
    <t>PU3-1</t>
  </si>
  <si>
    <t>Nemitīga pilnveide</t>
  </si>
  <si>
    <t>PU3-2</t>
  </si>
  <si>
    <t>Pārvaldības dalībnieku iesaiste</t>
  </si>
  <si>
    <t>PU3-3</t>
  </si>
  <si>
    <t>Īstenoto aktivitāšu kontrole</t>
  </si>
  <si>
    <t>PU3-4</t>
  </si>
  <si>
    <t>Finanšu pārvaldība</t>
  </si>
  <si>
    <t>Normatīvais regulējums</t>
  </si>
  <si>
    <t>Informācija</t>
  </si>
  <si>
    <t>Digitālās tehnoloģijas</t>
  </si>
  <si>
    <t>Citi resursi</t>
  </si>
  <si>
    <t>Finansējums</t>
  </si>
  <si>
    <t>Piezīmes</t>
  </si>
  <si>
    <t>Ar pakalpojumu pārvaldību saistītās starpiestāžu un pārrobežu sadarbības koordinēšana</t>
  </si>
  <si>
    <t>Partneri</t>
  </si>
  <si>
    <t>Vadlīnijas</t>
  </si>
  <si>
    <t>Procesi</t>
  </si>
  <si>
    <t>Kompetences</t>
  </si>
  <si>
    <t>N.p.k.</t>
  </si>
  <si>
    <t xml:space="preserve">Kultūra </t>
  </si>
  <si>
    <t>Pakalpojums:</t>
  </si>
  <si>
    <t>Atbildīgais
(vārds, uzvārds)</t>
  </si>
  <si>
    <t>Iestāde:</t>
  </si>
  <si>
    <t>Loma:</t>
  </si>
  <si>
    <t>Indikatīvs 
nepieciešamā finansējuma apjoms 
(Eur)</t>
  </si>
  <si>
    <t>Pilnveides prioritāte (augsta–1…zema–5)</t>
  </si>
  <si>
    <t>Pilnveides statuss</t>
  </si>
  <si>
    <t>Uzsākšana vienreizējām darbībām</t>
  </si>
  <si>
    <t>( dd.mm.gggg )</t>
  </si>
  <si>
    <t>Pabeigšana vienreizējām darbībām 
vai uzsākšana nebeidzamām darbībām</t>
  </si>
  <si>
    <t>Pilnveides termiņi</t>
  </si>
  <si>
    <t>atbilst pilnībā</t>
  </si>
  <si>
    <t>atbilst daļēji</t>
  </si>
  <si>
    <t>neattiecas</t>
  </si>
  <si>
    <t>"Pakalpojumu vides pilnveides plāns 2024.–2027. gadam"</t>
  </si>
  <si>
    <t>Esošās situācijas novērtējums</t>
  </si>
  <si>
    <t>neatbilst</t>
  </si>
  <si>
    <t>Kontrolsummas</t>
  </si>
  <si>
    <t>Pakalpojumu saņēmēji</t>
  </si>
  <si>
    <t>iesākta</t>
  </si>
  <si>
    <t>neiesākta</t>
  </si>
  <si>
    <t>pabeigta</t>
  </si>
  <si>
    <t>Ietekme uz citām pilnveides sadaļām</t>
  </si>
  <si>
    <t>Atkarība no citām pilnveides sadaļām</t>
  </si>
  <si>
    <t>Nozaru, pašvaldību un iestāžu pakalpojumu attīstības plānu izveide un aktualizēšana</t>
  </si>
  <si>
    <t>Iespējamais 
finansējuma 
avots
(piemēram: ERAF, ANM, cits)</t>
  </si>
  <si>
    <t>Pakalpojumu līmeņu vienošanās nosacījumu izpildes kontrole un nodrošināšana</t>
  </si>
  <si>
    <t xml:space="preserve">Pakalpojumu saņēmēju ierosinājumu un sūdzību apkopošana, izvērtēšana un nepieciešamo darbību veikšana </t>
  </si>
  <si>
    <t xml:space="preserve"> Iespējami ātra pakalpojumu pieejamības atjaunošana</t>
  </si>
  <si>
    <t>N1-1</t>
  </si>
  <si>
    <t>"Mērāmība un kontrolējamība"  (Pārvaldāmība)</t>
  </si>
  <si>
    <t>N1-2</t>
  </si>
  <si>
    <t>"Uzturamība"  (Pārvaldāmība)</t>
  </si>
  <si>
    <t>N1-3</t>
  </si>
  <si>
    <t>"Pielāgojamība un pilnveidojamība"  (Pārvaldāmība)</t>
  </si>
  <si>
    <t>N1-4</t>
  </si>
  <si>
    <t>"Vienveidīga izveide un piedāvāšana"  (Pārvaldāmība)</t>
  </si>
  <si>
    <t>N1-5</t>
  </si>
  <si>
    <t>"Pakalpojumu un resursu sasaiste, mijiedarbības un atkarību caurspīdīgums"  (Pārvaldāmība)</t>
  </si>
  <si>
    <t>N2-1</t>
  </si>
  <si>
    <t>"Atbilstība sabiedrības vajadzībām kopumā"  (Atbilstība vajadzībām)</t>
  </si>
  <si>
    <t>N2-2</t>
  </si>
  <si>
    <t>"Atbilstība dzīves situācijām un konkrētām pakalpojumu saņēmēju vajadzībām"  (Atbilstība vajadzībām)</t>
  </si>
  <si>
    <t>N3-1</t>
  </si>
  <si>
    <t>"Daudzkanālu piekļūstamība"  (Piekļūstamība)</t>
  </si>
  <si>
    <t>N3-2</t>
  </si>
  <si>
    <t>"Teritoriālā piekļūstamība"  (Piekļūstamība)</t>
  </si>
  <si>
    <t>N3-3</t>
  </si>
  <si>
    <t>"Visu sabiedrības grupu piekļūstamība"  (Piekļūstamība)</t>
  </si>
  <si>
    <t>N3-4</t>
  </si>
  <si>
    <t>"Pārrobežu piekļūstamība"  (Piekļūstamība)</t>
  </si>
  <si>
    <t>N4-1</t>
  </si>
  <si>
    <t>"Pakalpojumu saņēmēju iesaiste un līdzdalība"  (Iesaiste, līdzdalība un sadarbība)</t>
  </si>
  <si>
    <t>N4-2</t>
  </si>
  <si>
    <t>"Sadarbība ar partneriem"  (Iesaiste, līdzdalība un sadarbība)</t>
  </si>
  <si>
    <t>N5-1</t>
  </si>
  <si>
    <t>"Pakalpojumu digitālā transformācija"  (Digitālā transformācija)</t>
  </si>
  <si>
    <t>N5-2</t>
  </si>
  <si>
    <t>N6-1</t>
  </si>
  <si>
    <t>"Sadarbspēja"  (Digitālā transformācija)</t>
  </si>
  <si>
    <t>"Vienkāršība un ērtība saņēmējiem"  (Lietojamība)</t>
  </si>
  <si>
    <t>N6-2</t>
  </si>
  <si>
    <t>"Lietotāju atbalsts"  (Lietojamība)</t>
  </si>
  <si>
    <t xml:space="preserve"> "Pakalpojumu adaptivitāte"  (Automatizācija)</t>
  </si>
  <si>
    <t>N7-1</t>
  </si>
  <si>
    <t>N7-2</t>
  </si>
  <si>
    <t>"Pakalpojumu proaktīva sniegšana"  (Automatizācija)</t>
  </si>
  <si>
    <t>N7-3</t>
  </si>
  <si>
    <t>"Automatizētas pakalpojumu plūsmas"  (Automatizācija)</t>
  </si>
  <si>
    <t>N8-1</t>
  </si>
  <si>
    <t>"Plašs saņēmēju loks"  (Koplietošana)</t>
  </si>
  <si>
    <t>N8-2</t>
  </si>
  <si>
    <t>"Kompetenču centri"  (Koplietošana)</t>
  </si>
  <si>
    <t>N9-1</t>
  </si>
  <si>
    <t>"Unifikācija"</t>
  </si>
  <si>
    <t>"Drošība"</t>
  </si>
  <si>
    <t>S2</t>
  </si>
  <si>
    <t>Personāls (Cilvēki)</t>
  </si>
  <si>
    <t>S3</t>
  </si>
  <si>
    <t>S4</t>
  </si>
  <si>
    <t>S5</t>
  </si>
  <si>
    <t>S6</t>
  </si>
  <si>
    <t>S7</t>
  </si>
  <si>
    <t>S8</t>
  </si>
  <si>
    <t>S9</t>
  </si>
  <si>
    <t>R1</t>
  </si>
  <si>
    <t>R2</t>
  </si>
  <si>
    <t>R3</t>
  </si>
  <si>
    <t>w</t>
  </si>
  <si>
    <t>Pakalpojumu pieejamības pārtraukumu cēloņu apzināšana un novēršana</t>
  </si>
  <si>
    <t>Tehniska informācija!</t>
  </si>
  <si>
    <t>Infrastruktūras uzturēšana</t>
  </si>
  <si>
    <t>Atbildīgais:</t>
  </si>
  <si>
    <t>LP1-2-1</t>
  </si>
  <si>
    <t>LP1-2-2</t>
  </si>
  <si>
    <t>LP2-1-1</t>
  </si>
  <si>
    <t>LP2-1-2</t>
  </si>
  <si>
    <t>LP2-1-3</t>
  </si>
  <si>
    <t>LP2-1-4</t>
  </si>
  <si>
    <t>LP2-1-5</t>
  </si>
  <si>
    <t>LP2-2-1</t>
  </si>
  <si>
    <t>LP2-2-2</t>
  </si>
  <si>
    <t>LP2-2-3</t>
  </si>
  <si>
    <t>LP2-2-4</t>
  </si>
  <si>
    <t>LP2-3-1</t>
  </si>
  <si>
    <t>LP2-4-1</t>
  </si>
  <si>
    <t>LP2-4-2</t>
  </si>
  <si>
    <t>LP2-4-3</t>
  </si>
  <si>
    <t>LP2-5-1</t>
  </si>
  <si>
    <t>LP2-5-2</t>
  </si>
  <si>
    <t>LP2-5-3</t>
  </si>
  <si>
    <t>LP2-5-4</t>
  </si>
  <si>
    <t>LP2-5-5</t>
  </si>
  <si>
    <t>LP2-6-1</t>
  </si>
  <si>
    <t>LP2-6-2</t>
  </si>
  <si>
    <t>LP2-6-3</t>
  </si>
  <si>
    <t>LP2-7-1</t>
  </si>
  <si>
    <t>LP2-7-2</t>
  </si>
  <si>
    <t>LP2-7-3</t>
  </si>
  <si>
    <t>LP2-8-1</t>
  </si>
  <si>
    <t>LP2-9-1</t>
  </si>
  <si>
    <t>LP2-9-2</t>
  </si>
  <si>
    <t>LP2-9-3</t>
  </si>
  <si>
    <t>LP2-9-4</t>
  </si>
  <si>
    <t>LP2-10-1</t>
  </si>
  <si>
    <t>LP2-10-2</t>
  </si>
  <si>
    <t>LP2-11-1</t>
  </si>
  <si>
    <t>LP2-12-1</t>
  </si>
  <si>
    <t>LP2-13-1</t>
  </si>
  <si>
    <t>LP2-13-2</t>
  </si>
  <si>
    <t>LP2-13-3</t>
  </si>
  <si>
    <t>LP2-13-4</t>
  </si>
  <si>
    <t>LP2-13-5</t>
  </si>
  <si>
    <t>LP2-14-1</t>
  </si>
  <si>
    <t>LP2-14-2</t>
  </si>
  <si>
    <t>LP2-14-3</t>
  </si>
  <si>
    <t>LP2-14-4</t>
  </si>
  <si>
    <t>LP2-15-1</t>
  </si>
  <si>
    <t>LP2-15-2</t>
  </si>
  <si>
    <t>LP2-15-3</t>
  </si>
  <si>
    <t>LP2-15-4</t>
  </si>
  <si>
    <t>LP2-15-5</t>
  </si>
  <si>
    <t>LP2-16-1</t>
  </si>
  <si>
    <t>LP2-16-2</t>
  </si>
  <si>
    <t>LP2-16-3</t>
  </si>
  <si>
    <t>LP2-17-1</t>
  </si>
  <si>
    <t>LP2-17-2</t>
  </si>
  <si>
    <t>LP2-17-3</t>
  </si>
  <si>
    <t>LP2-17-4</t>
  </si>
  <si>
    <t>LP2-18-1</t>
  </si>
  <si>
    <t>LP2-18-2</t>
  </si>
  <si>
    <t>LP2-18-3</t>
  </si>
  <si>
    <t>LP2-19-1</t>
  </si>
  <si>
    <t>LP2-19-2</t>
  </si>
  <si>
    <t>LP2-19-3</t>
  </si>
  <si>
    <t>LP2-20-1</t>
  </si>
  <si>
    <t>LP2-20-2</t>
  </si>
  <si>
    <t>LP2-21-1</t>
  </si>
  <si>
    <t>LP2-21-2</t>
  </si>
  <si>
    <t>LP2-21-3</t>
  </si>
  <si>
    <t>LP2-21-4</t>
  </si>
  <si>
    <t>LP2-22-1</t>
  </si>
  <si>
    <t>LP2-22-2</t>
  </si>
  <si>
    <t>LP2-22-3</t>
  </si>
  <si>
    <t>LP2-22-4</t>
  </si>
  <si>
    <t>LP2-22-5</t>
  </si>
  <si>
    <t>LP2-23-1</t>
  </si>
  <si>
    <t>LP2-23-2</t>
  </si>
  <si>
    <t>LP2-23-3</t>
  </si>
  <si>
    <t>LP3-1-1</t>
  </si>
  <si>
    <t>LP3-2-1</t>
  </si>
  <si>
    <t>LP3-2-2</t>
  </si>
  <si>
    <t>LP3-3-1</t>
  </si>
  <si>
    <t>LP3-3-2</t>
  </si>
  <si>
    <t>LP3-3-3</t>
  </si>
  <si>
    <t>LP3-3-4</t>
  </si>
  <si>
    <t>LP3-4-1</t>
  </si>
  <si>
    <t>LP3-4-2</t>
  </si>
  <si>
    <t>LP3-4-3</t>
  </si>
  <si>
    <t>Pilnveides sasniedzamais rezultāts
(pilnveides sadaļas – atbilstoši pakalpojumu pārvaldības politikai)</t>
  </si>
  <si>
    <t>S2-2</t>
  </si>
  <si>
    <t>S2-3</t>
  </si>
  <si>
    <t>S2-4</t>
  </si>
  <si>
    <t>S2-2-1</t>
  </si>
  <si>
    <t>S2-2-2</t>
  </si>
  <si>
    <t>S2-2-3</t>
  </si>
  <si>
    <t>S2-2-4</t>
  </si>
  <si>
    <t>S2-3-1</t>
  </si>
  <si>
    <t>S3-1</t>
  </si>
  <si>
    <t>S3-2</t>
  </si>
  <si>
    <t>S3-3</t>
  </si>
  <si>
    <t>S4-2</t>
  </si>
  <si>
    <t>S4-3</t>
  </si>
  <si>
    <t>S4-4</t>
  </si>
  <si>
    <t>S4-5</t>
  </si>
  <si>
    <t>S5-1</t>
  </si>
  <si>
    <t>S5-2</t>
  </si>
  <si>
    <t>S5-4</t>
  </si>
  <si>
    <t>S6-1</t>
  </si>
  <si>
    <t>S6-2</t>
  </si>
  <si>
    <t>S6-4</t>
  </si>
  <si>
    <t>S7-1</t>
  </si>
  <si>
    <t>S7-2</t>
  </si>
  <si>
    <t>S7-4</t>
  </si>
  <si>
    <t>S7-5</t>
  </si>
  <si>
    <t>S6-5</t>
  </si>
  <si>
    <t>S8-1</t>
  </si>
  <si>
    <t>S8-4</t>
  </si>
  <si>
    <t>S9-1</t>
  </si>
  <si>
    <t>R1-1</t>
  </si>
  <si>
    <t>R1-2</t>
  </si>
  <si>
    <t>R1-3</t>
  </si>
  <si>
    <t>R2-1</t>
  </si>
  <si>
    <t>R2-2</t>
  </si>
  <si>
    <t>R2-3</t>
  </si>
  <si>
    <t>R2-4</t>
  </si>
  <si>
    <t>R2-5</t>
  </si>
  <si>
    <t>R2-6</t>
  </si>
  <si>
    <t>R2-7</t>
  </si>
  <si>
    <t>R2-8</t>
  </si>
  <si>
    <t>R2-5-1</t>
  </si>
  <si>
    <t>R3-1-1</t>
  </si>
  <si>
    <t>R3-1-2</t>
  </si>
  <si>
    <t>R3-1-3</t>
  </si>
  <si>
    <t>R3-1-4</t>
  </si>
  <si>
    <t>R3-1-5</t>
  </si>
  <si>
    <t>R3-1-6</t>
  </si>
  <si>
    <t>Valsts ieņēmumu dienests</t>
  </si>
  <si>
    <t>Andris Bērziņš (Pakalpojuma vadītājs)</t>
  </si>
  <si>
    <r>
      <t>Pakalpojumu pārvaldības uzdevumi (</t>
    </r>
    <r>
      <rPr>
        <u/>
        <sz val="14"/>
        <color rgb="FFC00000"/>
        <rFont val="Arial Narrow"/>
        <family val="2"/>
        <charset val="186"/>
      </rPr>
      <t>PU</t>
    </r>
    <r>
      <rPr>
        <u/>
        <sz val="14"/>
        <color theme="1"/>
        <rFont val="Arial Narrow"/>
        <family val="2"/>
        <charset val="186"/>
      </rPr>
      <t>) un lomu pienākumi (</t>
    </r>
    <r>
      <rPr>
        <u/>
        <sz val="14"/>
        <color rgb="FFC00000"/>
        <rFont val="Arial Narrow"/>
        <family val="2"/>
        <charset val="186"/>
      </rPr>
      <t>LP</t>
    </r>
    <r>
      <rPr>
        <u/>
        <sz val="14"/>
        <color theme="1"/>
        <rFont val="Arial Narrow"/>
        <family val="2"/>
        <charset val="186"/>
      </rPr>
      <t>)</t>
    </r>
  </si>
  <si>
    <r>
      <t>Pakalpojumu izveides, sniegšanas un pilnveides nosacījumi (</t>
    </r>
    <r>
      <rPr>
        <u/>
        <sz val="14"/>
        <color rgb="FFC00000"/>
        <rFont val="Arial Narrow"/>
        <family val="2"/>
        <charset val="186"/>
      </rPr>
      <t>N</t>
    </r>
    <r>
      <rPr>
        <u/>
        <sz val="14"/>
        <color theme="1"/>
        <rFont val="Arial Narrow"/>
        <family val="2"/>
        <charset val="186"/>
      </rPr>
      <t>)</t>
    </r>
  </si>
  <si>
    <r>
      <t>Pakalpojumiem un pakalpojumu pārvaldībai nepieciešamās spējas (</t>
    </r>
    <r>
      <rPr>
        <u/>
        <sz val="14"/>
        <color rgb="FFC00000"/>
        <rFont val="Arial Narrow"/>
        <family val="2"/>
        <charset val="186"/>
      </rPr>
      <t>S</t>
    </r>
    <r>
      <rPr>
        <u/>
        <sz val="14"/>
        <color theme="1"/>
        <rFont val="Arial Narrow"/>
        <family val="2"/>
        <charset val="186"/>
      </rPr>
      <t>) un resursi (</t>
    </r>
    <r>
      <rPr>
        <u/>
        <sz val="14"/>
        <color rgb="FFC00000"/>
        <rFont val="Arial Narrow"/>
        <family val="2"/>
        <charset val="186"/>
      </rPr>
      <t>R</t>
    </r>
    <r>
      <rPr>
        <u/>
        <sz val="14"/>
        <color theme="1"/>
        <rFont val="Arial Narrow"/>
        <family val="2"/>
        <charset val="186"/>
      </rPr>
      <t>)</t>
    </r>
  </si>
  <si>
    <t>"Pakalpojuma saimnieks" ✦</t>
  </si>
  <si>
    <t>✦ ir apzinātas un dokumentētas pakalpojumu pārvaldībai un "Pakalpojumu kultūrai" atbilstošas iestādes vērtības</t>
  </si>
  <si>
    <t>✦ pakalpojumu pārvaldībai atbilstošās vērtības ir zināmas visiem pakalpojumu pārvaldībā iesaistītajiem</t>
  </si>
  <si>
    <t>✦ pakalpojumu pārvaldībai atbilstošās vērtības tiek skaidrotas un popularizētas</t>
  </si>
  <si>
    <t>✦ ikdienā tiek popularizēta un veicināta vērtībām atbilstoša pakalpojumu pārvaldībā iesaistīto rīcība</t>
  </si>
  <si>
    <t>✦ iestādes pakalpojumu pārvaldības dalībnieku ikdienas rīcība ir atbilstoša iestādes vērtībām</t>
  </si>
  <si>
    <t>✦ ir apzināts un iestādē pārrunāts iestādes esošais pakalpojumu pārvaldības attīstības līmenis, ir noteikts un darbiniekiem tiek skaidrots vēlamais attīstības līmenis un nepieciešamās izmaiņas domāšanā un rīcībā</t>
  </si>
  <si>
    <t>✦ iestādes pakalpojumu pārvaldības dalībniekiem ir sapratne un pārliecība par pakalpojumu pārvaldības jēgu un nepieciešamību, un iestādes pakalpojumu pārvaldības dalībnieki ikdienā īsteno pakalpojumu pārvaldību</t>
  </si>
  <si>
    <t>✦ vadība visos pārvaldības līmeņos skaidro un popularizē "Saimnieka attieksmei" atbilstošu rīcību</t>
  </si>
  <si>
    <t>✦ ir izveidoti pakalpojumu pārvaldības īstenošanai atbilstoši amatu apraksti, kuros ir noteikti amati un lomas pakalpojumu pārvaldības īstenošanai, tostarp darbinieku: 
       ✦ pakļautība 
       ✦ tiesības
       ✦ pienākumi
       ✦ atbildības</t>
  </si>
  <si>
    <t>✦ ir pietiekoši daudz darbinieku pakalpojumu pārvaldības uzdevumu veikšanai un pakalpojumu izveides, sniegšanas un pilnveides nosacījumu īstenošanai, atbilstoši pakalpojumu pārvaldības lomām</t>
  </si>
  <si>
    <r>
      <t xml:space="preserve">✦ personālam – pakalpojumu pārvaldības dalībniekiem ir </t>
    </r>
    <r>
      <rPr>
        <b/>
        <sz val="10"/>
        <color theme="1"/>
        <rFont val="Arial Narrow"/>
        <family val="2"/>
        <charset val="186"/>
      </rPr>
      <t>vispārējas kompetences pakalpojumu pārvaldības politikas īstenošanai</t>
    </r>
    <r>
      <rPr>
        <sz val="10"/>
        <color theme="1"/>
        <rFont val="Arial Narrow"/>
        <family val="2"/>
        <charset val="186"/>
      </rPr>
      <t>:
       ✦ Pakalpojumu pārvaldības pamatnosacījumu īstenošanai
       ✦ Pakalpojumu pārvaldības uzdevumu veikšanai
       ✦ Pakalpojumu izveides, sniegšanas un pilnveides nosacījumu īstenošanai
       ✦ Pakalpojumu pārvaldības īstenošanai nepieciešamo spēju un resursu nodrošināšanai</t>
    </r>
  </si>
  <si>
    <r>
      <t>✦ personālam – pakalpojumu pārvaldības dalībniekiem ir</t>
    </r>
    <r>
      <rPr>
        <b/>
        <sz val="10"/>
        <color theme="1"/>
        <rFont val="Arial Narrow"/>
        <family val="2"/>
        <charset val="186"/>
      </rPr>
      <t xml:space="preserve"> pakalpojumu pārvaldības uzdevumu veikšanas kompetences</t>
    </r>
  </si>
  <si>
    <r>
      <t xml:space="preserve">✦ personālam – pakalpojumu pārvaldības dalībniekiem ir </t>
    </r>
    <r>
      <rPr>
        <b/>
        <sz val="10"/>
        <color theme="1"/>
        <rFont val="Arial Narrow"/>
        <family val="2"/>
        <charset val="186"/>
      </rPr>
      <t>pakalpojumu izveides, sniegšanas un pilnveides nosacījumu īstenošanas kompetences</t>
    </r>
  </si>
  <si>
    <r>
      <t xml:space="preserve">✦ personālam – pakalpojumu pārvaldības dalībniekiem ir </t>
    </r>
    <r>
      <rPr>
        <b/>
        <sz val="10"/>
        <color theme="1"/>
        <rFont val="Arial Narrow"/>
        <family val="2"/>
        <charset val="186"/>
      </rPr>
      <t>pakalpojumiem un pakalpojumu pārvaldībai nepieciešamo spēju un resursu nodrošināšanas kompetences</t>
    </r>
  </si>
  <si>
    <t>✦ ir izveidotas un ir pieejamas valstī vienotas, vispārējas ar pakalpojumu pārvaldību saistītas vadlīnijas ("horizontālas" vadlīnijas)</t>
  </si>
  <si>
    <t>✦ ir izveidotas un ir pieejamas nozarē vienotas, specializētas, ar pakalpojumu pārvaldību saistītas vadlīnijas</t>
  </si>
  <si>
    <t>✦ ir izveidotas un ir pieejamas iestādē vienotas, specializētas, ar pakalpojumu pārvaldību saistītas vadlīnijas</t>
  </si>
  <si>
    <t>✦ ir izveidoti un ir pieejami valstī vienoti, vispārēji ar pakalpojumu pārvaldību saistīti procesi ("horizontāli" procesi)</t>
  </si>
  <si>
    <t>✦ ir izveidoti un ir pieejami nozarē vienoti, specializēti, ar pakalpojumu pārvaldību saistīti procesi</t>
  </si>
  <si>
    <t>✦ ir izveidoti un ir pieejami iestādē vienoti, specializēti, ar pakalpojumu pārvaldību saistīti procesi</t>
  </si>
  <si>
    <t>✦ ir izveidoti un ir pieejami specializēti, ar konkrēta pakalpojuma pārvaldību saistīti procesi</t>
  </si>
  <si>
    <t>✦ ir izveidos valstī vienots, vispārējs ar pakalpojumu pārvaldību saistīts normatīvais regulējums ("horizontāls" normatīvais regulējums)</t>
  </si>
  <si>
    <t>✦ ir izveidots nozarē vienots, specializēts, ar pakalpojumu pārvaldību saistīts normatīvais regulējums</t>
  </si>
  <si>
    <t>✦ ir izveidots iestādē vienots, specializēts, ar pakalpojumu pārvaldību saistīts normatīvais regulējums</t>
  </si>
  <si>
    <t>✦ ir izveidots specializēts, ar konkrēta pakalpojuma pārvaldību saistīts normatīvais regulējums</t>
  </si>
  <si>
    <t>✦ pakalpojumu pārvaldības īstenošanai, pēc iespējas tiek piesaistīti partneri, tostarp:
       ✦ partneri – pakalpojumu piegādātāji
       ✦ partneri – pakalpojumu sniedzēji</t>
  </si>
  <si>
    <t>✦ pakalpojumu pārvaldības īstenošanai piesaistītie partneri tiek pārvaldīti, tostarp:
       ✦ ir noslēgtas vienošanās, kas ietver pakalpojumu līmeņu nosacījumus
       ✦ partneri tiek regulāri vērtēti</t>
  </si>
  <si>
    <t>✦ pakalpojumu pārvaldības īstenošanai, dažādos pakalpojumu pārvaldības posmos, pēc iespējas tiek piesaistīti pakalpojumu saņēmēji</t>
  </si>
  <si>
    <t>✦ pakalpojumu pārvaldības dalībniekiem ir pieejama pakalpojumu pārvaldībai nepieciešamā informācija, tostarp informācija:
       ✦ vispārējai pakalpojumu pārvaldībai
       ✦ pakalpojumu pārvaldības uzdevumu veikšanai
       ✦ pakalpojumu izveides, sniegšanas un pilnveides nosacījumu īstenošanai
       ✦ pakalpojumu un pakalpojumu pārvaldībai nepieciešamo spēju un resursu nodrošināšanai</t>
  </si>
  <si>
    <t>✦ pakalpojumu pārvaldībai nepieciešamā informācija ir apzināta (katrā no pakalpojumu pārvaldības mērogiem, līmeņiem un pakalpojumu pārvaldības posmiem ir nepieciešama atšķirīga veida informācija)</t>
  </si>
  <si>
    <t>✦ pakalpojumu pārvaldībai (tostarp pakalpojumu sniegšanai un saņemšanai) nepieciešamās konkrētās informācijas veidu, saturu, apjomu un iegūšanas veidu katrā no pakalpojumu pārvaldības līmeņiem un mērogiem nosaka tiem atbilstošo pakalpojumu pārvaldības lomu pārstāvji</t>
  </si>
  <si>
    <r>
      <t xml:space="preserve">✦ pakalpojumu pārvaldības dalībniekiem ir pieejams un tie </t>
    </r>
    <r>
      <rPr>
        <b/>
        <sz val="10"/>
        <color theme="1"/>
        <rFont val="Arial Narrow"/>
        <family val="2"/>
        <charset val="186"/>
      </rPr>
      <t>visu savu pakalpojumu pārvaldībai</t>
    </r>
    <r>
      <rPr>
        <sz val="10"/>
        <color theme="1"/>
        <rFont val="Arial Narrow"/>
        <family val="2"/>
        <charset val="186"/>
      </rPr>
      <t xml:space="preserve"> izmanto "Valsts vienoto reģistru", tostarp:
       ✦ dzīves situāciju reģistrēšanai (vajadzību grupu reģistrs)
       ✦ pakalpojumu reģistrēšanai
       ✦ resursu reģistrēšanai</t>
    </r>
  </si>
  <si>
    <r>
      <t>✦ pakalpojumu pārvaldības dalībniekiem ir pieejams un tie pakalpojumu pārvaldībai (</t>
    </r>
    <r>
      <rPr>
        <b/>
        <sz val="10"/>
        <color theme="1"/>
        <rFont val="Arial Narrow"/>
        <family val="2"/>
        <charset val="186"/>
      </rPr>
      <t>visu savu pakalpojumu piedāvāšanai pakalpojumu katalogos</t>
    </r>
    <r>
      <rPr>
        <sz val="10"/>
        <color theme="1"/>
        <rFont val="Arial Narrow"/>
        <family val="2"/>
        <charset val="186"/>
      </rPr>
      <t>) izmanto valsts centralizētās pašapkalpošanās tīmekļvietnes:
       ✦ latvija.gov.lv – publiskajiem pakalpojumiem
       ✦ virsis.gov.lv – starpiestāžu pakalpojumiem</t>
    </r>
  </si>
  <si>
    <r>
      <t xml:space="preserve">✦ pakalpojumu pārvaldības dalībniekiem ir pieejama un tie </t>
    </r>
    <r>
      <rPr>
        <b/>
        <sz val="10"/>
        <color theme="1"/>
        <rFont val="Arial Narrow"/>
        <family val="2"/>
        <charset val="186"/>
      </rPr>
      <t>visu savu pakalpojumu pārvaldībai</t>
    </r>
    <r>
      <rPr>
        <sz val="10"/>
        <color theme="1"/>
        <rFont val="Arial Narrow"/>
        <family val="2"/>
        <charset val="186"/>
      </rPr>
      <t xml:space="preserve"> izmanto "Valsts vienoto pieteikumu vadības sistēmu" vai savu – resora vai iestādes "lokālo" pieteikumu vadības sistēmu, tostarp:
       ✦ pakalpojumu pieprasījumiem
       ✦ incidentu pieteikumiem
       ✦ problēmu pieteikumiem</t>
    </r>
  </si>
  <si>
    <t>✦ pakalpojumu pārvaldības dalībniekiem ir pieejama un tie pakalpojumu pārvaldībai izmanto sev nepieciešamos specializētos pamatdarbības digitālo tehnoloģiju risinājumus, tostarp:
       ✦ pašapkalpošanās e-lietotnes un e-formas pakalpojumu pieprasīšanai un saņemšanai
       ✦ informācijas sistēmas datu uzkrāšanai un apstrādei
       ✦ informācijas apmaiņas risinājumus
       ✦ specializētas, digitālās tehnoloģijas saturošas iekārtas
       ✦ pakalpojumu automatizācijas, vadības un kontroles risinājumus</t>
  </si>
  <si>
    <r>
      <t xml:space="preserve">✦ pakalpojumu pārvaldības dalībniekiem ir pieejami un tie pakalpojumu pārvaldībai izmanto dažādus pakalpojumu pārvaldībai nepieciešamos digitālo tehnoloģiju risinājumus, tostarp:
       ✦ tehnoloģisku nodrošinājumu klātienes pieteikumu reģistrācijai
       ✦ tehnoloģisko nodrošinājumu pakalpojumu galveno darbības rādītāju mērīšanai un analīzei
      </t>
    </r>
    <r>
      <rPr>
        <sz val="10"/>
        <color rgb="FFFF0000"/>
        <rFont val="Arial Narrow"/>
        <family val="2"/>
        <charset val="186"/>
      </rPr>
      <t xml:space="preserve"> </t>
    </r>
    <r>
      <rPr>
        <sz val="10"/>
        <color theme="1"/>
        <rFont val="Arial Narrow"/>
        <family val="2"/>
        <charset val="186"/>
      </rPr>
      <t>✦ pakalpojumu monitoringa un diagnostikas risinājumus
       ✦ zināšanu datu bāzi
       ✦ tehnoloģisku nodrošinājumu klientu un partneru attiecību pārvaldībai
       ✦ tehnoloģisku nodrošinājumu sūdzību pārvaldībai
       ✦ tehnoloģisku nodrošinājumu aptauju veikšanai</t>
    </r>
  </si>
  <si>
    <r>
      <t xml:space="preserve">✦ pakalpojumu pārvaldības dalībniekiem ir pieejams un tie </t>
    </r>
    <r>
      <rPr>
        <b/>
        <sz val="10"/>
        <color theme="1"/>
        <rFont val="Arial Narrow"/>
        <family val="2"/>
        <charset val="186"/>
      </rPr>
      <t>visu savu pakalpojumu pārvaldībai</t>
    </r>
    <r>
      <rPr>
        <sz val="10"/>
        <color theme="1"/>
        <rFont val="Arial Narrow"/>
        <family val="2"/>
        <charset val="186"/>
      </rPr>
      <t xml:space="preserve"> izmanto tehnoloģisko nodrošinājumu pakalpojumu finanšu plānošanai, uzskaitei un analīzei</t>
    </r>
  </si>
  <si>
    <t>✦ pakalpojumu pārvaldības dalībniekiem ir pieejamas un tie pakalpojumu pārvaldībai izmanto pakalpojumiem un pakalpojumu pārvaldībai nepieciešamas koplietošanas komponentes, tostarp:
       ✦ maksājumu moduli
       ✦ vienoto pieteikšanās moduli
       ✦ pilnvarošanas risinājumu
       ✦ parakstīšanas rīkus, e-parakstu un laika zīmogu
       ✦ datu apmaiņas risinājumus
       ✦ centralizēto e-pakalpojumu lietotņu ietvaru</t>
  </si>
  <si>
    <r>
      <t>✦ pakalpojumu pārvaldības dalībniekiem ir pieejams un tie</t>
    </r>
    <r>
      <rPr>
        <b/>
        <sz val="10"/>
        <color theme="1"/>
        <rFont val="Arial Narrow"/>
        <family val="2"/>
        <charset val="186"/>
      </rPr>
      <t xml:space="preserve"> visu savu pakalpojumu pārvaldībai</t>
    </r>
    <r>
      <rPr>
        <sz val="10"/>
        <color theme="1"/>
        <rFont val="Arial Narrow"/>
        <family val="2"/>
        <charset val="186"/>
      </rPr>
      <t xml:space="preserve"> izmanto pakalpojumu pārvaldībai atbilstošs tehnoloģisko nodrošinājumu atbalsta funkciju īstenošanai, tostarp:
       ✦ grāmatvedības sistēma
       ✦ personāla vadības sistēma
       ✦ lietvedības sistēma
       ✦ dokumentu vadības sistēma</t>
    </r>
  </si>
  <si>
    <t>✦ pakalpojumu pārvaldības dalībniekiem ir pieejama un tie pakalpojumu pārvaldībai izmanto pakalpojumu pārvaldībai atbilstošu IKT infrastruktūru, tostarp:
       ✦ serverus
       ✦ datu glabātavas
       ✦ tīkla un sakaru iekārtas
       ✦ datorizētas darba vietas</t>
  </si>
  <si>
    <t>✦ pakalpojumu pārvaldības dalībniekiem ir pieejamas pakalpojumu pārvaldībai nepieciešamās telpas</t>
  </si>
  <si>
    <t>✦ pakalpojumu pārvaldības dalībniekiem ir pieejams pakalpojumu pārvaldībai nepieciešamais darba vietu un biroja aprīkojums</t>
  </si>
  <si>
    <t>✦ pakalpojumu pārvaldības dalībniekiem ir pieejami pakalpojumu pārvaldībai nepieciešamie transporta līdzekļi</t>
  </si>
  <si>
    <t>✦ pakalpojumu pārvaldības dalībniekiem ir pieejams pakalpojumu pārvaldībai nepieciešamais specializētais pamatdarbības tehnoloģiskais nodrošinājums – iekārtas</t>
  </si>
  <si>
    <t>✦ pakalpojumu pārvaldības dalībniekiem ir pieejamas pakalpojumu pārvaldībai nepieciešamās izejvielas un materiāli</t>
  </si>
  <si>
    <t>✦ pakalpojumu pārvaldības dalībniekiem ir pieejami pakalpojumu pārvaldībai nepieciešamie energoresursi</t>
  </si>
  <si>
    <t>✦ nodrošina nepieciešamo informāciju iestādes pakalpojumu attīstības plāna izveidei un aktualizēšanai</t>
  </si>
  <si>
    <t>✦ piedalās iestādes pakalpojumu attīstības plāna izveidē un aktualizēšanā</t>
  </si>
  <si>
    <t>✦ plāno, veido, ievieš un uztur konkrētu iestādes pakalpojumu, nodrošinot tā atbilstību vajadzībām, prasībām un pakalpojumu izveides, sniegšanas un pilnveides nosacījumiem</t>
  </si>
  <si>
    <t>✦ organizē un vada sadarbību konkrēta pakalpojuma ieviešanas gaitā</t>
  </si>
  <si>
    <t>✦ informē klientus un apmāca lietotājus</t>
  </si>
  <si>
    <t>✦ pārrauga konkrēta pakalpojuma ieviešanas rezultātus</t>
  </si>
  <si>
    <t>✦ plāno un koordinē konkrēta pakalpojuma uzturēšanu, attīstību un pielāgošanu mainīgām pakalpojumu saņēmēju vajadzībām un situācijām</t>
  </si>
  <si>
    <t>✦ apzina un nosaka konkrēta pakalpojuma galvenās saņēmēju grupas</t>
  </si>
  <si>
    <t>✦ seko konkrēta pakalpojuma galveno saņēmēju grupu vajadzību izmaiņu tendencēm un novērtē to ietekmi uz pakalpojumu</t>
  </si>
  <si>
    <t>✦ plāno konkrēta pakalpojuma izmaiņas saistībā ar pieprasījuma izmaiņām</t>
  </si>
  <si>
    <t>✦ apzina konkrēta pakalpojuma galveno saņēmēju grupu vajadzības un pieprasījumu pēc pakalpojuma, tostarp:
       ✦ iespējamos apjomus
       ✦ nepieciešamo rezultātu
       ✦ pakalpojuma saņemšanas veidu</t>
  </si>
  <si>
    <t>✦ nosaka konkrēta pakalpojuma rezultatīvākos un efektīvākos pārvaldības veidus, tostarp:
       ✦ kā pilnvērtīgāk apmierināt pakalpojumu saņēmēju vajadzības
       ✦ kā nodrošināt pakalpojumu saņēmēju apmierinātību
       ✦ kā pielietot, pilnveidot un attīstīt iestādes spējas un resursus</t>
  </si>
  <si>
    <r>
      <t xml:space="preserve">✦ nosaka konkrēta pakalpojuma sniegšanas un uzturēšanas </t>
    </r>
    <r>
      <rPr>
        <b/>
        <sz val="10"/>
        <color theme="1"/>
        <rFont val="Arial Narrow"/>
        <family val="2"/>
        <charset val="186"/>
      </rPr>
      <t>rezultativitātes rādītājus</t>
    </r>
    <r>
      <rPr>
        <sz val="10"/>
        <color theme="1"/>
        <rFont val="Arial Narrow"/>
        <family val="2"/>
        <charset val="186"/>
      </rPr>
      <t xml:space="preserve"> (galvenos darbības rādītājus) un dokumentē tos pakalpojuma aprakstā</t>
    </r>
  </si>
  <si>
    <r>
      <t xml:space="preserve">✦ nosaka konkrēta pakalpojuma sniegšanas un uzturēšanas </t>
    </r>
    <r>
      <rPr>
        <b/>
        <sz val="10"/>
        <color theme="1"/>
        <rFont val="Arial Narrow"/>
        <family val="2"/>
        <charset val="186"/>
      </rPr>
      <t>efektivitātes rādītājus</t>
    </r>
    <r>
      <rPr>
        <sz val="10"/>
        <color theme="1"/>
        <rFont val="Arial Narrow"/>
        <family val="2"/>
        <charset val="186"/>
      </rPr>
      <t xml:space="preserve"> (galvenos darbības rādītājus) un dokumentē tos pakalpojuma aprakstā</t>
    </r>
  </si>
  <si>
    <r>
      <t xml:space="preserve">✦ nosaka konkrēta pakalpojuma sniegšanas un uzturēšanas </t>
    </r>
    <r>
      <rPr>
        <b/>
        <sz val="10"/>
        <color theme="1"/>
        <rFont val="Arial Narrow"/>
        <family val="2"/>
        <charset val="186"/>
      </rPr>
      <t>kritiskos veiksmes faktorus un tiem atbilstošos virzošos rādītājus</t>
    </r>
    <r>
      <rPr>
        <sz val="10"/>
        <color theme="1"/>
        <rFont val="Arial Narrow"/>
        <family val="2"/>
        <charset val="186"/>
      </rPr>
      <t xml:space="preserve"> (galvenos darbības rādītājus) un dokumentē tos pakalpojuma aprakstā</t>
    </r>
  </si>
  <si>
    <t>LP2-5-6</t>
  </si>
  <si>
    <t>✦ visos konkrēta pakalpojuma pārvaldības posmos apzina, plāno un pieprasa konkrēta pakalpojuma pārvaldībai nepieciešamo nodrošinājumu (nepieciešamās spējas un resursus)</t>
  </si>
  <si>
    <t>✦ analizē konkrēta pakalpojuma sniegšanas apjomus un to izmaiņu tendences</t>
  </si>
  <si>
    <t>✦ plāno konkrēta pakalpojumu apjomu izmaiņas</t>
  </si>
  <si>
    <t>✦ nosaka prasības un pieprasa konkrēta pakalpojuma vajadzībām nepieciešamo nodrošinājumu</t>
  </si>
  <si>
    <t>✦ kontrolē konkrēta pakalpojuma pārvaldībai faktiski nepieciešamā un esošā nodrošinājuma atbilstību</t>
  </si>
  <si>
    <t>✦ aktualizē prasības un prioritātes konkrēta pakalpojuma nodrošināšanai un attīstībai nepieciešamajiem resursiem</t>
  </si>
  <si>
    <t>✦ apzina nepieciešamos ar konkrēta pakalpojuma pārvaldību saistītus speciālos normatīvos aktus</t>
  </si>
  <si>
    <t>✦ izstrādā jaunus ar konkrēta pakalpojuma pārvaldību saistītus speciālos normatīvos aktus</t>
  </si>
  <si>
    <t>✦ veic izmaiņas un papildinājumus esošajos ar konkrēta pakalpojuma pārvaldību saistītajos speciālajos normatīvajos aktos</t>
  </si>
  <si>
    <t>✦ veido konkrēta pakalpojuma aprakstu, reģistrē un uztur to valsts "Vienotajā reģistrā"</t>
  </si>
  <si>
    <t>✦ nodrošina konkrēta pakalpojuma sasaisti ar atbilstošām pakalpojumu saņēmēju vajadzībām konkrētās dzīves situācijās valsts "Vienotajā reģistrā"</t>
  </si>
  <si>
    <t>✦ nodrošina konkrēta pakalpojuma sasaisti ar tam nepieciešamajiem resursiem un pakalpojumiem valsts "Vienotajā reģistrā" (veic sasaisti ar pakalpojuma "kritiskajām komponentēm")</t>
  </si>
  <si>
    <t>✦ kontrolē un nodrošina konkrēta pakalpojuma piedāvāšanu pakalpojumu saņēmējiem – informācijas publicēšanu, pieejamību un aktualizēšanu pakalpojumu saņēmējiem paredzētos katalogos (piemēram, vispārējās un specializētās pašapkalpošanās tīmekļvietnēs un mobilās aplikācijās), tostarp kontrolē konkrēta pakalpojuma apraksta pieejamību</t>
  </si>
  <si>
    <t>✦ apzina konkrēta pakalpojuma saņēmējiem nepieciešamos pakalpojuma līmeņa vienošanās nosacījumus</t>
  </si>
  <si>
    <t>✦ apzina konkrēta pakalpojuma sniegšanas iespējas – pakalpojuma līmeņa nosacījumus</t>
  </si>
  <si>
    <t>✦ saskaņo konkrētam pakalpojumam pakalpojuma līmeņa vienošanās nosacījumus ar pakalpojuma saņēmējiem</t>
  </si>
  <si>
    <t>✦ dokumentē konkrēta pakalpojuma iespējamos pakalpojuma līmeņa vienošanās nosacījumus pakalpojumu aprakstā</t>
  </si>
  <si>
    <t>✦ koordinē ar konkrētu pakalpojumu saistītās citu iestāžu darbības un pārrobežu sadarbību</t>
  </si>
  <si>
    <t>✦ saskaņo ar konkrēta pakalpojuma pārvaldību saistītās darbības ar citām iesaistītajām iestādēm, tostarp ar pakalpojumu saņēmējiem un pakalpojumu sniegšanā un nodrošināšanā iesaistītajiem partneriem</t>
  </si>
  <si>
    <t>✦ uzkrāj un aktualizē zināšanas par situācijām un veiktajām darbībām, kas saistītas ar konkrēta pakalpojuma pieejamības pārtraukumiem, pārtraukumu cēloņiem, cēloņu novēršanas gaitu un rezultātiem, tostarp:
       ✦ nodrošina un kontrolē zināšanu uzkrāšanu un aktualizēšanu
       ✦ nodrošina zināšanu pieejamību</t>
  </si>
  <si>
    <t>✦ sniedz konkrēta pakalpojuma sniegšanā iesaistītajiem nepieciešamo metodisko atbalstu, tostarp par:
       ✦ informācijas un zināšanu izmantošanu
       ✦ iestādes pakalpojumu sniegšanu</t>
  </si>
  <si>
    <t>LP2-13-6</t>
  </si>
  <si>
    <t>✦ nosaka nepieciešamos konkrēta pakalpojuma pieejamības līmeņus</t>
  </si>
  <si>
    <t>✦ veic konkrēta pakalpojuma risku analīzi</t>
  </si>
  <si>
    <t>✦ nosaka konkrēta pakalpojuma kritiskās komponentes</t>
  </si>
  <si>
    <t>✦ mēra konkrēta pakalpojuma faktisko pieejamību</t>
  </si>
  <si>
    <t>✦ veido un uztur konkrēta pakalpojuma pieejamības un nepārtrauktības plānus</t>
  </si>
  <si>
    <t>✦ nodrošina nepieciešamo konkrēta pakalpojuma pieejamību un nepārtrauktību (īsteno proaktīvas un reaktīvas aktivitātes)</t>
  </si>
  <si>
    <t>✦ pārvalda pakalpojumu saņēmēju konkrēta pakalpojuma pieprasījumus un nodrošina to izpildi</t>
  </si>
  <si>
    <t>✦ organizē konkrēta pakalpojuma pieprasījumu izpildi – ja nepieciešams, piesaista pakalpojuma sniedzējus</t>
  </si>
  <si>
    <t>✦ uzkrāj un analizē informāciju par konkrēta pakalpojuma pieprasījumu izpildes gaitu un rezultātu</t>
  </si>
  <si>
    <t>✦ pieņem lēmumus, ierosina izmaiņas un plāno uzlabojumus saistībā ar pakalpojuma pieprasījumu izpildi</t>
  </si>
  <si>
    <t>✦ pilnveido konkrēta pakalpojuma pieprasījuma apstrādes procesu</t>
  </si>
  <si>
    <t>✦ organizē un nodrošina atbalstu pakalpojumu saņēmējiem gan klātienē (klientu apkalpošanas centos), gan attālināti (palīdzības dienestā) konkrēta pakalpojuma pieprasīšanai un saņemšanai</t>
  </si>
  <si>
    <t>✦ organizē un nodrošina atbalstu pakalpojumu saņēmējiem – informāciju, konsultācijas, apmācību</t>
  </si>
  <si>
    <t>✦ organizē un nodrošina atbalstu pakalpojumu saņēmējiem – tehnoloģisko aprīkojumu</t>
  </si>
  <si>
    <t>✦ mēra, uzskaita un analizē konkrēta pakalpojuma faktisko pakalpojumu līmeņu vienošanās nosacījumu izpildi</t>
  </si>
  <si>
    <t>✦ veic korektīvas darbības neatbilstību gadījumos un nodrošina pakalpojumu līmeņu vienošanās nosacījumu izpildes atbilstību noteiktajiem nosacījumiem</t>
  </si>
  <si>
    <t>✦ konsultē un apmāca pakalpojumu saņēmējus par konkrēta pakalpojuma lietošanas nosacījumiem</t>
  </si>
  <si>
    <t>✦ uzrauga pakalpojumu saņēmēju pakalpojumu lietošanas nosacījumu ievērošanu</t>
  </si>
  <si>
    <t>✦ izvērtē pakalpojumu saņēmēju ierosinājumus un sūdzības un pieņem atbilstošus lēmumus</t>
  </si>
  <si>
    <t>✦ nepieciešamības gadījumā, veic korektīvas darbības un dokumentē rezultātus</t>
  </si>
  <si>
    <t>✦ informē ierosinājumu un sūdzību iesniedzējus par pieņemtajiem lēmumiem un veiktajām darbībām</t>
  </si>
  <si>
    <t>✦ kontrolē konkrēta pakalpojuma sniegšanas apjomus un to izmaiņas, un vērtē izmaiņu tendences</t>
  </si>
  <si>
    <t>✦ vērtē konkrēta pakalpojuma izmaiņām nepieciešamā nodrošinājuma atbilstību</t>
  </si>
  <si>
    <t>✦ plāno konkrēta pakalpojuma izmaiņām nepieciešamā nodrošinājuma atbilstību un organizē savstarpēju salāgošanu</t>
  </si>
  <si>
    <t>✦ seko konkrēta pakalpojuma saņēmēju vajadzību un situācijas izmaiņām</t>
  </si>
  <si>
    <t>✦ apzina, pieņem atbilstošus lēmumus un veic atbilstošas izmaiņas konkrētā pakalpojumā</t>
  </si>
  <si>
    <t>✦ nodrošina konkrēta pakalpojuma iespējami ātru pieejamības atjaunošanu neplānotu, pilnīgu vai daļēju pieejamības pārtraukumu gadījumos (atbilstoši pakalpojumu līmeņu vienošanās nosacījumiem)</t>
  </si>
  <si>
    <t>✦ kontrolē citu iesaistīto veiktās pieejamības atjaunošanas darbības</t>
  </si>
  <si>
    <t>✦ analizē un dokumentē veiktās darbības</t>
  </si>
  <si>
    <t>✦ ja nepieciešams, veic korektīvas darbības</t>
  </si>
  <si>
    <t>✦ veic nepieciešamās darbības, lai nodrošinātu konkrēta pakalpojuma neplānotu, pilnīgu vai daļēju pieejamības pārtraukumu cēloņu apzināšanu un novēršanu</t>
  </si>
  <si>
    <t>✦ analizē un dokumentē pieejamības pārtraukumu cēloņus</t>
  </si>
  <si>
    <t>✦ apzina iespējamos risinājumus</t>
  </si>
  <si>
    <t>✦ pieņem lēmumus un ierosina izmaiņas</t>
  </si>
  <si>
    <t>✦ nodrošina izmaiņu īstenošanu</t>
  </si>
  <si>
    <t>✦ mēra un uzkrāj konkrēta pakalpojuma sniegšanas un uzturēšanas rezultativitātes un efektivitātes rādītājus (galvenos darbības rādītājus)</t>
  </si>
  <si>
    <t>✦ analizē iegūtos mērījumu rezultātus</t>
  </si>
  <si>
    <t>✦ izmanto iegūtos mērījumu rezultātus konkrēta pakalpojuma pārvaldībai, tostarp pilnveidei un attīstības plānošanai</t>
  </si>
  <si>
    <t>✦ ierosina vai veic darbības, kas saistītas ar pakalpojumu un nodrošinājuma pārvaldības rezultativitātes un efektivitātes nemitīgu pilnveidi, tostarp pakalpojumu sniegšanas un resursu izmantošanas pilnveidi</t>
  </si>
  <si>
    <t>✦ apzina katrai pakalpojumu pārvaldības aktivitātei atbilstošos pārvaldības dalībniekus</t>
  </si>
  <si>
    <t>✦ nodrošina atbilstošo pārvaldības dalībnieku iesaisti aktivitāšu īstenošanā</t>
  </si>
  <si>
    <t>✦ plāno un nodrošina katras īstenotās aktivitātes kontrolei nepieciešamās spējas un resursus</t>
  </si>
  <si>
    <t>✦ veic katras īstenotās aktivitātes procesa, rezultāta un efektivitātes kontroli</t>
  </si>
  <si>
    <t>✦ nepieciešamības gadījumā plāno, nodrošina vai ierosina pilnveides aktivitātes</t>
  </si>
  <si>
    <t>✦ apzina pakalpojumu pārvaldības aktivitāšu īstenošanas kontrolei nepieciešamos rādītājus, tostarp:
       ✦ procesa kontrolei
       ✦ rezultāta kontrolei
       ✦ efektivitātes kontrolei</t>
  </si>
  <si>
    <t>✦ apzina, plāno un koordinē konkrēta pakalpojuma pārvaldībai nepieciešamo finansējumu</t>
  </si>
  <si>
    <t>✦ apzina konkrēta pakalpojuma pārvaldības faktiskās izmaksas</t>
  </si>
  <si>
    <t>✦ kontrolē konkrēta pakalpojuma pārvaldības faktisko izmaksu atbilstību plānotajām</t>
  </si>
  <si>
    <t>✦ ir nodrošināta personāla atbilstība veicamajiem pienākumiem – pakalpojumu pārvaldībā iesaistīto cilvēku rakstura iezīmju atbilstība veicamajiem pakalpojumu pārvaldības pienākumiem katrā no pakalpojumu pārvaldības virzieniem</t>
  </si>
  <si>
    <t>✦ galvenie darbības rādītāji un to vērtības tiek plānotas un dokumentētas pakalpojuma aprakstā</t>
  </si>
  <si>
    <t>✦ galveno darbības rādītāju faktiskie rezultāti tiek mērīti un uzkrāti</t>
  </si>
  <si>
    <t>N1-1-1</t>
  </si>
  <si>
    <t>N1-1-2</t>
  </si>
  <si>
    <t>N1-1-3</t>
  </si>
  <si>
    <t>N1-1-4</t>
  </si>
  <si>
    <t>N1-1-5</t>
  </si>
  <si>
    <t>N1-1-6</t>
  </si>
  <si>
    <t>N1-1-7</t>
  </si>
  <si>
    <t>✦ pakalpojumam ir noteikti pakalpojuma pārvaldībai nepieciešamie rezultativitātes rādītāji (galvenie darbības rādītāji)</t>
  </si>
  <si>
    <t>✦ pakalpojumam ir noteikti pakalpojuma pārvaldībai nepieciešamie efektivitātes rādītāji (galvenie darbības rādītāji)</t>
  </si>
  <si>
    <t>✦ pakalpojumam ir noteikti pakalpojuma pārvaldībai nepieciešamie rezultējošie rādītāji (galvenie darbības rādītāji)</t>
  </si>
  <si>
    <t>✦ pakalpojumam ir noteikti pakalpojuma pārvaldībai nepieciešamie virzošie rādītāji (galvenie darbības rādītāji)</t>
  </si>
  <si>
    <t>✦ galveno darbības rādītāju faktiskie rezultāti tiek analizēti un izmantoti:
       ✦ rezultējošie rādītāji – lai novērtētu tendenci, virzību uz mērķi un mērķa sasniegšanu
       ✦ virzošie rādītāji – lai ikdienā ietekmētu virzību uz mērķi</t>
  </si>
  <si>
    <t>N1-2-1</t>
  </si>
  <si>
    <t>N1-2-2</t>
  </si>
  <si>
    <t>N1-2-3</t>
  </si>
  <si>
    <t>N1-2-4</t>
  </si>
  <si>
    <t>N1-2-5</t>
  </si>
  <si>
    <t>N1-2-6</t>
  </si>
  <si>
    <t>N1-2-7</t>
  </si>
  <si>
    <t>✦ pakalpojumam ir viegli nodrošināt pieejamību un nepārtrauktību, tostarp atjaunot darba spējas pārtraukumu gadījumos</t>
  </si>
  <si>
    <t>✦ pakalpojumam ir ērta un lēta ekspluatācija</t>
  </si>
  <si>
    <t>✦ pakalpojuma pārvaldībā, tostarp sniegšanā ir maz iesaistītā personāla</t>
  </si>
  <si>
    <t>✦ pakalpojuma pārvaldībā, tostarp sniegšanā nav nepieciešamas īpašas, retas kompetences</t>
  </si>
  <si>
    <t>✦ pakalpojumam nav būtiska mijiedarbība ar citiem pakalpojumiem</t>
  </si>
  <si>
    <t>✦ pakalpojumam nav atkarība no daudzām sistēmām – nodrošinošajiem resursiem</t>
  </si>
  <si>
    <t>✦ pakalpojumam nav būtiskas atkarības no partnera vai daudziem partneriem – piegādātājiem (piegādātāju atkarība)</t>
  </si>
  <si>
    <t>N1-3-1</t>
  </si>
  <si>
    <t>N1-3-2</t>
  </si>
  <si>
    <t>N1-3-3</t>
  </si>
  <si>
    <t>N1-3-4</t>
  </si>
  <si>
    <t>N1-3-5</t>
  </si>
  <si>
    <t>✦ pakalpojuma pielāgošana mainīgām vajadzībām un apstākļiem ir ātra (piemēram, nav nepieciešamas izmaiņas normatīvajā regulējumā, nav nepieciešamas sarežģītas iepirkumu procedūras)</t>
  </si>
  <si>
    <t>✦ pakalpojuma pielāgošana mainīgām vajadzībām un apstākļiem ir vienkārša (piemēram, nav būtiski jāmaina tehnoloģiskais nodrošinājums, personāla kompetences, pakalpojuma sniegšanas procesi)</t>
  </si>
  <si>
    <t>✦ pakalpojuma pielāgošana mainīgām vajadzībām un apstākļiem ir mazām izmaksām</t>
  </si>
  <si>
    <t>N1-3-6</t>
  </si>
  <si>
    <t>✦ pakalpojumam ir izveidoti labi saprotami un ērti lietojami pakalpojuma pilnveides plāni</t>
  </si>
  <si>
    <t>✦ pakalpojumam ir izveidotas procedūras pakalpojuma rezultativitātes un efektivitātes nemitīgai pilnveidei, tostarp spēju un resursu optimizācijai (kompetences, personāls, procesi, tehnoloģijas, partnerattiecības, izmaksas)</t>
  </si>
  <si>
    <t>N1-4-1</t>
  </si>
  <si>
    <t>N1-4-2</t>
  </si>
  <si>
    <t>N1-4-3</t>
  </si>
  <si>
    <t>N1-4-4</t>
  </si>
  <si>
    <t>N1-4-5</t>
  </si>
  <si>
    <t>N1-4-6</t>
  </si>
  <si>
    <t>N1-4-7</t>
  </si>
  <si>
    <t>N1-4-8</t>
  </si>
  <si>
    <t>N1-4-9</t>
  </si>
  <si>
    <t>✦ pakalpojums ir aprakstīts atbilstoši valstī vienotai formai</t>
  </si>
  <si>
    <t>✦ pakalpojums ir veidots atbilstoši valstī vienotām pakalpojumu izveides vadlīnijām</t>
  </si>
  <si>
    <t>✦ pakalpojuma apraksts ietver pakalpojuma sniegšanai nepieciešamo informāciju</t>
  </si>
  <si>
    <t>✦ pakalpojuma apraksts ietver pakalpojuma pārvaldībai nepieciešamo  informāciju</t>
  </si>
  <si>
    <t>✦ pakalpojuma apraksts ir pieejams pakalpojumu pārvaldībā iesaistītajiem</t>
  </si>
  <si>
    <t>✦ pakalpojuma apraksts ir pieejams publicēšanai pakalpojumu katalogos, tostarp pakalpojumu pašapkalpošanās tīmekļvietnes un mobilajās aplikācijas</t>
  </si>
  <si>
    <t>✦ pakalpojumam ir viegli uztverams un būtībai atbilstošs nosaukums un apraksts</t>
  </si>
  <si>
    <t>✦ jebkurā pakalpojumu saņēmējiem paredzētā pakalpojumu katalogā, pakalpojumu piedāvāšanai (pakalpojumu aprakstu eksponēšanai), tiek izmantota "Valsts vienotajā reģistrā" esošā informācija</t>
  </si>
  <si>
    <t>✦ pakalpojuma apraksts ir iekļauts (reģistrēts) "Valsts vienotajā reģistrā"</t>
  </si>
  <si>
    <t>N1-5-1</t>
  </si>
  <si>
    <t>N1-5-2</t>
  </si>
  <si>
    <t>✦ pakalpojumu un resursu sasaiste un mijiedarbība ir dokumentēta pakalpojuma aprakstā "Valsts vienotajā reģistrā"</t>
  </si>
  <si>
    <t>N2-1-1</t>
  </si>
  <si>
    <t>N2-1-2</t>
  </si>
  <si>
    <t>N2-1-3</t>
  </si>
  <si>
    <t>✦ pakalpojums atbilst valsts, nozares vai pašvaldības, vai iestādes attīstības prioritātēm un mērķiem – ir skaidri apzināta pakalpojuma loma un devums attīstības prioritāšu un mērķu īstenošanā</t>
  </si>
  <si>
    <t>✦ pakalpojums atbilst iestādes funkcijām un uzdevumiem</t>
  </si>
  <si>
    <t>✦ pakalpojuma sasaiste ar attīstības prioritātēm un mērķiem, funkcijām un uzdevumiem ir dokumentēta pakalpojuma aprakstā “Valsts vienotajā reģistrā”</t>
  </si>
  <si>
    <t>N2-2-1</t>
  </si>
  <si>
    <t>N2-2-2</t>
  </si>
  <si>
    <t>N2-2-3</t>
  </si>
  <si>
    <t>N2-2-4</t>
  </si>
  <si>
    <t>N2-2-5</t>
  </si>
  <si>
    <t>✦ pakalpojuma izveidē un sniegšanā ir apzinātas un ņemtas vērā pakalpojuma saņēmēju vajadzības</t>
  </si>
  <si>
    <t>✦ pakalpojums atbilst konkrētā dzīves situācijā esošai vajadzībai un šī sasaiste ir dokumentēta  “Valsts vienotajā reģistrā”</t>
  </si>
  <si>
    <t>✦ pakalpojums pilnībā apmierina pakalpojuma saņēmēju vajadzības (saņēmēju prasības), tostarp:
       ✦ saņemtā pakalpojuma rezultāts (kvantitāte un kvalitāte)
       ✦ saņemtā pakalpojuma efektivitāte (patērētais laiks, darbs un izmaksas)
       ✦ pakalpojuma saņemšanas process (ērtība un vienkāršība)</t>
  </si>
  <si>
    <t>✦ pakalpojumam ir noteikti pakalpojuma līmeņa vienošanās nosacījumi un tie ir dokumentēti pakalpojuma aprakstā “Valsts vienotajā reģistrā”</t>
  </si>
  <si>
    <t>N2-2-6</t>
  </si>
  <si>
    <t>✦ pakalpojumam ir noteikti pakalpojuma līmeņa nosacījumi un tie ir pieejami pakalpojuma saņēmējiem paredzētajos pakalpojumu katalogos</t>
  </si>
  <si>
    <t>N3-1-1</t>
  </si>
  <si>
    <t>N3-1-2</t>
  </si>
  <si>
    <t>N3-1-3</t>
  </si>
  <si>
    <t>N2-2-7</t>
  </si>
  <si>
    <t>✦ pakalpojuma līmeņa vienošanās nosacījumu ievērošana tiek kontrolēta</t>
  </si>
  <si>
    <t>✦ pakalpojuma saņēmējiem ir iespēja izvēlēties sev atbilstošāko pakalpojuma saņemšanas vidi un kanālus</t>
  </si>
  <si>
    <t>✦ pakalpojumu var pieprasīt un saņemt pakalpojuma līmeņa vienošanās nosacījumiem atbilstošā teritorijā vai vietā, tostarp saņemt atbalstu (palīdzību) pakalpojuma pieprasīšanai un pakalpojuma saņemšanai</t>
  </si>
  <si>
    <t>✦ lēmums par pakalpojuma teritoriālo piekļūstamību (iespēju pakalpojumu pieprasīt, saņemt un nodrošināt atbalstu tā pieprasīšanai un saņemšanai) ir pieņemts pamatoti, izvērtējot:
       ✦ valsts reģionālo politiku
       ✦ plānošanas reģionu teritorijas plānošanas dokumentos noteikto pakalpojumu izvietojumu (tīklu)
       ✦ nozares, pašvaldības un iestādes pakalpojumu attīstības plānu
       ✦ konkrētā pakalpojuma būtību un specifiku
       ✦ pakalpojuma saņēmējiem nepieciešamo un pakalpojuma sniedzējiem iespējamo teritoriālo pārklājumu vai konkrētas vietas
       ✦ konkrētam pakalpojumam pieejamos pakalpojuma pieprasīšanas, pakalpojuma saņemšanas un atbalsta saņemšanas kanālus</t>
  </si>
  <si>
    <t>N3-2-1</t>
  </si>
  <si>
    <t>N3-2-2</t>
  </si>
  <si>
    <t>N3-2-3</t>
  </si>
  <si>
    <t>N3-2-4</t>
  </si>
  <si>
    <t>✦ pakalpojuma teritoriālā piekļūstamība ir noteikta kā viens no pakalpojuma līmeņa vienošanās nosacījumiem (dokumentēta “Valsts vienotajā reģistrā”)</t>
  </si>
  <si>
    <t>✦ nosakot pakalpojuma teritoriālo piekļūstamību ir salāgotas pakalpojumu saņēmēju vajadzības un pakalpojumu sniedzēju iespējas</t>
  </si>
  <si>
    <t>✦ pakalpojumu ir iespējams pieprasīt un saņemt personām ar zemiem ienākumiem – personām, kas nav materiāli pietiekami nodrošinātas digitālo tehnoloģiju iegādei</t>
  </si>
  <si>
    <t>✦ pakalpojumu ir iespējams pieprasīt un saņemt digitālās tehnoloģijas nepārzinošām personām – personām, kas nav kompetentas digitālo tehnoloģiju lietošanai (personām ar zemām digitālo tehnoloģiju prasmēm)</t>
  </si>
  <si>
    <t>✦ pakalpojumu ir iespējams pieprasīt un saņemt personām ar funkcionāliem traucējumiem – personām, kas dažādu iemeslu dēļ nav spējīgas izmantot digitālās tehnoloģijas, vai kam ir apgrūtināta vai neiespējama piekļuve pakalpojumam fiziskā vidē</t>
  </si>
  <si>
    <t>N3-3-1</t>
  </si>
  <si>
    <t>N3-3-2</t>
  </si>
  <si>
    <t>N3-3-3</t>
  </si>
  <si>
    <t>N3-4-1</t>
  </si>
  <si>
    <t>N3-4-2</t>
  </si>
  <si>
    <t>N3-4-3</t>
  </si>
  <si>
    <t>N3-4-4</t>
  </si>
  <si>
    <t>N3-4-5</t>
  </si>
  <si>
    <t>N3-4-6</t>
  </si>
  <si>
    <t>N3-4-7</t>
  </si>
  <si>
    <t>N3-4-8</t>
  </si>
  <si>
    <t>N3-4-9</t>
  </si>
  <si>
    <t>✦ ārvalstu iedzīvotājiem un uzņēmējiem ir nodrošināta viegla un lietotājdraudzīga piekļuve informācijai par pakalpojumu, pakalpojuma saņemšanas kārtību un atbalsta iespējām</t>
  </si>
  <si>
    <t>✦ ārvalstu iedzīvotājiem un uzņēmējiem ir nodrošināta informācijas viegla atrašana un saprotamība</t>
  </si>
  <si>
    <t>✦ ārvalstu iedzīvotājiem un uzņēmējiem ir nodrošināta iespēja pieprasīt un saņemt pakalpojumu pakalpojuma saņēmējiem ērtā veidā, tostarp gan elektroniskā vidē (attālināti), gan fiziskā vidē (klātienē), atkarībā no pakalpojuma būtības un atbilstoši pieprasīšanas un saņemšanas procesiem un tehniskajām iespējām</t>
  </si>
  <si>
    <t>✦ ārvalstu iedzīvotājiem un uzņēmējiem ir nodrošināta pakalpojuma pieprasīšana un saņemšana pakalpojuma saņēmējiem pēc iespējas saprotamā valodā</t>
  </si>
  <si>
    <t>✦ ārvalstu iedzīvotājiem un uzņēmējiem ir nodrošināta iespēja saņemt palīdzību (atbalstu) pakalpojuma pieprasīšanai un saņemšanai</t>
  </si>
  <si>
    <t>✦ ārvalstu iedzīvotājiem un uzņēmējiem ir nodrošināta iespēja novērtēt pakalpojuma pieprasīšanas un saņemšanas atbilstību vajadzībām, procesu un saņemtā rezultāta kvalitāti</t>
  </si>
  <si>
    <t>✦ ārvalstu iedzīvotājiem un uzņēmējiem ir nodrošināta piekļuve pakalpojumam gan atrodoties Latvijas teritorijā, gan atrodoties ārpus Latvijas teritorijas</t>
  </si>
  <si>
    <t>✦ ārvalstu iedzīvotājiem un uzņēmējiem ir nodrošināta iespēja izmantot savus elektroniskās identifikācijas un autentifikācijas līdzekļus attālinātai pakalpojuma pieprasīšanai un saņemšanai Eiropas Savienības iedzīvotājiem un uzņēmējiem</t>
  </si>
  <si>
    <t>✦ ārvalstu iedzīvotājiem un uzņēmējiem ir nodrošināta iespēja izmantot savus identifikācijas un autentifikācijas līdzekļus klātienes pakalpojuma pieprasīšanai un saņemšanai</t>
  </si>
  <si>
    <t>N4-1-1</t>
  </si>
  <si>
    <t>N4-1-2</t>
  </si>
  <si>
    <t>N4-1-3</t>
  </si>
  <si>
    <t>✦ pakalpojuma izveidē un pilnveidē ir veikta pakalpojumu saņēmēju vajadzību apzināšana</t>
  </si>
  <si>
    <t>✦ pakalpojuma izveidē un pilnveidē ir veikta pakalpojumu saimnieku un sniedzēju iespēju, un pakalpojuma saņēmēju vajadzību salāgošanu</t>
  </si>
  <si>
    <t>✦ pakalpojumam ir nodrošināta atgriezeniskā saite no pakalpojumu saņēmējiem, tostarp saņemtā pakalpojuma novērtēšanu un pilnveides ieteikumu sniegšanu</t>
  </si>
  <si>
    <t>N4-2-1</t>
  </si>
  <si>
    <t>N4-2-2</t>
  </si>
  <si>
    <t>N4-2-3</t>
  </si>
  <si>
    <t>N4-2-4</t>
  </si>
  <si>
    <t>N4-2-5</t>
  </si>
  <si>
    <t>✦ partneri (pakalpojuma sniedzēji un nepieciešamo pakalpojumu piegādātāji) ir iesaistīti pakalpojuma pilnveidē un attīstībā – tiek ņemts vērā partneru viedoklis un ieteikumi</t>
  </si>
  <si>
    <t>✦izmantojot partnerus – pakalpojumu piegādātājus (tostarp koplietošanas pakalpojumu sniedzējus un kompetenču centrus), pakalpojumam ir nodrošināta augstāka:
       ✦ efektivitāte
       ✦ rezultativitāte
       ✦ pieejamība
       ✦ piekļūstamība</t>
  </si>
  <si>
    <t>✦ izmantojot partnerus – pakalpojuma sniedzējus, pakalpojumam ir nodrošināta augstāka:
       ✦ efektivitāte
       ✦ rezultativitāte
       ✦ pieejamība
       ✦ piekļūstamība</t>
  </si>
  <si>
    <t>✦ pakalpojuma pārvaldībā ir iesaistīti partneri – pakalpojuma sniedzēji</t>
  </si>
  <si>
    <t>✦ pakalpojuma pārvaldībā ir iesaistīti partneri – pakalpojumu piegādātāji</t>
  </si>
  <si>
    <t>N5-1-1</t>
  </si>
  <si>
    <t>N5-1-2</t>
  </si>
  <si>
    <t>N5-1-3</t>
  </si>
  <si>
    <t>N5-1-4</t>
  </si>
  <si>
    <t>N5-1-5</t>
  </si>
  <si>
    <t>✦ ja tas ir iespējams pēc pakalpojuma būtības un tas ir lietderīgi, pakalpojums tiek pieprasīts, apstrādāts un sniegts elektroniskā vidē (ne visus pakalpojumus ir nepieciešams pieprasīt, apstrādāt un sniegt elektroniskā vidē)</t>
  </si>
  <si>
    <t>✦ pakalpojumam ir izveidots tehnoloģiskais nodrošinājums pakalpojuma pieprasījumu apstrādei (rezultāta sagatavošanai) elektroniskā vidē, tostarp automatizētai pakalpojuma pieprasījumu apstrādei</t>
  </si>
  <si>
    <t>✦ pakalpojuma pieprasījuma tehnoloģiskais nodrošinājums (tostarp e-formas, e-lietotnes un mobilās aplikācijas) ir sasaistīts ar pamatdarbības sistēmām, un pakalpojuma rezultātu ir iespējams sagatavot elektroniskā vidē, bez personāla "roku darba"</t>
  </si>
  <si>
    <t>✦ pakalpojumam ir izveidots tehnoloģiskais nodrošinājums starpsistēmu sadarbības nodrošināšanai (d–pakalpojumiem)</t>
  </si>
  <si>
    <t>N5-1-6</t>
  </si>
  <si>
    <t>✦ pakalpojumam ir nodrošināta automatizēta starpsistēmu (tostarp starpiestāžu) pakalpojumu pieprasījumu apstrāde un izpilde, it īpaši informācijas pakalpojumiem, vienlaicīgi, nodrošinot "informācijas vienreizes principa" īstenošanu</t>
  </si>
  <si>
    <t>N5-2-1</t>
  </si>
  <si>
    <t>✦ pakalpojums spēj sadarboties ar citiem pakalpojumiem – ir nodrošināta ar pakalpojumu saistīto digitālo tehnoloģiju sadarbspēja, kas dod iespēju automatizēt pakalpojumu sniegšanas procesu, veidojot automatizētas pakalpojumu plūsmas, tostarp automatizēti apmainīties ar informāciju</t>
  </si>
  <si>
    <t>N6-1-1</t>
  </si>
  <si>
    <t>N6-1-2</t>
  </si>
  <si>
    <t>N6-1-3</t>
  </si>
  <si>
    <t>N6-1-4</t>
  </si>
  <si>
    <t>N6-1-5</t>
  </si>
  <si>
    <t>N6-1-6</t>
  </si>
  <si>
    <t>N6-1-7</t>
  </si>
  <si>
    <t>N6-1-8</t>
  </si>
  <si>
    <t>N6-1-9</t>
  </si>
  <si>
    <t>✦ informācija par pakalpojumu ir vienkārši un ērti pieejama</t>
  </si>
  <si>
    <t>✦ pakalpojumam ir viegli uztverams, saprotams un tā būtībai atbilstošs nosaukums un apraksts</t>
  </si>
  <si>
    <t>✦ pakalpojuma saņēmējiem ir viegli atrast sev nepieciešamo pakalpojumu</t>
  </si>
  <si>
    <t>ir skaidra pakalpojuma jēga un sagaidāmais labums (pakalpojuma rezultāts – apmierinātā vajadzība)</t>
  </si>
  <si>
    <t>✦ pakalpojumam ir viegli saprotams, vienkāršs un ērts pakalpojuma pieprasīšanas un saņemšanas process un nosacījumi, tostarp process ir:
       ✦ vienkāršs, ērts un ātrs
       ✦ "pierasts" un intuitīvs - neprasa speciālas zināšanas
       ✦ veicina "pareizu rīcību" gan no pakalpojuma saņēmēju, gan pakalpojuma sniedzēju puses</t>
  </si>
  <si>
    <t>✦ pakalpojuma pieprasīšanas un saņemšanas procesā tiek ievērots "informācijas vienreizes princips" – pakalpojuma saņēmējam netiek pieprasīta informācija, kas jau ir pieejama pašam pakalpojuma sniedzējam (publiskajai pārvaldei)</t>
  </si>
  <si>
    <t>✦ pakalpojuma pieprasīšanas un saņemšanas process ir pārredzams – pakalpojuma saņēmējiem ir iespēja sekot līdzi pakalpojuma pieprasījuma izpildes gaitai</t>
  </si>
  <si>
    <t>✦ pakalpojuma pieprasīšanai un saņemšanai paredzētais tehnoloģiskais nodrošinājums ir vienkārši un ērti lietojams (tostarp pašapkalpošanās tīmekļvietne, e-lietotne vai e-forma, lietotne viedtālrunī, mākslīgā intelekta risinājumi)</t>
  </si>
  <si>
    <t>✦ pakalpojuma saņēmēji visas ar pakalpojuma pieprasīšanu un saņemšanu saistītās darbības var veikt vienuviet (vai nu klātienē, vai attālināti) – pakalpojuma izveidē ir īstenots "Vienas pieturas aģentūras princips"</t>
  </si>
  <si>
    <t>N6-2-1</t>
  </si>
  <si>
    <t>N6-2-2</t>
  </si>
  <si>
    <t>N6-2-3</t>
  </si>
  <si>
    <t>N6-2-4</t>
  </si>
  <si>
    <t>N6-2-5</t>
  </si>
  <si>
    <r>
      <t xml:space="preserve">✦ pakalpojumam ir nodrošināts </t>
    </r>
    <r>
      <rPr>
        <b/>
        <sz val="10"/>
        <color theme="1"/>
        <rFont val="Arial Narrow"/>
        <family val="2"/>
        <charset val="186"/>
      </rPr>
      <t>attālināts pašapkalpošanās atbalsts</t>
    </r>
    <r>
      <rPr>
        <sz val="10"/>
        <color theme="1"/>
        <rFont val="Arial Narrow"/>
        <family val="2"/>
        <charset val="186"/>
      </rPr>
      <t xml:space="preserve"> ("0.līmeņa" atbalsts) pakalpojuma saņēmējiem, tostarp:
       ✦ pašapkalpošanās tīmekļvietnēs
       ✦ pieteikumu vadības sistēmās
       ✦ specializētās informācijas sistēmās
       ✦ mobilajās lietotnēs</t>
    </r>
  </si>
  <si>
    <r>
      <t xml:space="preserve">✦ pakalpojumam ir nodrošināts </t>
    </r>
    <r>
      <rPr>
        <b/>
        <sz val="10"/>
        <color theme="1"/>
        <rFont val="Arial Narrow"/>
        <family val="2"/>
        <charset val="186"/>
      </rPr>
      <t>attālināts speciālistu atbalsts</t>
    </r>
    <r>
      <rPr>
        <sz val="10"/>
        <color theme="1"/>
        <rFont val="Arial Narrow"/>
        <family val="2"/>
        <charset val="186"/>
      </rPr>
      <t xml:space="preserve"> ("1.līmeņa" atbalsts) pakalpojuma saņēmējiem, tostarp:
       ✦ valsts vienotajā zvanu centrā (Valsts pārvaldes pakalpojumu palīdzības dienestā)
       ✦ iestāžu un pašvaldību palīdzības dienestā
       ✦ tieši – iestādēs vai pašvaldībās</t>
    </r>
  </si>
  <si>
    <r>
      <t xml:space="preserve">✦ pakalpojumam ir nodrošināts </t>
    </r>
    <r>
      <rPr>
        <b/>
        <sz val="10"/>
        <color theme="1"/>
        <rFont val="Arial Narrow"/>
        <family val="2"/>
        <charset val="186"/>
      </rPr>
      <t>klātienes speciālistu atbalsts</t>
    </r>
    <r>
      <rPr>
        <sz val="10"/>
        <color theme="1"/>
        <rFont val="Arial Narrow"/>
        <family val="2"/>
        <charset val="186"/>
      </rPr>
      <t xml:space="preserve"> ("1.līmeņa" atbalsts) pakalpojuma saņēmējiem, tostarp:
       ✦ valsts un pašvaldības vienotajā klientu apkalpošanas centrā (VPVKAC)
       ✦ iestāžu un pašvaldību klientu apkalpošanas centros
       ✦ pakalpojuma sniedzēja atrašanās vietā
       ✦ pakalpojuma saņēmēja atrašanās vietā</t>
    </r>
  </si>
  <si>
    <r>
      <t xml:space="preserve">✦ pakalpojumam ir nodrošināts </t>
    </r>
    <r>
      <rPr>
        <b/>
        <sz val="10"/>
        <color theme="1"/>
        <rFont val="Arial Narrow"/>
        <family val="2"/>
        <charset val="186"/>
      </rPr>
      <t>attālināts ekspertu atbalsts</t>
    </r>
    <r>
      <rPr>
        <sz val="10"/>
        <color theme="1"/>
        <rFont val="Arial Narrow"/>
        <family val="2"/>
        <charset val="186"/>
      </rPr>
      <t xml:space="preserve"> ("2.līmeņa" atbalsts) pakalpojuma saņēmējiem, tostarp:
       ✦ valsts vienotajā zvanu centrā (Valsts pārvaldes pakalpojumu palīdzības dienestā)
       ✦ iestāžu un pašvaldību palīdzības dienestā
       ✦ tieši – iestādēs vai pašvaldībās</t>
    </r>
  </si>
  <si>
    <r>
      <t xml:space="preserve">✦ pakalpojumam ir nodrošināts </t>
    </r>
    <r>
      <rPr>
        <b/>
        <sz val="10"/>
        <color theme="1"/>
        <rFont val="Arial Narrow"/>
        <family val="2"/>
        <charset val="186"/>
      </rPr>
      <t>klātienes ekspertu atbalsts</t>
    </r>
    <r>
      <rPr>
        <sz val="10"/>
        <color theme="1"/>
        <rFont val="Arial Narrow"/>
        <family val="2"/>
        <charset val="186"/>
      </rPr>
      <t xml:space="preserve"> ("2.līmeņa" atbalsts) pakalpojuma saņēmējiem, tostarp:
       ✦ valsts un pašvaldības vienotajā klientu apkalpošanas centrā (VPVKAC)
       ✦ iestāžu un pašvaldību klientu apkalpošanas centros
       ✦ pakalpojuma sniedzēja atrašanās vietā
       ✦ pakalpojuma saņēmēja atrašanās vietā</t>
    </r>
  </si>
  <si>
    <t>N7-1-1</t>
  </si>
  <si>
    <t>N7-1-2</t>
  </si>
  <si>
    <t>N7-1-3</t>
  </si>
  <si>
    <t>N7-1-4</t>
  </si>
  <si>
    <t>N7-1-5</t>
  </si>
  <si>
    <t>N7-1-6</t>
  </si>
  <si>
    <t>✦ pakalpojums spēj automātiski pielāgoties dažādiem papildu nosacījumiem, tostarp teritorijai vai konkrētai pakalpojuma saņemšanas vietai</t>
  </si>
  <si>
    <t>✦ pakalpojums spēj automātiski pielāgoties konkrētam kontekstam, tostarp situācijai, apstākļiem, notikumiem</t>
  </si>
  <si>
    <t>✦ pakalpojums spēj automātiski pielāgoties konkrētam pakalpojuma saņēmējam, tostarp konkrētai personai</t>
  </si>
  <si>
    <t>✦ pakalpojumam automātiski spēj pielāgoties pakalpojuma apraksts</t>
  </si>
  <si>
    <t>✦ pakalpojumam automātiski spēj pielāgoties pieprasīšanas un saņemšanas process un nosacījumi, tostarp: 
       ✦ pakalpojuma pieprasīšanas forma            
       ✦ iesniedzamā informācija
       ✦ iesniedzamie dokumenti 
       ✦ pakalpojuma līmeņa vienošanās nosacījumi</t>
  </si>
  <si>
    <t>✦ pakalpojumam automātiski spēj pielāgoties saņemtais rezultāts</t>
  </si>
  <si>
    <t>N7-2-1</t>
  </si>
  <si>
    <t>N7-2-2</t>
  </si>
  <si>
    <t>N7-2-3</t>
  </si>
  <si>
    <t>N7-2-4</t>
  </si>
  <si>
    <t>N7-2-5</t>
  </si>
  <si>
    <t>✦ pakalpojumu ir iespējams sniegt bez pakalpojuma saņēmēja līdzdalības (pilnībā automātiski)</t>
  </si>
  <si>
    <t>✦ pakalpojumu ir iespējams sniegt ar pakalpojuma saņēmēja līdzdalību (piemēram automātiski uzsākot sniegt pakalpojumu bez pakalpojuma saņēmēja pieprasījuma, saņēmējam tiek lūgts sniegt papildu informāciju, lai pabeigtu pakalpojuma sniegšanas procesu)</t>
  </si>
  <si>
    <t>N7-2-6</t>
  </si>
  <si>
    <t>✦ pakalpojums var tikt sniegts bez pakalpojuma pieprasījuma – vienreizēji</t>
  </si>
  <si>
    <t>✦ pakalpojums var tikt sniegts bez pakalpojuma pieprasījuma – regulāri</t>
  </si>
  <si>
    <t>✦ pakalpojuma saņēmējiem ir nodrošināta iespēja atteikties no pakalpojumu proaktīvas saņemšanas – izvēlēties nosacījumus mijiedarbībai ar pakalpojumu sniedzējiem</t>
  </si>
  <si>
    <t>N7-3-1</t>
  </si>
  <si>
    <t>N7-3-2</t>
  </si>
  <si>
    <t>✦ pakalpojumu ir iespējams sniegt automātiski – kā kopējas pakalpojumu plūsmas vai kompleksa pakalpojuma  sastāvdaļu, nodrošinot to, ka visas ar dzīves situāciju saistītās vajadzības (vajadzību grupu) pakalpojumu saņēmēji var apmierināt vienuviet – ar vienu pakalpojuma pieprasījumu, viena procesa ietvaros</t>
  </si>
  <si>
    <t>✦ pakalpojumu var sniegt, kā kompleksas e-lietotnes, “kompleksa pakalpojuma” vai “viedā pakalpojuma” sastāvdaļu, kas ietver dzīves situācijā ietilpstošajām vajadzībām nepieciešamo "vienkāršo pakalpojumu" kopumu, savstarpēji sasaistot atsevišķos pakalpojumus, un, pēc iespējas nodrošinot saistīto pakalpojumu proaktīvu sniegšanu (ar vai bez saņēmēju līdzdalības)</t>
  </si>
  <si>
    <t>N8-1-1</t>
  </si>
  <si>
    <t>N8-2-1</t>
  </si>
  <si>
    <t>N8-2-2</t>
  </si>
  <si>
    <t>✦ pakalpojums ir viens no "kompetenču centra" pakalpojumiem</t>
  </si>
  <si>
    <t>✦ pakalpojuma nodrošināšanā tiek izmantoti "kompetenču centru" pakalpojumi</t>
  </si>
  <si>
    <t>N9-1-1</t>
  </si>
  <si>
    <t>N9-1-2</t>
  </si>
  <si>
    <t>N9-1-3</t>
  </si>
  <si>
    <t>N9-1-4</t>
  </si>
  <si>
    <t>N9-1-5</t>
  </si>
  <si>
    <t>✦ pakalpojumam ir ar citiem pēc būtības vienādiem pakalpojumiem vienāds nosaukums</t>
  </si>
  <si>
    <t>✦ pakalpojumam ir ar citiem pēc būtības vienādiem pakalpojumiem vienāds pakalpojuma apraksts</t>
  </si>
  <si>
    <t xml:space="preserve">✦ pakalpojumam ir ar citiem pēc būtības vienādiem pakalpojumiem vienāds  pieprasīšanas un saņemšanas process un nosacījumi, tostarp: 
       ✦ pakalpojuma pieprasīšanas forma            
       ✦ iesniedzamā informācija
       ✦ iesniedzamie dokumenti </t>
  </si>
  <si>
    <t>✦ pakalpojumam ir ar citiem pēc būtības vienādiem pakalpojumiem vienāds saņemtais rezultāts</t>
  </si>
  <si>
    <t>✦ pakalpojumam ir ar citiem pēc būtības vienādiem pakalpojumiem vienāds ("standartizēts" vai centralizēts) tehnoloģiskais nodrošinājums, tostarp iespējama viena kopīga pakalpojuma pieprasīšanas un saņemšanas e-lietotne</t>
  </si>
  <si>
    <t>N10-1</t>
  </si>
  <si>
    <t>N10-1-1</t>
  </si>
  <si>
    <t>N10-1-2</t>
  </si>
  <si>
    <t>N10-1-3</t>
  </si>
  <si>
    <t>N10-1-4</t>
  </si>
  <si>
    <t>N10-1-5</t>
  </si>
  <si>
    <t>N10-1-6</t>
  </si>
  <si>
    <t>N10-1-7</t>
  </si>
  <si>
    <t>✦ pakalpojums ir uzticams un uz tā rezultātu var paļauties, tostarp ir nodrošināta pakalpojuma rezultāta atbilstības pārbaude ("izejošā kvalitātes kontrole")</t>
  </si>
  <si>
    <t>✦ pakalpojumam ir nodrošināta piekļuves pārvaldība fiziskā vidē, tostarp:
       ✦ ir noteikti piekļuves nosacījumi
       ✦ pakalpojumu ir iespējams pieprasīt un saņemt tikai, izmantojot atbilstošus identifikācijas līdzekļus, un ar atbilstošu autorizāciju</t>
  </si>
  <si>
    <t>✦ pakalpojumam ir nodrošināta piekļuves pārvaldība elektroniskā vidē, tostarp:
       ✦ ir noteikti piekļuves nosacījumi
       ✦ pakalpojumu ir iespējams pieprasīt un saņemt tikai, izmantojot atbilstošus identifikācijas līdzekļus, un ar atbilstošu autorizāciju</t>
  </si>
  <si>
    <t>N10-1-8</t>
  </si>
  <si>
    <t>✦ pakalpojumam ir nodrošināta ar pakalpojumu saistītās informācijas drošība, tostarp informācijas pieejamība, integritāte un konfidencialitāte</t>
  </si>
  <si>
    <t>✦ pakalpojumam gan elektroniskā, gan fiziskā vidē ir nodrošināta pakalpojuma pieprasīšanas, pieprasījuma apstrādes, pakalpojuma saņemšanas un lietotāju atbalsta:
     ✦ konfidencialitāte
     ✦ personas datu aizsardzība</t>
  </si>
  <si>
    <t>✦ pakalpojumam ir apzināti iespējamie drošības apdraudējumi gan elektroniskā, gan fiziskā vidē, ir veikta risku analīze, izveidots plāns apdraudējuma ietekmes un varbūtības samazināšanai</t>
  </si>
  <si>
    <t>✦ pakalpojumam ir veiktas nepieciešamās darbības apdraudējumu ietekmes un varbūtības samazināšanai</t>
  </si>
  <si>
    <t>✦ pakalpojums neapdraud pakalpojuma saņēmējus, sniedzējus un citus – tieši ar pakalpojumu nesaistītos</t>
  </si>
  <si>
    <t>✦ nodrošina daudzkanālu piekļūstamību pakalpojumam – piekļūstamību alternatīvos pakalpojumu saņemšanas kanālos gan elektroniskā, gan "fiziskā" vidē</t>
  </si>
  <si>
    <t>✦ nodrošina teritoriālo piekļūstamību pakalpojumam – piekļūstamību pakalpojumiem visā valsts teritorijā</t>
  </si>
  <si>
    <t>✦ nodrošina piekļūstamību pakalpojumam visām sabiedrības grupām – iekļaujot personas ar zemiem ienākumiem, digitālās tehnoloģijas nepārzinošas personas un personas ar funkcionāliem traucējumiem</t>
  </si>
  <si>
    <t>✦ nodrošina pārrobežu piekļūstamību pakalpojumam – ārvalstu pakalpojumu saņēmēju piekļūstamību pakalpojumiem</t>
  </si>
  <si>
    <t>✦ pakalpojumam tiek veiktas aktivitātes pakalpojuma rezultativitātes un efektivitātes nemitīgai pilnveidei, un tās tiek veiktas atbilstoši plāniem un procedūrām (aktivitātes var tikt veiktas arī papildus plāniem – operatīvi reaģējot uz apkārtējām izmaiņām un vajadzībām)</t>
  </si>
  <si>
    <r>
      <t xml:space="preserve">✦ ir apzināta sasaiste un mijiedarbība starp pakalpojumu un tam nepieciešamo nodrošinājumu – spējām un resursiem, tostarp </t>
    </r>
    <r>
      <rPr>
        <b/>
        <sz val="10"/>
        <color theme="1"/>
        <rFont val="Arial Narrow"/>
        <family val="2"/>
        <charset val="186"/>
      </rPr>
      <t>pakalpojuma kritiskajām komponentēm</t>
    </r>
    <r>
      <rPr>
        <sz val="10"/>
        <color theme="1"/>
        <rFont val="Arial Narrow"/>
        <family val="2"/>
        <charset val="186"/>
      </rPr>
      <t xml:space="preserve"> (saistītajiem pakalpojumiem, spējām un resursiem, bez kuriem nav iespējams nodrošināt pakalpojuma sniegšanu)</t>
    </r>
  </si>
  <si>
    <t>✦ pakalpojumu ir iespējams pieprasīt fiziskā vidē, un šai videi atbilstošos kanālos</t>
  </si>
  <si>
    <t>✦ pakalpojumu ir iespējams saņemt fiziskā vidē, un šai videi atbilstošos kanālos</t>
  </si>
  <si>
    <t>✦ pakalpojumu ir iespējams pieprasīt elektroniskā vidē, un šai videi atbilstošos kanālos</t>
  </si>
  <si>
    <t>✦ pakalpojumu ir iespējams saņemt elektroniskā vidē, un šai videi atbilstošos kanālos</t>
  </si>
  <si>
    <t>N3-1-4</t>
  </si>
  <si>
    <t>N3-1-5</t>
  </si>
  <si>
    <t>✦ pakalpojums var tikt sniegts bez pakalpojuma pieprasījuma – iestājoties noteiktai situācijai, izpildoties noteiktiem nosacījumiem vai notiekot kādam notikumam</t>
  </si>
  <si>
    <t>Pakalpojumiem un pakalpojumu pārvaldībai nepieciešamās spējas un resursi</t>
  </si>
  <si>
    <t>Pazīme summēšanai</t>
  </si>
  <si>
    <t>✦ pakalpojumam noteiktie pakalpojuma līmeņa nosacījumi atbilst pakalpojuma saņēmēju vajadzībām</t>
  </si>
  <si>
    <t>✦pakalpojuma pieprasīšanai un saņemšanai ir izveidotas e-formas, e-lietotnes un mobilās aplikācijas</t>
  </si>
  <si>
    <t>✦ pakalpojums atbilstoši tā būtībai ir plānots un veidots tā, lai to varētu izmantot pēc iespējas plašāks pakalpojumu saņēmēju loks, tostarp:
       ✦ publiskajiem individuāla labuma pakalpojumiem (publisks pakalpojums, kas ir paredzēts konkrētam iedzīvotājam, uzņēmējam vai to grupai) – plašākas iedzīvotāju un uzņēmēju grupas
       ✦ starpiestāžu koplietošanas pakalpojumiem (starpiestāžu pakalpojums, kas ir paredzēts vairāk nekā vienai iestādei) – iestāžu grupas, vai pat visas iestādes (pēc iespējas samazinot tādu pakalpojumu skaitu, kas ir paredzēts individuālai lietošanai – tikai vienai iestādei)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</si>
</sst>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0"/>
      <color rgb="FFC00000"/>
      <name val="Arial Narrow"/>
      <family val="2"/>
      <charset val="186"/>
    </font>
    <font>
      <sz val="10"/>
      <color theme="1"/>
      <name val="Arial Narrow"/>
      <family val="2"/>
      <charset val="186"/>
    </font>
    <font>
      <sz val="14"/>
      <color theme="1"/>
      <name val="Arial Narrow"/>
      <family val="2"/>
      <charset val="186"/>
    </font>
    <font>
      <sz val="10"/>
      <color theme="0" tint="-0.34998626667073579"/>
      <name val="Arial Narrow"/>
      <family val="2"/>
      <charset val="186"/>
    </font>
    <font>
      <sz val="12"/>
      <color rgb="FFC00000"/>
      <name val="Arial Narrow"/>
      <family val="2"/>
      <charset val="186"/>
    </font>
    <font>
      <sz val="8"/>
      <name val="Calibri"/>
      <family val="2"/>
      <scheme val="minor"/>
    </font>
    <font>
      <sz val="8"/>
      <color theme="0" tint="-0.499984740745262"/>
      <name val="Arial Narrow"/>
      <family val="2"/>
      <charset val="186"/>
    </font>
    <font>
      <sz val="8"/>
      <color theme="0" tint="-0.34998626667073579"/>
      <name val="Arial Narrow"/>
      <family val="2"/>
      <charset val="186"/>
    </font>
    <font>
      <sz val="12"/>
      <color indexed="81"/>
      <name val="Arial Narrow"/>
      <family val="2"/>
      <charset val="186"/>
    </font>
    <font>
      <b/>
      <sz val="12"/>
      <color indexed="81"/>
      <name val="Arial Narrow"/>
      <family val="2"/>
      <charset val="186"/>
    </font>
    <font>
      <sz val="11"/>
      <color theme="1"/>
      <name val="Arial Narrow"/>
      <family val="2"/>
      <charset val="186"/>
    </font>
    <font>
      <b/>
      <sz val="12"/>
      <color rgb="FFC00000"/>
      <name val="Arial Narrow"/>
      <family val="2"/>
      <charset val="186"/>
    </font>
    <font>
      <b/>
      <sz val="14"/>
      <color rgb="FFC00000"/>
      <name val="Arial Narrow"/>
      <family val="2"/>
      <charset val="186"/>
    </font>
    <font>
      <u/>
      <sz val="11"/>
      <color theme="10"/>
      <name val="Calibri"/>
      <family val="2"/>
      <scheme val="minor"/>
    </font>
    <font>
      <sz val="9"/>
      <color rgb="FFC00000"/>
      <name val="Arial Narrow"/>
      <family val="2"/>
      <charset val="186"/>
    </font>
    <font>
      <u/>
      <sz val="12"/>
      <color rgb="FFC00000"/>
      <name val="Arial Narrow"/>
      <family val="2"/>
      <charset val="186"/>
    </font>
    <font>
      <u/>
      <sz val="14"/>
      <color rgb="FFC00000"/>
      <name val="Arial Narrow"/>
      <family val="2"/>
      <charset val="186"/>
    </font>
    <font>
      <sz val="10"/>
      <name val="Arial Narrow"/>
      <family val="2"/>
      <charset val="186"/>
    </font>
    <font>
      <sz val="16"/>
      <color rgb="FFC00000"/>
      <name val="Arial Narrow"/>
      <family val="2"/>
      <charset val="186"/>
    </font>
    <font>
      <u/>
      <sz val="10"/>
      <color rgb="FFC00000"/>
      <name val="Arial Narrow"/>
      <family val="2"/>
      <charset val="186"/>
    </font>
    <font>
      <b/>
      <sz val="10"/>
      <color theme="1"/>
      <name val="Arial Narrow"/>
      <family val="2"/>
      <charset val="186"/>
    </font>
    <font>
      <sz val="10"/>
      <color rgb="FFFF0000"/>
      <name val="Arial Narrow"/>
      <family val="2"/>
      <charset val="186"/>
    </font>
    <font>
      <u/>
      <sz val="14"/>
      <color theme="1"/>
      <name val="Arial Narrow"/>
      <family val="2"/>
      <charset val="186"/>
    </font>
    <font>
      <b/>
      <sz val="14"/>
      <color theme="1"/>
      <name val="Arial Narrow"/>
      <family val="2"/>
      <charset val="186"/>
    </font>
    <font>
      <sz val="8"/>
      <color theme="1"/>
      <name val="Arial Narrow"/>
      <family val="2"/>
      <charset val="186"/>
    </font>
  </fonts>
  <fills count="11">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FFE7"/>
        <bgColor indexed="64"/>
      </patternFill>
    </fill>
    <fill>
      <patternFill patternType="solid">
        <fgColor theme="9" tint="0.79998168889431442"/>
        <bgColor indexed="64"/>
      </patternFill>
    </fill>
    <fill>
      <patternFill patternType="solid">
        <fgColor rgb="FFF8F8F8"/>
        <bgColor indexed="64"/>
      </patternFill>
    </fill>
    <fill>
      <patternFill patternType="solid">
        <fgColor theme="0"/>
        <bgColor indexed="64"/>
      </patternFill>
    </fill>
  </fills>
  <borders count="14">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
      <left/>
      <right style="thin">
        <color theme="0" tint="-0.14999847407452621"/>
      </right>
      <top/>
      <bottom/>
      <diagonal/>
    </border>
    <border>
      <left/>
      <right/>
      <top style="thin">
        <color theme="0" tint="-0.14999847407452621"/>
      </top>
      <bottom/>
      <diagonal/>
    </border>
    <border>
      <left/>
      <right/>
      <top/>
      <bottom style="thin">
        <color theme="0" tint="-0.14999847407452621"/>
      </bottom>
      <diagonal/>
    </border>
    <border>
      <left/>
      <right/>
      <top style="thin">
        <color theme="0" tint="-0.14999847407452621"/>
      </top>
      <bottom style="thin">
        <color theme="0" tint="-0.14999847407452621"/>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s>
  <cellStyleXfs count="2">
    <xf numFmtId="0" fontId="0" fillId="0" borderId="0"/>
    <xf numFmtId="0" fontId="24" fillId="0" borderId="0" applyNumberFormat="0" applyFill="0" applyBorder="0" applyAlignment="0" applyProtection="0"/>
  </cellStyleXfs>
  <cellXfs count="148">
    <xf numFmtId="0" fontId="0" fillId="0" borderId="0" xfId="0"/>
    <xf numFmtId="0" fontId="10" fillId="0" borderId="0" xfId="0"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14" fillId="0" borderId="0" xfId="0" applyFont="1" applyAlignment="1">
      <alignment horizontal="left" vertical="center"/>
    </xf>
    <xf numFmtId="0" fontId="10" fillId="0" borderId="0" xfId="0" applyFont="1" applyAlignment="1">
      <alignment horizontal="center" vertical="center" wrapText="1"/>
    </xf>
    <xf numFmtId="0" fontId="12" fillId="0" borderId="1" xfId="0" applyFont="1" applyBorder="1" applyAlignment="1">
      <alignment horizontal="center" vertical="center" wrapText="1"/>
    </xf>
    <xf numFmtId="0" fontId="12" fillId="0" borderId="0" xfId="0" applyFont="1" applyAlignment="1">
      <alignment horizontal="left" vertical="center"/>
    </xf>
    <xf numFmtId="0" fontId="13" fillId="0" borderId="0" xfId="0" applyFont="1" applyAlignment="1">
      <alignment horizontal="left" vertical="center"/>
    </xf>
    <xf numFmtId="0" fontId="15" fillId="0" borderId="1" xfId="0" applyFont="1" applyBorder="1" applyAlignment="1">
      <alignment horizontal="center" vertical="center" wrapText="1"/>
    </xf>
    <xf numFmtId="0" fontId="15" fillId="0" borderId="0" xfId="0" applyFont="1" applyAlignment="1">
      <alignment horizontal="center" vertical="center"/>
    </xf>
    <xf numFmtId="3" fontId="11" fillId="2" borderId="12" xfId="0" applyNumberFormat="1" applyFont="1" applyFill="1" applyBorder="1" applyAlignment="1">
      <alignment horizontal="center" vertical="center"/>
    </xf>
    <xf numFmtId="0" fontId="10" fillId="2" borderId="7" xfId="0" applyFont="1" applyFill="1" applyBorder="1" applyAlignment="1">
      <alignment vertical="center" wrapText="1"/>
    </xf>
    <xf numFmtId="0" fontId="18" fillId="2" borderId="12" xfId="0" applyFont="1" applyFill="1" applyBorder="1" applyAlignment="1">
      <alignment horizontal="center" vertical="center"/>
    </xf>
    <xf numFmtId="3" fontId="18" fillId="2" borderId="12" xfId="0" applyNumberFormat="1" applyFont="1" applyFill="1" applyBorder="1" applyAlignment="1">
      <alignment horizontal="center" vertical="center"/>
    </xf>
    <xf numFmtId="49" fontId="14" fillId="0" borderId="0" xfId="0" applyNumberFormat="1" applyFont="1" applyAlignment="1">
      <alignment horizontal="center" vertical="center"/>
    </xf>
    <xf numFmtId="49" fontId="15" fillId="2" borderId="12" xfId="0" applyNumberFormat="1" applyFont="1" applyFill="1" applyBorder="1" applyAlignment="1">
      <alignment horizontal="center" vertical="center" wrapText="1"/>
    </xf>
    <xf numFmtId="49" fontId="15" fillId="0" borderId="0" xfId="0" applyNumberFormat="1" applyFont="1" applyAlignment="1">
      <alignment horizontal="center" vertical="center" wrapText="1"/>
    </xf>
    <xf numFmtId="14" fontId="12" fillId="0" borderId="1" xfId="0" applyNumberFormat="1" applyFont="1" applyBorder="1" applyAlignment="1">
      <alignment horizontal="center" vertical="center" wrapText="1"/>
    </xf>
    <xf numFmtId="0" fontId="12" fillId="5" borderId="9" xfId="0" applyFont="1" applyFill="1" applyBorder="1" applyAlignment="1">
      <alignment vertical="center"/>
    </xf>
    <xf numFmtId="14" fontId="23" fillId="0" borderId="1" xfId="0" applyNumberFormat="1" applyFont="1" applyBorder="1" applyAlignment="1">
      <alignment horizontal="center" vertical="center"/>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12" xfId="0" applyFont="1" applyFill="1" applyBorder="1" applyAlignment="1">
      <alignment vertical="center" wrapText="1"/>
    </xf>
    <xf numFmtId="0" fontId="17" fillId="2" borderId="0" xfId="0" applyFont="1" applyFill="1" applyAlignment="1">
      <alignment vertical="center" wrapText="1"/>
    </xf>
    <xf numFmtId="0" fontId="18" fillId="2" borderId="8" xfId="0" applyFont="1" applyFill="1" applyBorder="1" applyAlignment="1">
      <alignment horizontal="center" vertical="center"/>
    </xf>
    <xf numFmtId="49" fontId="25" fillId="2" borderId="12" xfId="0" applyNumberFormat="1" applyFont="1" applyFill="1" applyBorder="1" applyAlignment="1">
      <alignment textRotation="90" wrapText="1"/>
    </xf>
    <xf numFmtId="49" fontId="25" fillId="2" borderId="7" xfId="0" applyNumberFormat="1" applyFont="1" applyFill="1" applyBorder="1" applyAlignment="1">
      <alignment textRotation="90" wrapText="1"/>
    </xf>
    <xf numFmtId="0" fontId="6" fillId="0" borderId="0" xfId="0" applyFont="1" applyAlignment="1">
      <alignment horizontal="center" vertical="center"/>
    </xf>
    <xf numFmtId="0" fontId="6" fillId="0" borderId="0" xfId="0" applyFont="1" applyAlignment="1">
      <alignment vertical="center"/>
    </xf>
    <xf numFmtId="0" fontId="6" fillId="3" borderId="1" xfId="0" applyFont="1" applyFill="1" applyBorder="1" applyAlignment="1">
      <alignment vertical="center"/>
    </xf>
    <xf numFmtId="0" fontId="7" fillId="2" borderId="1" xfId="0" applyFont="1" applyFill="1" applyBorder="1" applyAlignment="1">
      <alignment horizontal="center" vertical="center" wrapText="1"/>
    </xf>
    <xf numFmtId="3" fontId="12" fillId="0" borderId="1" xfId="0" applyNumberFormat="1" applyFont="1" applyBorder="1" applyAlignment="1">
      <alignment horizontal="right" vertical="center" wrapText="1"/>
    </xf>
    <xf numFmtId="0" fontId="26" fillId="4" borderId="13" xfId="1" applyFont="1" applyFill="1" applyBorder="1" applyAlignment="1">
      <alignment horizontal="center" vertical="center"/>
    </xf>
    <xf numFmtId="0" fontId="18" fillId="4" borderId="7" xfId="0" applyFont="1" applyFill="1" applyBorder="1" applyAlignment="1">
      <alignment horizontal="center" vertical="center"/>
    </xf>
    <xf numFmtId="0" fontId="18" fillId="5" borderId="7" xfId="0" applyFont="1" applyFill="1" applyBorder="1" applyAlignment="1">
      <alignment horizontal="center" vertical="center"/>
    </xf>
    <xf numFmtId="0" fontId="5" fillId="0" borderId="0" xfId="0" applyFont="1" applyAlignment="1">
      <alignment horizontal="center" vertical="center"/>
    </xf>
    <xf numFmtId="0" fontId="15" fillId="4" borderId="12"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26" fillId="5" borderId="10" xfId="1" applyFont="1" applyFill="1" applyBorder="1" applyAlignment="1">
      <alignment horizontal="center" vertical="center"/>
    </xf>
    <xf numFmtId="14" fontId="28" fillId="4" borderId="2" xfId="0" applyNumberFormat="1" applyFont="1" applyFill="1" applyBorder="1" applyAlignment="1">
      <alignment horizontal="center" vertical="center" wrapText="1"/>
    </xf>
    <xf numFmtId="14" fontId="28" fillId="5" borderId="2" xfId="0" applyNumberFormat="1" applyFont="1" applyFill="1" applyBorder="1" applyAlignment="1">
      <alignment horizontal="center" vertical="center" wrapText="1"/>
    </xf>
    <xf numFmtId="1" fontId="11" fillId="6" borderId="12" xfId="0" applyNumberFormat="1" applyFont="1" applyFill="1" applyBorder="1" applyAlignment="1">
      <alignment horizontal="center" textRotation="90" wrapText="1"/>
    </xf>
    <xf numFmtId="1" fontId="11" fillId="6" borderId="12" xfId="0" applyNumberFormat="1" applyFont="1" applyFill="1" applyBorder="1" applyAlignment="1">
      <alignment horizontal="center" vertical="center"/>
    </xf>
    <xf numFmtId="1" fontId="11" fillId="6" borderId="12" xfId="0" applyNumberFormat="1" applyFont="1" applyFill="1" applyBorder="1" applyAlignment="1">
      <alignment horizontal="center" vertical="center" wrapText="1"/>
    </xf>
    <xf numFmtId="1" fontId="11" fillId="0" borderId="1" xfId="0" applyNumberFormat="1" applyFont="1" applyBorder="1" applyAlignment="1">
      <alignment horizontal="center" vertical="center"/>
    </xf>
    <xf numFmtId="1" fontId="11" fillId="0" borderId="0" xfId="0" applyNumberFormat="1" applyFont="1" applyAlignment="1">
      <alignment horizontal="center" vertical="center"/>
    </xf>
    <xf numFmtId="0" fontId="17" fillId="2" borderId="0" xfId="0" applyFont="1" applyFill="1" applyAlignment="1">
      <alignment textRotation="90" wrapText="1"/>
    </xf>
    <xf numFmtId="0" fontId="12" fillId="2" borderId="12"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22" fillId="0" borderId="1" xfId="0" applyFont="1" applyBorder="1" applyAlignment="1">
      <alignment horizontal="center" vertical="center"/>
    </xf>
    <xf numFmtId="0" fontId="15" fillId="0" borderId="1" xfId="0" applyFont="1" applyBorder="1" applyAlignment="1">
      <alignment horizontal="center" vertical="center"/>
    </xf>
    <xf numFmtId="0" fontId="15" fillId="4" borderId="1" xfId="0" applyFont="1" applyFill="1" applyBorder="1" applyAlignment="1">
      <alignment horizontal="center" vertical="center" wrapText="1"/>
    </xf>
    <xf numFmtId="0" fontId="22" fillId="2" borderId="1" xfId="0" applyFont="1" applyFill="1" applyBorder="1" applyAlignment="1">
      <alignment horizontal="center" vertical="center"/>
    </xf>
    <xf numFmtId="0" fontId="11" fillId="2" borderId="8"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5" borderId="12"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1" xfId="0" applyFont="1" applyFill="1" applyBorder="1" applyAlignment="1">
      <alignment horizontal="center" vertical="center"/>
    </xf>
    <xf numFmtId="14" fontId="23" fillId="2" borderId="1" xfId="0" applyNumberFormat="1" applyFont="1" applyFill="1" applyBorder="1" applyAlignment="1">
      <alignment horizontal="center" vertical="center"/>
    </xf>
    <xf numFmtId="0" fontId="12" fillId="2" borderId="1" xfId="0" applyFont="1" applyFill="1" applyBorder="1" applyAlignment="1">
      <alignment horizontal="center" vertical="center"/>
    </xf>
    <xf numFmtId="14" fontId="12" fillId="2" borderId="1" xfId="0" applyNumberFormat="1" applyFont="1" applyFill="1" applyBorder="1" applyAlignment="1">
      <alignment horizontal="center" vertical="center"/>
    </xf>
    <xf numFmtId="49" fontId="15" fillId="2" borderId="1" xfId="0"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3" fontId="11" fillId="2" borderId="1" xfId="0" applyNumberFormat="1" applyFont="1" applyFill="1" applyBorder="1" applyAlignment="1">
      <alignment horizontal="center" vertical="center"/>
    </xf>
    <xf numFmtId="0" fontId="12" fillId="7" borderId="1" xfId="0" applyFont="1" applyFill="1" applyBorder="1" applyAlignment="1">
      <alignment vertical="center" wrapText="1"/>
    </xf>
    <xf numFmtId="0" fontId="12" fillId="7" borderId="1" xfId="0" applyFont="1" applyFill="1" applyBorder="1" applyAlignment="1">
      <alignment horizontal="left" vertical="center" wrapText="1"/>
    </xf>
    <xf numFmtId="0" fontId="26" fillId="2" borderId="3" xfId="1" applyFont="1" applyFill="1" applyBorder="1" applyAlignment="1">
      <alignment horizontal="center" vertical="center"/>
    </xf>
    <xf numFmtId="0" fontId="12" fillId="0" borderId="1" xfId="0" applyFont="1" applyBorder="1" applyAlignment="1">
      <alignment horizontal="left" vertical="top" wrapText="1"/>
    </xf>
    <xf numFmtId="0" fontId="12" fillId="2" borderId="1" xfId="0" applyFont="1" applyFill="1" applyBorder="1" applyAlignment="1">
      <alignment horizontal="left" vertical="top"/>
    </xf>
    <xf numFmtId="0" fontId="12" fillId="0" borderId="0" xfId="0" applyFont="1" applyAlignment="1">
      <alignment horizontal="left" vertical="top" wrapText="1"/>
    </xf>
    <xf numFmtId="0" fontId="12" fillId="2" borderId="7" xfId="0" applyFont="1" applyFill="1" applyBorder="1" applyAlignment="1">
      <alignment horizontal="center" vertical="center" wrapText="1"/>
    </xf>
    <xf numFmtId="0" fontId="18" fillId="2" borderId="0" xfId="0" applyFont="1" applyFill="1" applyAlignment="1">
      <alignment horizontal="center" vertical="center"/>
    </xf>
    <xf numFmtId="0" fontId="11" fillId="2" borderId="10" xfId="0" applyFont="1" applyFill="1" applyBorder="1" applyAlignment="1">
      <alignment horizontal="center" vertical="center" wrapText="1"/>
    </xf>
    <xf numFmtId="0" fontId="25" fillId="2" borderId="12" xfId="0" applyFont="1" applyFill="1" applyBorder="1" applyAlignment="1">
      <alignment horizontal="center" vertical="center" wrapText="1"/>
    </xf>
    <xf numFmtId="0" fontId="13" fillId="8" borderId="1" xfId="0" applyFont="1" applyFill="1" applyBorder="1" applyAlignment="1">
      <alignment horizontal="center" vertical="center"/>
    </xf>
    <xf numFmtId="0" fontId="34" fillId="8" borderId="1" xfId="0" applyFont="1" applyFill="1" applyBorder="1" applyAlignment="1">
      <alignment horizontal="center" vertical="center"/>
    </xf>
    <xf numFmtId="1" fontId="13" fillId="8" borderId="1" xfId="0" applyNumberFormat="1" applyFont="1" applyFill="1" applyBorder="1" applyAlignment="1">
      <alignment horizontal="left" vertical="center"/>
    </xf>
    <xf numFmtId="14" fontId="2" fillId="8" borderId="1" xfId="0" applyNumberFormat="1" applyFont="1" applyFill="1" applyBorder="1" applyAlignment="1">
      <alignment horizontal="center" vertical="center" wrapText="1"/>
    </xf>
    <xf numFmtId="49" fontId="13" fillId="8" borderId="1" xfId="0" applyNumberFormat="1" applyFont="1" applyFill="1" applyBorder="1" applyAlignment="1">
      <alignment horizontal="center" vertical="center"/>
    </xf>
    <xf numFmtId="0" fontId="13" fillId="8" borderId="1" xfId="0" applyFont="1" applyFill="1" applyBorder="1" applyAlignment="1">
      <alignment horizontal="center" vertical="center" wrapText="1"/>
    </xf>
    <xf numFmtId="3" fontId="13" fillId="8" borderId="1" xfId="0" applyNumberFormat="1" applyFont="1" applyFill="1" applyBorder="1" applyAlignment="1">
      <alignment horizontal="center" vertical="center"/>
    </xf>
    <xf numFmtId="0" fontId="12" fillId="8" borderId="1" xfId="0" applyFont="1" applyFill="1" applyBorder="1" applyAlignment="1">
      <alignment horizontal="left" vertical="top" wrapText="1"/>
    </xf>
    <xf numFmtId="1" fontId="17" fillId="9" borderId="0" xfId="0" applyNumberFormat="1" applyFont="1" applyFill="1" applyAlignment="1">
      <alignment horizontal="center" vertical="center"/>
    </xf>
    <xf numFmtId="1" fontId="17" fillId="9" borderId="2" xfId="0" applyNumberFormat="1" applyFont="1" applyFill="1" applyBorder="1" applyAlignment="1">
      <alignment vertical="center" wrapText="1"/>
    </xf>
    <xf numFmtId="0" fontId="35" fillId="9" borderId="0" xfId="0" applyFont="1" applyFill="1" applyAlignment="1">
      <alignment horizontal="center" vertical="center"/>
    </xf>
    <xf numFmtId="1" fontId="17" fillId="9" borderId="12" xfId="0" applyNumberFormat="1" applyFont="1" applyFill="1" applyBorder="1" applyAlignment="1">
      <alignment textRotation="90"/>
    </xf>
    <xf numFmtId="1" fontId="17" fillId="9" borderId="13" xfId="0" applyNumberFormat="1" applyFont="1" applyFill="1" applyBorder="1" applyAlignment="1">
      <alignment vertical="center" textRotation="90"/>
    </xf>
    <xf numFmtId="1" fontId="17" fillId="9" borderId="1" xfId="0" applyNumberFormat="1" applyFont="1" applyFill="1" applyBorder="1" applyAlignment="1">
      <alignment horizontal="center" vertical="center"/>
    </xf>
    <xf numFmtId="1" fontId="17" fillId="0" borderId="0" xfId="0" applyNumberFormat="1" applyFont="1" applyAlignment="1">
      <alignment horizontal="center" vertical="center"/>
    </xf>
    <xf numFmtId="0" fontId="11" fillId="7" borderId="1" xfId="0" applyFont="1" applyFill="1" applyBorder="1" applyAlignment="1">
      <alignment horizontal="center" vertical="center"/>
    </xf>
    <xf numFmtId="0" fontId="5" fillId="2" borderId="4" xfId="0" applyFont="1" applyFill="1" applyBorder="1" applyAlignment="1">
      <alignment horizontal="left" vertical="center" wrapText="1"/>
    </xf>
    <xf numFmtId="0" fontId="6" fillId="2" borderId="1" xfId="0" applyFont="1" applyFill="1" applyBorder="1" applyAlignment="1">
      <alignment horizontal="left" vertical="center" wrapText="1"/>
    </xf>
    <xf numFmtId="0" fontId="30" fillId="7" borderId="3" xfId="1" applyFont="1" applyFill="1" applyBorder="1" applyAlignment="1">
      <alignment horizontal="center" vertical="center"/>
    </xf>
    <xf numFmtId="0" fontId="30" fillId="7" borderId="4" xfId="1" applyFont="1" applyFill="1" applyBorder="1" applyAlignment="1">
      <alignment horizontal="center" vertical="center"/>
    </xf>
    <xf numFmtId="0" fontId="33" fillId="8" borderId="1" xfId="1" applyFont="1" applyFill="1" applyBorder="1" applyAlignment="1">
      <alignment horizontal="left" vertical="center" wrapText="1"/>
    </xf>
    <xf numFmtId="0" fontId="12" fillId="5" borderId="12" xfId="0" applyFont="1" applyFill="1" applyBorder="1" applyAlignment="1">
      <alignment horizontal="center" textRotation="90" wrapText="1"/>
    </xf>
    <xf numFmtId="0" fontId="5" fillId="2" borderId="5"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0" xfId="0" applyFont="1" applyFill="1" applyAlignment="1">
      <alignment horizontal="center" vertical="center" wrapText="1"/>
    </xf>
    <xf numFmtId="0" fontId="21" fillId="4" borderId="9" xfId="0" applyFont="1" applyFill="1" applyBorder="1" applyAlignment="1">
      <alignment horizontal="center" vertical="center"/>
    </xf>
    <xf numFmtId="0" fontId="21" fillId="4" borderId="6" xfId="0" applyFont="1" applyFill="1" applyBorder="1" applyAlignment="1">
      <alignment horizontal="center" vertical="center"/>
    </xf>
    <xf numFmtId="0" fontId="12" fillId="4" borderId="2" xfId="0" applyFont="1" applyFill="1" applyBorder="1" applyAlignment="1">
      <alignment horizontal="center" textRotation="90" wrapText="1"/>
    </xf>
    <xf numFmtId="0" fontId="12" fillId="5" borderId="0" xfId="0" applyFont="1" applyFill="1" applyAlignment="1">
      <alignment horizontal="center" textRotation="90" wrapText="1"/>
    </xf>
    <xf numFmtId="0" fontId="7" fillId="2" borderId="3" xfId="0" applyFont="1" applyFill="1" applyBorder="1" applyAlignment="1">
      <alignment horizontal="right" vertical="center"/>
    </xf>
    <xf numFmtId="0" fontId="7" fillId="2" borderId="11" xfId="0" applyFont="1" applyFill="1" applyBorder="1" applyAlignment="1">
      <alignment horizontal="right" vertical="center"/>
    </xf>
    <xf numFmtId="0" fontId="7" fillId="2" borderId="5" xfId="0" applyFont="1" applyFill="1" applyBorder="1" applyAlignment="1">
      <alignment horizontal="right" vertical="center"/>
    </xf>
    <xf numFmtId="0" fontId="7" fillId="2" borderId="9" xfId="0" applyFont="1" applyFill="1" applyBorder="1" applyAlignment="1">
      <alignment horizontal="right" vertical="center"/>
    </xf>
    <xf numFmtId="0" fontId="4" fillId="2" borderId="2" xfId="0" applyFont="1" applyFill="1" applyBorder="1" applyAlignment="1">
      <alignment horizontal="right" vertical="center"/>
    </xf>
    <xf numFmtId="0" fontId="7" fillId="2" borderId="0" xfId="0" applyFont="1" applyFill="1" applyAlignment="1">
      <alignment horizontal="right" vertical="center"/>
    </xf>
    <xf numFmtId="0" fontId="15" fillId="10" borderId="0" xfId="0" applyFont="1" applyFill="1" applyAlignment="1">
      <alignment horizontal="left" vertical="center"/>
    </xf>
    <xf numFmtId="0" fontId="15" fillId="10" borderId="8" xfId="0" applyFont="1" applyFill="1" applyBorder="1" applyAlignment="1">
      <alignment horizontal="left" vertical="center"/>
    </xf>
    <xf numFmtId="1" fontId="17" fillId="9" borderId="12" xfId="0" applyNumberFormat="1" applyFont="1" applyFill="1" applyBorder="1" applyAlignment="1">
      <alignment horizontal="center" vertical="center" textRotation="90"/>
    </xf>
    <xf numFmtId="0" fontId="1" fillId="2" borderId="4" xfId="0" applyFont="1" applyFill="1" applyBorder="1" applyAlignment="1">
      <alignment horizontal="left" vertical="center" wrapText="1"/>
    </xf>
    <xf numFmtId="0" fontId="10" fillId="2" borderId="2" xfId="0" applyFont="1" applyFill="1" applyBorder="1" applyAlignment="1">
      <alignment horizontal="center" vertical="center"/>
    </xf>
    <xf numFmtId="0" fontId="10" fillId="2" borderId="8" xfId="0" applyFont="1" applyFill="1" applyBorder="1" applyAlignment="1">
      <alignment horizontal="center" vertical="center"/>
    </xf>
    <xf numFmtId="0" fontId="12" fillId="4" borderId="12" xfId="0" applyFont="1" applyFill="1" applyBorder="1" applyAlignment="1">
      <alignment horizontal="center" textRotation="90" wrapText="1"/>
    </xf>
    <xf numFmtId="0" fontId="10" fillId="2" borderId="2" xfId="0" applyFont="1" applyFill="1" applyBorder="1" applyAlignment="1">
      <alignment horizontal="center"/>
    </xf>
    <xf numFmtId="0" fontId="10" fillId="2" borderId="8" xfId="0" applyFont="1" applyFill="1" applyBorder="1" applyAlignment="1">
      <alignment horizontal="center"/>
    </xf>
    <xf numFmtId="0" fontId="6" fillId="2" borderId="12" xfId="0" applyFont="1" applyFill="1" applyBorder="1" applyAlignment="1">
      <alignment horizontal="center" textRotation="90" wrapText="1"/>
    </xf>
    <xf numFmtId="0" fontId="7" fillId="2" borderId="2" xfId="0" applyFont="1" applyFill="1" applyBorder="1" applyAlignment="1">
      <alignment horizontal="center" vertical="center"/>
    </xf>
    <xf numFmtId="0" fontId="10" fillId="2" borderId="5" xfId="0" applyFont="1" applyFill="1" applyBorder="1" applyAlignment="1">
      <alignment horizontal="center"/>
    </xf>
    <xf numFmtId="0" fontId="10" fillId="2" borderId="6" xfId="0" applyFont="1" applyFill="1" applyBorder="1" applyAlignment="1">
      <alignment horizontal="center"/>
    </xf>
    <xf numFmtId="0" fontId="8" fillId="2" borderId="12"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26" fillId="2" borderId="9" xfId="1" applyFont="1" applyFill="1" applyBorder="1" applyAlignment="1">
      <alignment horizontal="left" vertical="center"/>
    </xf>
    <xf numFmtId="0" fontId="26" fillId="2" borderId="6" xfId="1" applyFont="1" applyFill="1" applyBorder="1" applyAlignment="1">
      <alignment horizontal="left" vertical="center"/>
    </xf>
    <xf numFmtId="0" fontId="15" fillId="10" borderId="11" xfId="0" applyFont="1" applyFill="1" applyBorder="1" applyAlignment="1">
      <alignment horizontal="left" vertical="center"/>
    </xf>
    <xf numFmtId="0" fontId="15" fillId="10" borderId="4" xfId="0" applyFont="1" applyFill="1" applyBorder="1" applyAlignment="1">
      <alignment horizontal="left" vertical="center"/>
    </xf>
    <xf numFmtId="0" fontId="15" fillId="10" borderId="11" xfId="0" applyFont="1" applyFill="1" applyBorder="1" applyAlignment="1">
      <alignment horizontal="left" vertical="top" wrapText="1"/>
    </xf>
    <xf numFmtId="0" fontId="15" fillId="10" borderId="4" xfId="0" applyFont="1" applyFill="1" applyBorder="1" applyAlignment="1">
      <alignment horizontal="left" vertical="top" wrapText="1"/>
    </xf>
    <xf numFmtId="1" fontId="29" fillId="6" borderId="9" xfId="0" applyNumberFormat="1" applyFont="1" applyFill="1" applyBorder="1" applyAlignment="1">
      <alignment horizontal="center" vertical="center" wrapText="1"/>
    </xf>
    <xf numFmtId="1" fontId="29" fillId="6" borderId="0" xfId="0" applyNumberFormat="1" applyFont="1" applyFill="1" applyAlignment="1">
      <alignment horizontal="center" vertical="center" wrapText="1"/>
    </xf>
    <xf numFmtId="1" fontId="15" fillId="6" borderId="12" xfId="0" applyNumberFormat="1" applyFont="1" applyFill="1" applyBorder="1" applyAlignment="1">
      <alignment horizontal="center" textRotation="90" wrapText="1"/>
    </xf>
    <xf numFmtId="0" fontId="6" fillId="2" borderId="3" xfId="0" applyFont="1" applyFill="1" applyBorder="1" applyAlignment="1">
      <alignment horizontal="left" vertical="center"/>
    </xf>
    <xf numFmtId="0" fontId="7" fillId="2" borderId="11" xfId="0" applyFont="1" applyFill="1" applyBorder="1" applyAlignment="1">
      <alignment horizontal="left" vertical="center"/>
    </xf>
    <xf numFmtId="0" fontId="7" fillId="2" borderId="4" xfId="0" applyFont="1" applyFill="1" applyBorder="1" applyAlignment="1">
      <alignment horizontal="left" vertical="center"/>
    </xf>
    <xf numFmtId="0" fontId="7" fillId="2" borderId="3" xfId="0" applyFont="1" applyFill="1" applyBorder="1" applyAlignment="1">
      <alignment horizontal="right" vertical="top"/>
    </xf>
    <xf numFmtId="0" fontId="7" fillId="2" borderId="11" xfId="0" applyFont="1" applyFill="1" applyBorder="1" applyAlignment="1">
      <alignment horizontal="right" vertical="top"/>
    </xf>
    <xf numFmtId="0" fontId="3" fillId="2" borderId="12"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6" fillId="2" borderId="12" xfId="0" applyFont="1" applyFill="1" applyBorder="1" applyAlignment="1">
      <alignment horizontal="center" vertical="center" wrapText="1"/>
    </xf>
  </cellXfs>
  <cellStyles count="2">
    <cellStyle name="Hyperlink" xfId="1" builtinId="8"/>
    <cellStyle name="Normal" xfId="0" builtinId="0"/>
  </cellStyles>
  <dxfs count="399">
    <dxf>
      <font>
        <color rgb="FF9C0006"/>
      </font>
      <fill>
        <patternFill>
          <bgColor rgb="FFFFC7CE"/>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ill>
        <patternFill>
          <bgColor theme="0" tint="-0.24994659260841701"/>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ill>
        <patternFill>
          <bgColor theme="0" tint="-0.24994659260841701"/>
        </patternFill>
      </fill>
    </dxf>
    <dxf>
      <font>
        <color rgb="FF006100"/>
      </font>
      <fill>
        <patternFill>
          <bgColor rgb="FFC6EFCE"/>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theme="0" tint="-0.499984740745262"/>
      </font>
      <fill>
        <patternFill>
          <bgColor theme="0" tint="-0.14996795556505021"/>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ont>
        <color rgb="FF9C0006"/>
      </font>
      <fill>
        <patternFill>
          <bgColor rgb="FFFFC7CE"/>
        </patternFill>
      </fill>
    </dxf>
  </dxfs>
  <tableStyles count="0" defaultTableStyle="TableStyleMedium2" defaultPivotStyle="PivotStyleMedium9"/>
  <colors>
    <mruColors>
      <color rgb="FFF8F8F8"/>
      <color rgb="FFFFFFE7"/>
      <color rgb="FFFFFFCC"/>
      <color rgb="FFFFCC99"/>
      <color rgb="FFFF9933"/>
      <color rgb="FFFFFF99"/>
      <color rgb="FFCCFFCC"/>
      <color rgb="FFFFCCCC"/>
      <color rgb="FFCCFFFF"/>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varam.gov.lv/lv/s5-vadlinijas" TargetMode="External"/><Relationship Id="rId21" Type="http://schemas.openxmlformats.org/officeDocument/2006/relationships/hyperlink" Target="https://www.varam.gov.lv/lv/22-apaksnodala-pakalpojumu-parvaldibas-uzdevumi-pu" TargetMode="External"/><Relationship Id="rId42" Type="http://schemas.openxmlformats.org/officeDocument/2006/relationships/hyperlink" Target="https://www.varam.gov.lv/lv/3-nodala-pakalpojumu-izveides-sniegsanas-un-pilnveides-nosacijumi" TargetMode="External"/><Relationship Id="rId63" Type="http://schemas.openxmlformats.org/officeDocument/2006/relationships/hyperlink" Target="https://www.varam.gov.lv/lv/r1-informacija" TargetMode="External"/><Relationship Id="rId84" Type="http://schemas.openxmlformats.org/officeDocument/2006/relationships/hyperlink" Target="https://www.varam.gov.lv/lv/22-apaksnodala-pakalpojumu-parvaldibas-uzdevumi-pu" TargetMode="External"/><Relationship Id="rId138" Type="http://schemas.openxmlformats.org/officeDocument/2006/relationships/hyperlink" Target="https://www.varam.gov.lv/lv/14-apaksnodala-pakalpojumu-parvaldibas-dalibnieku-lomas-un-pienakumi" TargetMode="External"/><Relationship Id="rId107" Type="http://schemas.openxmlformats.org/officeDocument/2006/relationships/hyperlink" Target="https://www.varam.gov.lv/lv/s2-kultura" TargetMode="External"/><Relationship Id="rId11" Type="http://schemas.openxmlformats.org/officeDocument/2006/relationships/hyperlink" Target="https://www.varam.gov.lv/lv/22-apaksnodala-pakalpojumu-parvaldibas-uzdevumi-pu" TargetMode="External"/><Relationship Id="rId32" Type="http://schemas.openxmlformats.org/officeDocument/2006/relationships/hyperlink" Target="https://www.varam.gov.lv/lv/3-nodala-pakalpojumu-izveides-sniegsanas-un-pilnveides-nosacijumi" TargetMode="External"/><Relationship Id="rId37" Type="http://schemas.openxmlformats.org/officeDocument/2006/relationships/hyperlink" Target="https://www.varam.gov.lv/lv/3-nodala-pakalpojumu-izveides-sniegsanas-un-pilnveides-nosacijumi" TargetMode="External"/><Relationship Id="rId53" Type="http://schemas.openxmlformats.org/officeDocument/2006/relationships/hyperlink" Target="https://www.varam.gov.lv/lv/3-nodala-pakalpojumu-izveides-sniegsanas-un-pilnveides-nosacijumi" TargetMode="External"/><Relationship Id="rId58" Type="http://schemas.openxmlformats.org/officeDocument/2006/relationships/hyperlink" Target="https://www.varam.gov.lv/lv/s5-vadlinijas" TargetMode="External"/><Relationship Id="rId74" Type="http://schemas.openxmlformats.org/officeDocument/2006/relationships/hyperlink" Target="https://www.varam.gov.lv/lv/r1-informacija" TargetMode="External"/><Relationship Id="rId79" Type="http://schemas.openxmlformats.org/officeDocument/2006/relationships/hyperlink" Target="https://www.varam.gov.lv/lv/22-apaksnodala-pakalpojumu-parvaldibas-uzdevumi-pu" TargetMode="External"/><Relationship Id="rId102" Type="http://schemas.openxmlformats.org/officeDocument/2006/relationships/hyperlink" Target="https://www.varam.gov.lv/lv/22-apaksnodala-pakalpojumu-parvaldibas-uzdevumi-pu" TargetMode="External"/><Relationship Id="rId123" Type="http://schemas.openxmlformats.org/officeDocument/2006/relationships/hyperlink" Target="https://www.varam.gov.lv/lv/s7-normativais-regulejums" TargetMode="External"/><Relationship Id="rId128" Type="http://schemas.openxmlformats.org/officeDocument/2006/relationships/hyperlink" Target="https://www.varam.gov.lv/lv/r1-informacija" TargetMode="External"/><Relationship Id="rId5" Type="http://schemas.openxmlformats.org/officeDocument/2006/relationships/hyperlink" Target="https://www.varam.gov.lv/lv/22-apaksnodala-pakalpojumu-parvaldibas-uzdevumi-pu" TargetMode="External"/><Relationship Id="rId90" Type="http://schemas.openxmlformats.org/officeDocument/2006/relationships/hyperlink" Target="https://www.varam.gov.lv/lv/22-apaksnodala-pakalpojumu-parvaldibas-uzdevumi-pu" TargetMode="External"/><Relationship Id="rId95" Type="http://schemas.openxmlformats.org/officeDocument/2006/relationships/hyperlink" Target="https://www.varam.gov.lv/lv/22-apaksnodala-pakalpojumu-parvaldibas-uzdevumi-pu" TargetMode="External"/><Relationship Id="rId22" Type="http://schemas.openxmlformats.org/officeDocument/2006/relationships/hyperlink" Target="https://www.varam.gov.lv/lv/22-apaksnodala-pakalpojumu-parvaldibas-uzdevumi-pu" TargetMode="External"/><Relationship Id="rId27" Type="http://schemas.openxmlformats.org/officeDocument/2006/relationships/hyperlink" Target="https://www.varam.gov.lv/lv/22-apaksnodala-pakalpojumu-parvaldibas-uzdevumi-pu" TargetMode="External"/><Relationship Id="rId43" Type="http://schemas.openxmlformats.org/officeDocument/2006/relationships/hyperlink" Target="https://www.varam.gov.lv/lv/3-nodala-pakalpojumu-izveides-sniegsanas-un-pilnveides-nosacijumi" TargetMode="External"/><Relationship Id="rId48" Type="http://schemas.openxmlformats.org/officeDocument/2006/relationships/hyperlink" Target="https://www.varam.gov.lv/lv/3-nodala-pakalpojumu-izveides-sniegsanas-un-pilnveides-nosacijumi" TargetMode="External"/><Relationship Id="rId64" Type="http://schemas.openxmlformats.org/officeDocument/2006/relationships/hyperlink" Target="https://www.varam.gov.lv/lv/r2-digitalas-tehnologijas" TargetMode="External"/><Relationship Id="rId69" Type="http://schemas.openxmlformats.org/officeDocument/2006/relationships/hyperlink" Target="https://www.varam.gov.lv/lv/s5-vadlinijas" TargetMode="External"/><Relationship Id="rId113" Type="http://schemas.openxmlformats.org/officeDocument/2006/relationships/hyperlink" Target="https://www.varam.gov.lv/lv/s4-kompetences" TargetMode="External"/><Relationship Id="rId118" Type="http://schemas.openxmlformats.org/officeDocument/2006/relationships/hyperlink" Target="https://www.varam.gov.lv/lv/s6-procesi" TargetMode="External"/><Relationship Id="rId134" Type="http://schemas.openxmlformats.org/officeDocument/2006/relationships/hyperlink" Target="https://www.varam.gov.lv/lv/r2-digitalas-tehnologijas" TargetMode="External"/><Relationship Id="rId139" Type="http://schemas.openxmlformats.org/officeDocument/2006/relationships/hyperlink" Target="https://www.varam.gov.lv/lv/s2-kultura" TargetMode="External"/><Relationship Id="rId80" Type="http://schemas.openxmlformats.org/officeDocument/2006/relationships/hyperlink" Target="https://www.varam.gov.lv/lv/22-apaksnodala-pakalpojumu-parvaldibas-uzdevumi-pu" TargetMode="External"/><Relationship Id="rId85" Type="http://schemas.openxmlformats.org/officeDocument/2006/relationships/hyperlink" Target="https://www.varam.gov.lv/lv/22-apaksnodala-pakalpojumu-parvaldibas-uzdevumi-pu" TargetMode="External"/><Relationship Id="rId12" Type="http://schemas.openxmlformats.org/officeDocument/2006/relationships/hyperlink" Target="https://www.varam.gov.lv/lv/22-apaksnodala-pakalpojumu-parvaldibas-uzdevumi-pu" TargetMode="External"/><Relationship Id="rId17" Type="http://schemas.openxmlformats.org/officeDocument/2006/relationships/hyperlink" Target="https://www.varam.gov.lv/lv/22-apaksnodala-pakalpojumu-parvaldibas-uzdevumi-pu" TargetMode="External"/><Relationship Id="rId33" Type="http://schemas.openxmlformats.org/officeDocument/2006/relationships/hyperlink" Target="https://www.varam.gov.lv/lv/3-nodala-pakalpojumu-izveides-sniegsanas-un-pilnveides-nosacijumi" TargetMode="External"/><Relationship Id="rId38" Type="http://schemas.openxmlformats.org/officeDocument/2006/relationships/hyperlink" Target="https://www.varam.gov.lv/lv/3-nodala-pakalpojumu-izveides-sniegsanas-un-pilnveides-nosacijumi" TargetMode="External"/><Relationship Id="rId59" Type="http://schemas.openxmlformats.org/officeDocument/2006/relationships/hyperlink" Target="https://www.varam.gov.lv/lv/s6-procesi" TargetMode="External"/><Relationship Id="rId103" Type="http://schemas.openxmlformats.org/officeDocument/2006/relationships/hyperlink" Target="https://www.varam.gov.lv/lv/22-apaksnodala-pakalpojumu-parvaldibas-uzdevumi-pu" TargetMode="External"/><Relationship Id="rId108" Type="http://schemas.openxmlformats.org/officeDocument/2006/relationships/hyperlink" Target="https://www.varam.gov.lv/lv/s3-personals-cilveki" TargetMode="External"/><Relationship Id="rId124" Type="http://schemas.openxmlformats.org/officeDocument/2006/relationships/hyperlink" Target="https://www.varam.gov.lv/lv/s8-partneri" TargetMode="External"/><Relationship Id="rId129" Type="http://schemas.openxmlformats.org/officeDocument/2006/relationships/hyperlink" Target="https://www.varam.gov.lv/lv/r1-informacija" TargetMode="External"/><Relationship Id="rId54" Type="http://schemas.openxmlformats.org/officeDocument/2006/relationships/hyperlink" Target="https://www.varam.gov.lv/lv/3-nodala-pakalpojumu-izveides-sniegsanas-un-pilnveides-nosacijumi" TargetMode="External"/><Relationship Id="rId70" Type="http://schemas.openxmlformats.org/officeDocument/2006/relationships/hyperlink" Target="https://www.varam.gov.lv/lv/s6-procesi" TargetMode="External"/><Relationship Id="rId75" Type="http://schemas.openxmlformats.org/officeDocument/2006/relationships/hyperlink" Target="https://www.varam.gov.lv/lv/r2-digitalas-tehnologijas" TargetMode="External"/><Relationship Id="rId91" Type="http://schemas.openxmlformats.org/officeDocument/2006/relationships/hyperlink" Target="https://www.varam.gov.lv/lv/22-apaksnodala-pakalpojumu-parvaldibas-uzdevumi-pu" TargetMode="External"/><Relationship Id="rId96" Type="http://schemas.openxmlformats.org/officeDocument/2006/relationships/hyperlink" Target="https://www.varam.gov.lv/lv/22-apaksnodala-pakalpojumu-parvaldibas-uzdevumi-pu" TargetMode="External"/><Relationship Id="rId140" Type="http://schemas.openxmlformats.org/officeDocument/2006/relationships/printerSettings" Target="../printerSettings/printerSettings1.bin"/><Relationship Id="rId1" Type="http://schemas.openxmlformats.org/officeDocument/2006/relationships/hyperlink" Target="https://www.varam.gov.lv/lv/3-nodala-pakalpojumu-izveides-sniegsanas-un-pilnveides-nosacijumi" TargetMode="External"/><Relationship Id="rId6" Type="http://schemas.openxmlformats.org/officeDocument/2006/relationships/hyperlink" Target="https://www.varam.gov.lv/lv/22-apaksnodala-pakalpojumu-parvaldibas-uzdevumi-pu" TargetMode="External"/><Relationship Id="rId23" Type="http://schemas.openxmlformats.org/officeDocument/2006/relationships/hyperlink" Target="https://www.varam.gov.lv/lv/22-apaksnodala-pakalpojumu-parvaldibas-uzdevumi-pu" TargetMode="External"/><Relationship Id="rId28" Type="http://schemas.openxmlformats.org/officeDocument/2006/relationships/hyperlink" Target="https://www.varam.gov.lv/lv/22-apaksnodala-pakalpojumu-parvaldibas-uzdevumi-pu" TargetMode="External"/><Relationship Id="rId49" Type="http://schemas.openxmlformats.org/officeDocument/2006/relationships/hyperlink" Target="https://www.varam.gov.lv/lv/3-nodala-pakalpojumu-izveides-sniegsanas-un-pilnveides-nosacijumi" TargetMode="External"/><Relationship Id="rId114" Type="http://schemas.openxmlformats.org/officeDocument/2006/relationships/hyperlink" Target="https://www.varam.gov.lv/lv/s4-kompetences" TargetMode="External"/><Relationship Id="rId119" Type="http://schemas.openxmlformats.org/officeDocument/2006/relationships/hyperlink" Target="https://www.varam.gov.lv/lv/s6-procesi" TargetMode="External"/><Relationship Id="rId44" Type="http://schemas.openxmlformats.org/officeDocument/2006/relationships/hyperlink" Target="https://www.varam.gov.lv/lv/3-nodala-pakalpojumu-izveides-sniegsanas-un-pilnveides-nosacijumi" TargetMode="External"/><Relationship Id="rId60" Type="http://schemas.openxmlformats.org/officeDocument/2006/relationships/hyperlink" Target="https://www.varam.gov.lv/lv/s7-normativais-regulejums" TargetMode="External"/><Relationship Id="rId65" Type="http://schemas.openxmlformats.org/officeDocument/2006/relationships/hyperlink" Target="https://www.varam.gov.lv/lv/r3-citi-resursi" TargetMode="External"/><Relationship Id="rId81" Type="http://schemas.openxmlformats.org/officeDocument/2006/relationships/hyperlink" Target="https://www.varam.gov.lv/lv/22-apaksnodala-pakalpojumu-parvaldibas-uzdevumi-pu" TargetMode="External"/><Relationship Id="rId86" Type="http://schemas.openxmlformats.org/officeDocument/2006/relationships/hyperlink" Target="https://www.varam.gov.lv/lv/22-apaksnodala-pakalpojumu-parvaldibas-uzdevumi-pu" TargetMode="External"/><Relationship Id="rId130" Type="http://schemas.openxmlformats.org/officeDocument/2006/relationships/hyperlink" Target="https://www.varam.gov.lv/lv/r2-digitalas-tehnologijas" TargetMode="External"/><Relationship Id="rId135" Type="http://schemas.openxmlformats.org/officeDocument/2006/relationships/hyperlink" Target="https://www.varam.gov.lv/lv/r2-digitalas-tehnologijas" TargetMode="External"/><Relationship Id="rId13" Type="http://schemas.openxmlformats.org/officeDocument/2006/relationships/hyperlink" Target="https://www.varam.gov.lv/lv/22-apaksnodala-pakalpojumu-parvaldibas-uzdevumi-pu" TargetMode="External"/><Relationship Id="rId18" Type="http://schemas.openxmlformats.org/officeDocument/2006/relationships/hyperlink" Target="https://www.varam.gov.lv/lv/22-apaksnodala-pakalpojumu-parvaldibas-uzdevumi-pu" TargetMode="External"/><Relationship Id="rId39" Type="http://schemas.openxmlformats.org/officeDocument/2006/relationships/hyperlink" Target="https://www.varam.gov.lv/lv/3-nodala-pakalpojumu-izveides-sniegsanas-un-pilnveides-nosacijumi" TargetMode="External"/><Relationship Id="rId109" Type="http://schemas.openxmlformats.org/officeDocument/2006/relationships/hyperlink" Target="https://www.varam.gov.lv/lv/s3-personals-cilveki" TargetMode="External"/><Relationship Id="rId34" Type="http://schemas.openxmlformats.org/officeDocument/2006/relationships/hyperlink" Target="https://www.varam.gov.lv/lv/3-nodala-pakalpojumu-izveides-sniegsanas-un-pilnveides-nosacijumi" TargetMode="External"/><Relationship Id="rId50" Type="http://schemas.openxmlformats.org/officeDocument/2006/relationships/hyperlink" Target="https://www.varam.gov.lv/lv/3-nodala-pakalpojumu-izveides-sniegsanas-un-pilnveides-nosacijumi" TargetMode="External"/><Relationship Id="rId55" Type="http://schemas.openxmlformats.org/officeDocument/2006/relationships/hyperlink" Target="https://www.varam.gov.lv/lv/s2-kultura" TargetMode="External"/><Relationship Id="rId76" Type="http://schemas.openxmlformats.org/officeDocument/2006/relationships/hyperlink" Target="https://www.varam.gov.lv/lv/r3-citi-resursi" TargetMode="External"/><Relationship Id="rId97" Type="http://schemas.openxmlformats.org/officeDocument/2006/relationships/hyperlink" Target="https://www.varam.gov.lv/lv/22-apaksnodala-pakalpojumu-parvaldibas-uzdevumi-pu" TargetMode="External"/><Relationship Id="rId104" Type="http://schemas.openxmlformats.org/officeDocument/2006/relationships/hyperlink" Target="https://www.varam.gov.lv/lv/22-apaksnodala-pakalpojumu-parvaldibas-uzdevumi-pu" TargetMode="External"/><Relationship Id="rId120" Type="http://schemas.openxmlformats.org/officeDocument/2006/relationships/hyperlink" Target="https://www.varam.gov.lv/lv/s6-procesi" TargetMode="External"/><Relationship Id="rId125" Type="http://schemas.openxmlformats.org/officeDocument/2006/relationships/hyperlink" Target="https://www.varam.gov.lv/lv/s8-partneri" TargetMode="External"/><Relationship Id="rId141" Type="http://schemas.openxmlformats.org/officeDocument/2006/relationships/vmlDrawing" Target="../drawings/vmlDrawing1.vml"/><Relationship Id="rId7" Type="http://schemas.openxmlformats.org/officeDocument/2006/relationships/hyperlink" Target="https://www.varam.gov.lv/lv/22-apaksnodala-pakalpojumu-parvaldibas-uzdevumi-pu" TargetMode="External"/><Relationship Id="rId71" Type="http://schemas.openxmlformats.org/officeDocument/2006/relationships/hyperlink" Target="https://www.varam.gov.lv/lv/s7-normativais-regulejums" TargetMode="External"/><Relationship Id="rId92" Type="http://schemas.openxmlformats.org/officeDocument/2006/relationships/hyperlink" Target="https://www.varam.gov.lv/lv/22-apaksnodala-pakalpojumu-parvaldibas-uzdevumi-pu" TargetMode="External"/><Relationship Id="rId2" Type="http://schemas.openxmlformats.org/officeDocument/2006/relationships/hyperlink" Target="https://www.varam.gov.lv/lv/4-nodala-pakalpojumiem-un-pakalpojumu-parvaldibai-nepieciesamas-spejas-un-resursi" TargetMode="External"/><Relationship Id="rId29" Type="http://schemas.openxmlformats.org/officeDocument/2006/relationships/hyperlink" Target="https://www.varam.gov.lv/lv/22-apaksnodala-pakalpojumu-parvaldibas-uzdevumi-pu" TargetMode="External"/><Relationship Id="rId24" Type="http://schemas.openxmlformats.org/officeDocument/2006/relationships/hyperlink" Target="https://www.varam.gov.lv/lv/22-apaksnodala-pakalpojumu-parvaldibas-uzdevumi-pu" TargetMode="External"/><Relationship Id="rId40" Type="http://schemas.openxmlformats.org/officeDocument/2006/relationships/hyperlink" Target="https://www.varam.gov.lv/lv/3-nodala-pakalpojumu-izveides-sniegsanas-un-pilnveides-nosacijumi" TargetMode="External"/><Relationship Id="rId45" Type="http://schemas.openxmlformats.org/officeDocument/2006/relationships/hyperlink" Target="https://www.varam.gov.lv/lv/3-nodala-pakalpojumu-izveides-sniegsanas-un-pilnveides-nosacijumi" TargetMode="External"/><Relationship Id="rId66" Type="http://schemas.openxmlformats.org/officeDocument/2006/relationships/hyperlink" Target="https://www.varam.gov.lv/lv/s2-kultura" TargetMode="External"/><Relationship Id="rId87" Type="http://schemas.openxmlformats.org/officeDocument/2006/relationships/hyperlink" Target="https://www.varam.gov.lv/lv/22-apaksnodala-pakalpojumu-parvaldibas-uzdevumi-pu" TargetMode="External"/><Relationship Id="rId110" Type="http://schemas.openxmlformats.org/officeDocument/2006/relationships/hyperlink" Target="https://www.varam.gov.lv/lv/s3-personals-cilveki" TargetMode="External"/><Relationship Id="rId115" Type="http://schemas.openxmlformats.org/officeDocument/2006/relationships/hyperlink" Target="https://www.varam.gov.lv/lv/s5-vadlinijas" TargetMode="External"/><Relationship Id="rId131" Type="http://schemas.openxmlformats.org/officeDocument/2006/relationships/hyperlink" Target="https://www.varam.gov.lv/lv/r2-digitalas-tehnologijas" TargetMode="External"/><Relationship Id="rId136" Type="http://schemas.openxmlformats.org/officeDocument/2006/relationships/hyperlink" Target="https://www.varam.gov.lv/lv/r2-digitalas-tehnologijas" TargetMode="External"/><Relationship Id="rId61" Type="http://schemas.openxmlformats.org/officeDocument/2006/relationships/hyperlink" Target="https://www.varam.gov.lv/lv/s8-partneri" TargetMode="External"/><Relationship Id="rId82" Type="http://schemas.openxmlformats.org/officeDocument/2006/relationships/hyperlink" Target="https://www.varam.gov.lv/lv/22-apaksnodala-pakalpojumu-parvaldibas-uzdevumi-pu" TargetMode="External"/><Relationship Id="rId19" Type="http://schemas.openxmlformats.org/officeDocument/2006/relationships/hyperlink" Target="https://www.varam.gov.lv/lv/22-apaksnodala-pakalpojumu-parvaldibas-uzdevumi-pu" TargetMode="External"/><Relationship Id="rId14" Type="http://schemas.openxmlformats.org/officeDocument/2006/relationships/hyperlink" Target="https://www.varam.gov.lv/lv/22-apaksnodala-pakalpojumu-parvaldibas-uzdevumi-pu" TargetMode="External"/><Relationship Id="rId30" Type="http://schemas.openxmlformats.org/officeDocument/2006/relationships/hyperlink" Target="https://www.varam.gov.lv/lv/22-apaksnodala-pakalpojumu-parvaldibas-uzdevumi-pu" TargetMode="External"/><Relationship Id="rId35" Type="http://schemas.openxmlformats.org/officeDocument/2006/relationships/hyperlink" Target="https://www.varam.gov.lv/lv/3-nodala-pakalpojumu-izveides-sniegsanas-un-pilnveides-nosacijumi" TargetMode="External"/><Relationship Id="rId56" Type="http://schemas.openxmlformats.org/officeDocument/2006/relationships/hyperlink" Target="https://www.varam.gov.lv/lv/s3-personals-cilveki" TargetMode="External"/><Relationship Id="rId77" Type="http://schemas.openxmlformats.org/officeDocument/2006/relationships/hyperlink" Target="https://www.varam.gov.lv/lv/22-apaksnodala-pakalpojumu-parvaldibas-uzdevumi-pu" TargetMode="External"/><Relationship Id="rId100" Type="http://schemas.openxmlformats.org/officeDocument/2006/relationships/hyperlink" Target="https://www.varam.gov.lv/lv/22-apaksnodala-pakalpojumu-parvaldibas-uzdevumi-pu" TargetMode="External"/><Relationship Id="rId105" Type="http://schemas.openxmlformats.org/officeDocument/2006/relationships/hyperlink" Target="https://www.varam.gov.lv/lv/2-nodala-pakalpojumu-parvaldibas-uzdevumi-un-pienakumi" TargetMode="External"/><Relationship Id="rId126" Type="http://schemas.openxmlformats.org/officeDocument/2006/relationships/hyperlink" Target="https://www.varam.gov.lv/lv/s9-pakalpojumu-sanemeji" TargetMode="External"/><Relationship Id="rId8" Type="http://schemas.openxmlformats.org/officeDocument/2006/relationships/hyperlink" Target="https://www.varam.gov.lv/lv/22-apaksnodala-pakalpojumu-parvaldibas-uzdevumi-pu" TargetMode="External"/><Relationship Id="rId51" Type="http://schemas.openxmlformats.org/officeDocument/2006/relationships/hyperlink" Target="https://www.varam.gov.lv/lv/3-nodala-pakalpojumu-izveides-sniegsanas-un-pilnveides-nosacijumi" TargetMode="External"/><Relationship Id="rId72" Type="http://schemas.openxmlformats.org/officeDocument/2006/relationships/hyperlink" Target="https://www.varam.gov.lv/lv/s8-partneri" TargetMode="External"/><Relationship Id="rId93" Type="http://schemas.openxmlformats.org/officeDocument/2006/relationships/hyperlink" Target="https://www.varam.gov.lv/lv/22-apaksnodala-pakalpojumu-parvaldibas-uzdevumi-pu" TargetMode="External"/><Relationship Id="rId98" Type="http://schemas.openxmlformats.org/officeDocument/2006/relationships/hyperlink" Target="https://www.varam.gov.lv/lv/22-apaksnodala-pakalpojumu-parvaldibas-uzdevumi-pu" TargetMode="External"/><Relationship Id="rId121" Type="http://schemas.openxmlformats.org/officeDocument/2006/relationships/hyperlink" Target="https://www.varam.gov.lv/lv/s7-normativais-regulejums" TargetMode="External"/><Relationship Id="rId142" Type="http://schemas.openxmlformats.org/officeDocument/2006/relationships/comments" Target="../comments1.xml"/><Relationship Id="rId3" Type="http://schemas.openxmlformats.org/officeDocument/2006/relationships/hyperlink" Target="https://www.varam.gov.lv/lv/22-apaksnodala-pakalpojumu-parvaldibas-uzdevumi-pu" TargetMode="External"/><Relationship Id="rId25" Type="http://schemas.openxmlformats.org/officeDocument/2006/relationships/hyperlink" Target="https://www.varam.gov.lv/lv/22-apaksnodala-pakalpojumu-parvaldibas-uzdevumi-pu" TargetMode="External"/><Relationship Id="rId46" Type="http://schemas.openxmlformats.org/officeDocument/2006/relationships/hyperlink" Target="https://www.varam.gov.lv/lv/3-nodala-pakalpojumu-izveides-sniegsanas-un-pilnveides-nosacijumi" TargetMode="External"/><Relationship Id="rId67" Type="http://schemas.openxmlformats.org/officeDocument/2006/relationships/hyperlink" Target="https://www.varam.gov.lv/lv/s3-personals-cilveki" TargetMode="External"/><Relationship Id="rId116" Type="http://schemas.openxmlformats.org/officeDocument/2006/relationships/hyperlink" Target="https://www.varam.gov.lv/lv/s5-vadlinijas" TargetMode="External"/><Relationship Id="rId137" Type="http://schemas.openxmlformats.org/officeDocument/2006/relationships/hyperlink" Target="https://www.varam.gov.lv/lv/r2-digitalas-tehnologijas" TargetMode="External"/><Relationship Id="rId20" Type="http://schemas.openxmlformats.org/officeDocument/2006/relationships/hyperlink" Target="https://www.varam.gov.lv/lv/22-apaksnodala-pakalpojumu-parvaldibas-uzdevumi-pu" TargetMode="External"/><Relationship Id="rId41" Type="http://schemas.openxmlformats.org/officeDocument/2006/relationships/hyperlink" Target="https://www.varam.gov.lv/lv/3-nodala-pakalpojumu-izveides-sniegsanas-un-pilnveides-nosacijumi" TargetMode="External"/><Relationship Id="rId62" Type="http://schemas.openxmlformats.org/officeDocument/2006/relationships/hyperlink" Target="https://www.varam.gov.lv/lv/s9-pakalpojumu-sanemeji" TargetMode="External"/><Relationship Id="rId83" Type="http://schemas.openxmlformats.org/officeDocument/2006/relationships/hyperlink" Target="https://www.varam.gov.lv/lv/22-apaksnodala-pakalpojumu-parvaldibas-uzdevumi-pu" TargetMode="External"/><Relationship Id="rId88" Type="http://schemas.openxmlformats.org/officeDocument/2006/relationships/hyperlink" Target="https://www.varam.gov.lv/lv/22-apaksnodala-pakalpojumu-parvaldibas-uzdevumi-pu" TargetMode="External"/><Relationship Id="rId111" Type="http://schemas.openxmlformats.org/officeDocument/2006/relationships/hyperlink" Target="https://www.varam.gov.lv/lv/s4-kompetences" TargetMode="External"/><Relationship Id="rId132" Type="http://schemas.openxmlformats.org/officeDocument/2006/relationships/hyperlink" Target="https://www.varam.gov.lv/lv/r2-digitalas-tehnologijas" TargetMode="External"/><Relationship Id="rId15" Type="http://schemas.openxmlformats.org/officeDocument/2006/relationships/hyperlink" Target="https://www.varam.gov.lv/lv/22-apaksnodala-pakalpojumu-parvaldibas-uzdevumi-pu" TargetMode="External"/><Relationship Id="rId36" Type="http://schemas.openxmlformats.org/officeDocument/2006/relationships/hyperlink" Target="https://www.varam.gov.lv/lv/3-nodala-pakalpojumu-izveides-sniegsanas-un-pilnveides-nosacijumi" TargetMode="External"/><Relationship Id="rId57" Type="http://schemas.openxmlformats.org/officeDocument/2006/relationships/hyperlink" Target="https://www.varam.gov.lv/lv/s4-kompetences" TargetMode="External"/><Relationship Id="rId106" Type="http://schemas.openxmlformats.org/officeDocument/2006/relationships/hyperlink" Target="https://www.varam.gov.lv/lv/s2-kultura" TargetMode="External"/><Relationship Id="rId127" Type="http://schemas.openxmlformats.org/officeDocument/2006/relationships/hyperlink" Target="https://www.varam.gov.lv/lv/r1-informacija" TargetMode="External"/><Relationship Id="rId10" Type="http://schemas.openxmlformats.org/officeDocument/2006/relationships/hyperlink" Target="https://www.varam.gov.lv/lv/22-apaksnodala-pakalpojumu-parvaldibas-uzdevumi-pu" TargetMode="External"/><Relationship Id="rId31" Type="http://schemas.openxmlformats.org/officeDocument/2006/relationships/hyperlink" Target="https://www.varam.gov.lv/lv/3-nodala-pakalpojumu-izveides-sniegsanas-un-pilnveides-nosacijumi" TargetMode="External"/><Relationship Id="rId52" Type="http://schemas.openxmlformats.org/officeDocument/2006/relationships/hyperlink" Target="https://www.varam.gov.lv/lv/3-nodala-pakalpojumu-izveides-sniegsanas-un-pilnveides-nosacijumi" TargetMode="External"/><Relationship Id="rId73" Type="http://schemas.openxmlformats.org/officeDocument/2006/relationships/hyperlink" Target="https://www.varam.gov.lv/lv/s9-pakalpojumu-sanemeji" TargetMode="External"/><Relationship Id="rId78" Type="http://schemas.openxmlformats.org/officeDocument/2006/relationships/hyperlink" Target="https://www.varam.gov.lv/lv/22-apaksnodala-pakalpojumu-parvaldibas-uzdevumi-pu" TargetMode="External"/><Relationship Id="rId94" Type="http://schemas.openxmlformats.org/officeDocument/2006/relationships/hyperlink" Target="https://www.varam.gov.lv/lv/22-apaksnodala-pakalpojumu-parvaldibas-uzdevumi-pu" TargetMode="External"/><Relationship Id="rId99" Type="http://schemas.openxmlformats.org/officeDocument/2006/relationships/hyperlink" Target="https://www.varam.gov.lv/lv/22-apaksnodala-pakalpojumu-parvaldibas-uzdevumi-pu" TargetMode="External"/><Relationship Id="rId101" Type="http://schemas.openxmlformats.org/officeDocument/2006/relationships/hyperlink" Target="https://www.varam.gov.lv/lv/22-apaksnodala-pakalpojumu-parvaldibas-uzdevumi-pu" TargetMode="External"/><Relationship Id="rId122" Type="http://schemas.openxmlformats.org/officeDocument/2006/relationships/hyperlink" Target="https://www.varam.gov.lv/lv/s7-normativais-regulejums" TargetMode="External"/><Relationship Id="rId4" Type="http://schemas.openxmlformats.org/officeDocument/2006/relationships/hyperlink" Target="https://www.varam.gov.lv/lv/22-apaksnodala-pakalpojumu-parvaldibas-uzdevumi-pu" TargetMode="External"/><Relationship Id="rId9" Type="http://schemas.openxmlformats.org/officeDocument/2006/relationships/hyperlink" Target="https://www.varam.gov.lv/lv/22-apaksnodala-pakalpojumu-parvaldibas-uzdevumi-pu" TargetMode="External"/><Relationship Id="rId26" Type="http://schemas.openxmlformats.org/officeDocument/2006/relationships/hyperlink" Target="https://www.varam.gov.lv/lv/22-apaksnodala-pakalpojumu-parvaldibas-uzdevumi-pu" TargetMode="External"/><Relationship Id="rId47" Type="http://schemas.openxmlformats.org/officeDocument/2006/relationships/hyperlink" Target="https://www.varam.gov.lv/lv/3-nodala-pakalpojumu-izveides-sniegsanas-un-pilnveides-nosacijumi" TargetMode="External"/><Relationship Id="rId68" Type="http://schemas.openxmlformats.org/officeDocument/2006/relationships/hyperlink" Target="https://www.varam.gov.lv/lv/s4-kompetences" TargetMode="External"/><Relationship Id="rId89" Type="http://schemas.openxmlformats.org/officeDocument/2006/relationships/hyperlink" Target="https://www.varam.gov.lv/lv/22-apaksnodala-pakalpojumu-parvaldibas-uzdevumi-pu" TargetMode="External"/><Relationship Id="rId112" Type="http://schemas.openxmlformats.org/officeDocument/2006/relationships/hyperlink" Target="https://www.varam.gov.lv/lv/s4-kompetences" TargetMode="External"/><Relationship Id="rId133" Type="http://schemas.openxmlformats.org/officeDocument/2006/relationships/hyperlink" Target="https://www.varam.gov.lv/lv/r2-digitalas-tehnologijas" TargetMode="External"/><Relationship Id="rId16" Type="http://schemas.openxmlformats.org/officeDocument/2006/relationships/hyperlink" Target="https://www.varam.gov.lv/lv/22-apaksnodala-pakalpojumu-parvaldibas-uzdevumi-pu"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9325A-3017-4C33-BC67-1E9027632F78}">
  <sheetPr>
    <tabColor theme="6" tint="0.59999389629810485"/>
    <outlinePr summaryBelow="0" summaryRight="0"/>
    <pageSetUpPr fitToPage="1"/>
  </sheetPr>
  <dimension ref="A1:BF331"/>
  <sheetViews>
    <sheetView showGridLines="0" showZeros="0" tabSelected="1" zoomScaleNormal="100" workbookViewId="0">
      <pane xSplit="7" ySplit="9" topLeftCell="H10" activePane="bottomRight" state="frozen"/>
      <selection pane="topRight" activeCell="P1" sqref="P1"/>
      <selection pane="bottomLeft" activeCell="A5" sqref="A5"/>
      <selection pane="bottomRight"/>
    </sheetView>
  </sheetViews>
  <sheetFormatPr defaultRowHeight="15.75" outlineLevelRow="2" outlineLevelCol="1" x14ac:dyDescent="0.25"/>
  <cols>
    <col min="1" max="1" width="4.7109375" style="92" customWidth="1"/>
    <col min="2" max="2" width="7.7109375" style="1" customWidth="1"/>
    <col min="3" max="3" width="5.7109375" style="15" customWidth="1"/>
    <col min="4" max="4" width="65.7109375" style="3" customWidth="1"/>
    <col min="5" max="5" width="12.7109375" style="10" customWidth="1" collapsed="1"/>
    <col min="6" max="7" width="9.7109375" style="38" hidden="1" customWidth="1" outlineLevel="1"/>
    <col min="8" max="18" width="10.7109375" style="10" hidden="1" customWidth="1" outlineLevel="1"/>
    <col min="19" max="46" width="12.7109375" style="10" hidden="1" customWidth="1" outlineLevel="1"/>
    <col min="47" max="47" width="7.7109375" style="10" hidden="1" customWidth="1" outlineLevel="1"/>
    <col min="48" max="49" width="7.7109375" style="49" hidden="1" customWidth="1"/>
    <col min="50" max="50" width="7.7109375" style="10" customWidth="1"/>
    <col min="51" max="52" width="11.7109375" style="1" customWidth="1"/>
    <col min="53" max="53" width="12.7109375" style="17" customWidth="1"/>
    <col min="54" max="55" width="15.7109375" style="5" customWidth="1"/>
    <col min="56" max="57" width="12.7109375" style="1" customWidth="1"/>
    <col min="58" max="58" width="45.7109375" style="73" customWidth="1"/>
    <col min="59" max="16384" width="9.140625" style="2"/>
  </cols>
  <sheetData>
    <row r="1" spans="1:58" ht="15" customHeight="1" x14ac:dyDescent="0.25">
      <c r="A1" s="86"/>
      <c r="B1" s="138" t="s">
        <v>79</v>
      </c>
      <c r="C1" s="139"/>
      <c r="D1" s="139"/>
      <c r="E1" s="140"/>
      <c r="F1" s="100" t="s">
        <v>88</v>
      </c>
      <c r="G1" s="101"/>
      <c r="H1" s="104"/>
      <c r="I1" s="104"/>
      <c r="J1" s="104"/>
      <c r="K1" s="104"/>
      <c r="L1" s="104"/>
      <c r="M1" s="104"/>
      <c r="N1" s="104"/>
      <c r="O1" s="104"/>
      <c r="P1" s="104"/>
      <c r="Q1" s="104"/>
      <c r="R1" s="105"/>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23" t="s">
        <v>87</v>
      </c>
      <c r="AV1" s="135" t="s">
        <v>155</v>
      </c>
      <c r="AW1" s="135"/>
      <c r="AX1" s="123" t="s">
        <v>70</v>
      </c>
      <c r="AY1" s="125"/>
      <c r="AZ1" s="126"/>
      <c r="BA1" s="29"/>
      <c r="BB1" s="12"/>
      <c r="BC1" s="12"/>
      <c r="BD1" s="21"/>
      <c r="BE1" s="22"/>
      <c r="BF1" s="74"/>
    </row>
    <row r="2" spans="1:58" ht="15" customHeight="1" x14ac:dyDescent="0.25">
      <c r="A2" s="87"/>
      <c r="B2" s="110" t="s">
        <v>68</v>
      </c>
      <c r="C2" s="111"/>
      <c r="D2" s="129" t="s">
        <v>297</v>
      </c>
      <c r="E2" s="130"/>
      <c r="F2" s="102"/>
      <c r="G2" s="103"/>
      <c r="H2" s="120" t="s">
        <v>64</v>
      </c>
      <c r="I2" s="120" t="s">
        <v>142</v>
      </c>
      <c r="J2" s="120" t="s">
        <v>62</v>
      </c>
      <c r="K2" s="120" t="s">
        <v>60</v>
      </c>
      <c r="L2" s="120" t="s">
        <v>61</v>
      </c>
      <c r="M2" s="120" t="s">
        <v>52</v>
      </c>
      <c r="N2" s="120" t="s">
        <v>59</v>
      </c>
      <c r="O2" s="120" t="s">
        <v>83</v>
      </c>
      <c r="P2" s="120" t="s">
        <v>53</v>
      </c>
      <c r="Q2" s="120" t="s">
        <v>54</v>
      </c>
      <c r="R2" s="120" t="s">
        <v>55</v>
      </c>
      <c r="S2" s="99" t="s">
        <v>89</v>
      </c>
      <c r="T2" s="99" t="s">
        <v>3</v>
      </c>
      <c r="U2" s="99" t="s">
        <v>5</v>
      </c>
      <c r="V2" s="99" t="s">
        <v>7</v>
      </c>
      <c r="W2" s="99" t="s">
        <v>9</v>
      </c>
      <c r="X2" s="99" t="s">
        <v>11</v>
      </c>
      <c r="Y2" s="99" t="s">
        <v>13</v>
      </c>
      <c r="Z2" s="99" t="s">
        <v>15</v>
      </c>
      <c r="AA2" s="99" t="s">
        <v>17</v>
      </c>
      <c r="AB2" s="99" t="s">
        <v>19</v>
      </c>
      <c r="AC2" s="99" t="s">
        <v>58</v>
      </c>
      <c r="AD2" s="99" t="s">
        <v>22</v>
      </c>
      <c r="AE2" s="99" t="s">
        <v>24</v>
      </c>
      <c r="AF2" s="99" t="s">
        <v>26</v>
      </c>
      <c r="AG2" s="99" t="s">
        <v>28</v>
      </c>
      <c r="AH2" s="99" t="s">
        <v>30</v>
      </c>
      <c r="AI2" s="99" t="s">
        <v>32</v>
      </c>
      <c r="AJ2" s="99" t="s">
        <v>91</v>
      </c>
      <c r="AK2" s="99" t="s">
        <v>92</v>
      </c>
      <c r="AL2" s="99" t="s">
        <v>36</v>
      </c>
      <c r="AM2" s="99" t="s">
        <v>38</v>
      </c>
      <c r="AN2" s="99" t="s">
        <v>93</v>
      </c>
      <c r="AO2" s="99" t="s">
        <v>154</v>
      </c>
      <c r="AP2" s="99" t="s">
        <v>43</v>
      </c>
      <c r="AQ2" s="99" t="s">
        <v>45</v>
      </c>
      <c r="AR2" s="99" t="s">
        <v>47</v>
      </c>
      <c r="AS2" s="99" t="s">
        <v>49</v>
      </c>
      <c r="AT2" s="107" t="s">
        <v>51</v>
      </c>
      <c r="AU2" s="123"/>
      <c r="AV2" s="136"/>
      <c r="AW2" s="136"/>
      <c r="AX2" s="123"/>
      <c r="AY2" s="121"/>
      <c r="AZ2" s="122"/>
      <c r="BA2" s="28"/>
      <c r="BB2" s="25"/>
      <c r="BC2" s="25"/>
      <c r="BD2" s="23"/>
      <c r="BE2" s="24"/>
      <c r="BF2" s="51"/>
    </row>
    <row r="3" spans="1:58" ht="15" customHeight="1" x14ac:dyDescent="0.25">
      <c r="A3" s="87"/>
      <c r="B3" s="108" t="s">
        <v>67</v>
      </c>
      <c r="C3" s="109"/>
      <c r="D3" s="131" t="s">
        <v>292</v>
      </c>
      <c r="E3" s="132"/>
      <c r="F3" s="106" t="s">
        <v>675</v>
      </c>
      <c r="G3" s="107" t="s">
        <v>0</v>
      </c>
      <c r="H3" s="120"/>
      <c r="I3" s="120"/>
      <c r="J3" s="120"/>
      <c r="K3" s="120"/>
      <c r="L3" s="120"/>
      <c r="M3" s="120"/>
      <c r="N3" s="120"/>
      <c r="O3" s="120"/>
      <c r="P3" s="120"/>
      <c r="Q3" s="120"/>
      <c r="R3" s="120"/>
      <c r="S3" s="99"/>
      <c r="T3" s="99"/>
      <c r="U3" s="99"/>
      <c r="V3" s="99"/>
      <c r="W3" s="99"/>
      <c r="X3" s="99"/>
      <c r="Y3" s="99"/>
      <c r="Z3" s="99"/>
      <c r="AA3" s="99"/>
      <c r="AB3" s="99"/>
      <c r="AC3" s="99"/>
      <c r="AD3" s="99"/>
      <c r="AE3" s="99"/>
      <c r="AF3" s="99"/>
      <c r="AG3" s="99"/>
      <c r="AH3" s="99"/>
      <c r="AI3" s="99"/>
      <c r="AJ3" s="99"/>
      <c r="AK3" s="99"/>
      <c r="AL3" s="99"/>
      <c r="AM3" s="99"/>
      <c r="AN3" s="99"/>
      <c r="AO3" s="99"/>
      <c r="AP3" s="99"/>
      <c r="AQ3" s="99"/>
      <c r="AR3" s="99"/>
      <c r="AS3" s="99"/>
      <c r="AT3" s="107"/>
      <c r="AU3" s="123"/>
      <c r="AV3" s="136"/>
      <c r="AW3" s="136"/>
      <c r="AX3" s="123"/>
      <c r="AY3" s="121"/>
      <c r="AZ3" s="122"/>
      <c r="BA3" s="28"/>
      <c r="BB3" s="25"/>
      <c r="BC3" s="25"/>
      <c r="BD3" s="121"/>
      <c r="BE3" s="122"/>
      <c r="BF3" s="51"/>
    </row>
    <row r="4" spans="1:58" s="1" customFormat="1" ht="24.95" customHeight="1" x14ac:dyDescent="0.25">
      <c r="A4" s="87"/>
      <c r="B4" s="112" t="s">
        <v>157</v>
      </c>
      <c r="C4" s="113"/>
      <c r="D4" s="114" t="s">
        <v>293</v>
      </c>
      <c r="E4" s="115"/>
      <c r="F4" s="106"/>
      <c r="G4" s="107"/>
      <c r="H4" s="120"/>
      <c r="I4" s="120"/>
      <c r="J4" s="120"/>
      <c r="K4" s="120"/>
      <c r="L4" s="120"/>
      <c r="M4" s="120"/>
      <c r="N4" s="120"/>
      <c r="O4" s="120"/>
      <c r="P4" s="120"/>
      <c r="Q4" s="120"/>
      <c r="R4" s="120"/>
      <c r="S4" s="99"/>
      <c r="T4" s="99"/>
      <c r="U4" s="99"/>
      <c r="V4" s="99"/>
      <c r="W4" s="99"/>
      <c r="X4" s="99"/>
      <c r="Y4" s="99"/>
      <c r="Z4" s="99"/>
      <c r="AA4" s="99"/>
      <c r="AB4" s="99"/>
      <c r="AC4" s="99"/>
      <c r="AD4" s="99"/>
      <c r="AE4" s="99"/>
      <c r="AF4" s="99"/>
      <c r="AG4" s="99"/>
      <c r="AH4" s="99"/>
      <c r="AI4" s="99"/>
      <c r="AJ4" s="99"/>
      <c r="AK4" s="99"/>
      <c r="AL4" s="99"/>
      <c r="AM4" s="99"/>
      <c r="AN4" s="99"/>
      <c r="AO4" s="99"/>
      <c r="AP4" s="99"/>
      <c r="AQ4" s="99"/>
      <c r="AR4" s="99"/>
      <c r="AS4" s="99"/>
      <c r="AT4" s="107"/>
      <c r="AU4" s="123"/>
      <c r="AV4" s="136"/>
      <c r="AW4" s="136"/>
      <c r="AX4" s="123"/>
      <c r="AY4" s="124" t="s">
        <v>75</v>
      </c>
      <c r="AZ4" s="119"/>
      <c r="BA4" s="28"/>
      <c r="BB4" s="25"/>
      <c r="BC4" s="25"/>
      <c r="BD4" s="118" t="s">
        <v>56</v>
      </c>
      <c r="BE4" s="119"/>
      <c r="BF4" s="51"/>
    </row>
    <row r="5" spans="1:58" s="1" customFormat="1" ht="65.099999999999994" customHeight="1" x14ac:dyDescent="0.25">
      <c r="A5" s="88"/>
      <c r="B5" s="141" t="s">
        <v>65</v>
      </c>
      <c r="C5" s="142"/>
      <c r="D5" s="133" t="s">
        <v>156</v>
      </c>
      <c r="E5" s="134"/>
      <c r="F5" s="106"/>
      <c r="G5" s="107"/>
      <c r="H5" s="120"/>
      <c r="I5" s="120"/>
      <c r="J5" s="120"/>
      <c r="K5" s="120"/>
      <c r="L5" s="120"/>
      <c r="M5" s="120"/>
      <c r="N5" s="120"/>
      <c r="O5" s="120"/>
      <c r="P5" s="120"/>
      <c r="Q5" s="120"/>
      <c r="R5" s="120"/>
      <c r="S5" s="99"/>
      <c r="T5" s="99"/>
      <c r="U5" s="99"/>
      <c r="V5" s="99"/>
      <c r="W5" s="99"/>
      <c r="X5" s="99"/>
      <c r="Y5" s="99"/>
      <c r="Z5" s="99"/>
      <c r="AA5" s="99"/>
      <c r="AB5" s="99"/>
      <c r="AC5" s="99"/>
      <c r="AD5" s="99"/>
      <c r="AE5" s="99"/>
      <c r="AF5" s="99"/>
      <c r="AG5" s="99"/>
      <c r="AH5" s="99"/>
      <c r="AI5" s="99"/>
      <c r="AJ5" s="99"/>
      <c r="AK5" s="99"/>
      <c r="AL5" s="99"/>
      <c r="AM5" s="99"/>
      <c r="AN5" s="99"/>
      <c r="AO5" s="99"/>
      <c r="AP5" s="99"/>
      <c r="AQ5" s="99"/>
      <c r="AR5" s="99"/>
      <c r="AS5" s="99"/>
      <c r="AT5" s="107"/>
      <c r="AU5" s="123"/>
      <c r="AV5" s="137" t="s">
        <v>82</v>
      </c>
      <c r="AW5" s="137" t="s">
        <v>676</v>
      </c>
      <c r="AX5" s="123"/>
      <c r="AY5" s="144" t="s">
        <v>72</v>
      </c>
      <c r="AZ5" s="144" t="s">
        <v>74</v>
      </c>
      <c r="BA5" s="28"/>
      <c r="BB5" s="25"/>
      <c r="BC5" s="25"/>
      <c r="BD5" s="144" t="s">
        <v>69</v>
      </c>
      <c r="BE5" s="144" t="s">
        <v>90</v>
      </c>
      <c r="BF5" s="51"/>
    </row>
    <row r="6" spans="1:58" s="4" customFormat="1" ht="24.95" customHeight="1" x14ac:dyDescent="0.25">
      <c r="A6" s="89"/>
      <c r="B6" s="50"/>
      <c r="C6" s="26"/>
      <c r="D6" s="145" t="s">
        <v>244</v>
      </c>
      <c r="E6" s="147" t="s">
        <v>80</v>
      </c>
      <c r="F6" s="106"/>
      <c r="G6" s="107"/>
      <c r="H6" s="35" t="s">
        <v>141</v>
      </c>
      <c r="I6" s="35" t="s">
        <v>143</v>
      </c>
      <c r="J6" s="35" t="s">
        <v>144</v>
      </c>
      <c r="K6" s="35" t="s">
        <v>145</v>
      </c>
      <c r="L6" s="35" t="s">
        <v>146</v>
      </c>
      <c r="M6" s="35" t="s">
        <v>147</v>
      </c>
      <c r="N6" s="35" t="s">
        <v>148</v>
      </c>
      <c r="O6" s="35" t="s">
        <v>149</v>
      </c>
      <c r="P6" s="35" t="s">
        <v>150</v>
      </c>
      <c r="Q6" s="35" t="s">
        <v>151</v>
      </c>
      <c r="R6" s="35" t="s">
        <v>152</v>
      </c>
      <c r="S6" s="42" t="s">
        <v>1</v>
      </c>
      <c r="T6" s="42" t="s">
        <v>2</v>
      </c>
      <c r="U6" s="42" t="s">
        <v>4</v>
      </c>
      <c r="V6" s="42" t="s">
        <v>6</v>
      </c>
      <c r="W6" s="42" t="s">
        <v>8</v>
      </c>
      <c r="X6" s="42" t="s">
        <v>10</v>
      </c>
      <c r="Y6" s="42" t="s">
        <v>12</v>
      </c>
      <c r="Z6" s="42" t="s">
        <v>14</v>
      </c>
      <c r="AA6" s="42" t="s">
        <v>16</v>
      </c>
      <c r="AB6" s="42" t="s">
        <v>18</v>
      </c>
      <c r="AC6" s="42" t="s">
        <v>20</v>
      </c>
      <c r="AD6" s="42" t="s">
        <v>21</v>
      </c>
      <c r="AE6" s="42" t="s">
        <v>23</v>
      </c>
      <c r="AF6" s="42" t="s">
        <v>25</v>
      </c>
      <c r="AG6" s="42" t="s">
        <v>27</v>
      </c>
      <c r="AH6" s="42" t="s">
        <v>29</v>
      </c>
      <c r="AI6" s="42" t="s">
        <v>31</v>
      </c>
      <c r="AJ6" s="42" t="s">
        <v>33</v>
      </c>
      <c r="AK6" s="42" t="s">
        <v>34</v>
      </c>
      <c r="AL6" s="42" t="s">
        <v>35</v>
      </c>
      <c r="AM6" s="42" t="s">
        <v>37</v>
      </c>
      <c r="AN6" s="42" t="s">
        <v>39</v>
      </c>
      <c r="AO6" s="42" t="s">
        <v>41</v>
      </c>
      <c r="AP6" s="42" t="s">
        <v>42</v>
      </c>
      <c r="AQ6" s="42" t="s">
        <v>44</v>
      </c>
      <c r="AR6" s="42" t="s">
        <v>46</v>
      </c>
      <c r="AS6" s="42" t="s">
        <v>48</v>
      </c>
      <c r="AT6" s="42" t="s">
        <v>50</v>
      </c>
      <c r="AU6" s="123"/>
      <c r="AV6" s="137"/>
      <c r="AW6" s="137"/>
      <c r="AX6" s="123"/>
      <c r="AY6" s="144"/>
      <c r="AZ6" s="144"/>
      <c r="BA6" s="127" t="s">
        <v>71</v>
      </c>
      <c r="BB6" s="127" t="s">
        <v>66</v>
      </c>
      <c r="BC6" s="128" t="s">
        <v>59</v>
      </c>
      <c r="BD6" s="144"/>
      <c r="BE6" s="144"/>
      <c r="BF6" s="143" t="s">
        <v>57</v>
      </c>
    </row>
    <row r="7" spans="1:58" s="4" customFormat="1" ht="24.95" customHeight="1" x14ac:dyDescent="0.25">
      <c r="A7" s="116" t="s">
        <v>63</v>
      </c>
      <c r="B7" s="50"/>
      <c r="C7" s="26"/>
      <c r="D7" s="146"/>
      <c r="E7" s="147"/>
      <c r="F7" s="106"/>
      <c r="G7" s="107"/>
      <c r="H7" s="43">
        <f>AZ274</f>
        <v>0</v>
      </c>
      <c r="I7" s="43">
        <f>AZ283</f>
        <v>0</v>
      </c>
      <c r="J7" s="43">
        <f>AZ287</f>
        <v>0</v>
      </c>
      <c r="K7" s="43">
        <f>AZ292</f>
        <v>0</v>
      </c>
      <c r="L7" s="43">
        <f>AZ296</f>
        <v>0</v>
      </c>
      <c r="M7" s="43">
        <f>AZ301</f>
        <v>0</v>
      </c>
      <c r="N7" s="43">
        <f>AZ306</f>
        <v>0</v>
      </c>
      <c r="O7" s="43">
        <f>AZ309</f>
        <v>0</v>
      </c>
      <c r="P7" s="43">
        <f>AZ311</f>
        <v>0</v>
      </c>
      <c r="Q7" s="43">
        <f>AZ315</f>
        <v>0</v>
      </c>
      <c r="R7" s="43">
        <f>AZ325</f>
        <v>0</v>
      </c>
      <c r="S7" s="44">
        <f>AZ11</f>
        <v>0</v>
      </c>
      <c r="T7" s="44">
        <f>AZ14</f>
        <v>0</v>
      </c>
      <c r="U7" s="44">
        <f>AZ20</f>
        <v>0</v>
      </c>
      <c r="V7" s="44">
        <f>AZ25</f>
        <v>0</v>
      </c>
      <c r="W7" s="44">
        <f>AZ27</f>
        <v>0</v>
      </c>
      <c r="X7" s="44">
        <f>AZ31</f>
        <v>0</v>
      </c>
      <c r="Y7" s="44">
        <f>AZ38</f>
        <v>0</v>
      </c>
      <c r="Z7" s="44">
        <f>AZ42</f>
        <v>0</v>
      </c>
      <c r="AA7" s="44">
        <f>AZ46</f>
        <v>0</v>
      </c>
      <c r="AB7" s="44">
        <f>AZ48</f>
        <v>0</v>
      </c>
      <c r="AC7" s="44">
        <f>AZ53</f>
        <v>0</v>
      </c>
      <c r="AD7" s="44">
        <f>AZ56</f>
        <v>0</v>
      </c>
      <c r="AE7" s="44">
        <f>AZ58</f>
        <v>0</v>
      </c>
      <c r="AF7" s="44">
        <f>AZ60</f>
        <v>0</v>
      </c>
      <c r="AG7" s="44">
        <f>AZ67</f>
        <v>0</v>
      </c>
      <c r="AH7" s="44">
        <f>AZ72</f>
        <v>0</v>
      </c>
      <c r="AI7" s="44">
        <f>AZ78</f>
        <v>0</v>
      </c>
      <c r="AJ7" s="44">
        <f>AZ82</f>
        <v>0</v>
      </c>
      <c r="AK7" s="44">
        <f>AZ87</f>
        <v>0</v>
      </c>
      <c r="AL7" s="44">
        <f>AZ91</f>
        <v>0</v>
      </c>
      <c r="AM7" s="44">
        <f>AZ95</f>
        <v>0</v>
      </c>
      <c r="AN7" s="44">
        <f>AZ98</f>
        <v>0</v>
      </c>
      <c r="AO7" s="44">
        <f>AZ103</f>
        <v>0</v>
      </c>
      <c r="AP7" s="44">
        <f>AZ109</f>
        <v>0</v>
      </c>
      <c r="AQ7" s="44">
        <f>AZ113</f>
        <v>0</v>
      </c>
      <c r="AR7" s="44">
        <f>AZ115</f>
        <v>0</v>
      </c>
      <c r="AS7" s="44">
        <f>AZ118</f>
        <v>0</v>
      </c>
      <c r="AT7" s="44">
        <f>AZ123</f>
        <v>0</v>
      </c>
      <c r="AU7" s="123"/>
      <c r="AV7" s="45"/>
      <c r="AW7" s="45"/>
      <c r="AX7" s="123"/>
      <c r="AY7" s="144"/>
      <c r="AZ7" s="144"/>
      <c r="BA7" s="127"/>
      <c r="BB7" s="127"/>
      <c r="BC7" s="128"/>
      <c r="BD7" s="144"/>
      <c r="BE7" s="144"/>
      <c r="BF7" s="143"/>
    </row>
    <row r="8" spans="1:58" s="4" customFormat="1" ht="15" customHeight="1" x14ac:dyDescent="0.25">
      <c r="A8" s="116"/>
      <c r="B8" s="75">
        <f>COUNTA(C10:C352)</f>
        <v>63</v>
      </c>
      <c r="C8" s="75"/>
      <c r="D8" s="27">
        <f>COUNTA(D10:D352)</f>
        <v>256</v>
      </c>
      <c r="E8" s="13"/>
      <c r="F8" s="106"/>
      <c r="G8" s="107"/>
      <c r="H8" s="36">
        <f t="shared" ref="H8:AT8" si="0">COUNTA(H10:H352)</f>
        <v>0</v>
      </c>
      <c r="I8" s="36">
        <f t="shared" si="0"/>
        <v>0</v>
      </c>
      <c r="J8" s="36">
        <f t="shared" si="0"/>
        <v>0</v>
      </c>
      <c r="K8" s="36">
        <f t="shared" si="0"/>
        <v>0</v>
      </c>
      <c r="L8" s="36">
        <f t="shared" si="0"/>
        <v>0</v>
      </c>
      <c r="M8" s="36">
        <f t="shared" si="0"/>
        <v>0</v>
      </c>
      <c r="N8" s="36">
        <f t="shared" si="0"/>
        <v>0</v>
      </c>
      <c r="O8" s="36">
        <f t="shared" si="0"/>
        <v>0</v>
      </c>
      <c r="P8" s="36">
        <f t="shared" si="0"/>
        <v>0</v>
      </c>
      <c r="Q8" s="36">
        <f t="shared" si="0"/>
        <v>0</v>
      </c>
      <c r="R8" s="36">
        <f t="shared" si="0"/>
        <v>0</v>
      </c>
      <c r="S8" s="37">
        <f t="shared" si="0"/>
        <v>0</v>
      </c>
      <c r="T8" s="37">
        <f t="shared" si="0"/>
        <v>0</v>
      </c>
      <c r="U8" s="37">
        <f t="shared" si="0"/>
        <v>0</v>
      </c>
      <c r="V8" s="37">
        <f t="shared" si="0"/>
        <v>0</v>
      </c>
      <c r="W8" s="37">
        <f t="shared" si="0"/>
        <v>0</v>
      </c>
      <c r="X8" s="37">
        <f t="shared" si="0"/>
        <v>0</v>
      </c>
      <c r="Y8" s="37">
        <f t="shared" si="0"/>
        <v>0</v>
      </c>
      <c r="Z8" s="37">
        <f t="shared" si="0"/>
        <v>0</v>
      </c>
      <c r="AA8" s="37">
        <f t="shared" si="0"/>
        <v>0</v>
      </c>
      <c r="AB8" s="37">
        <f t="shared" si="0"/>
        <v>0</v>
      </c>
      <c r="AC8" s="37">
        <f t="shared" si="0"/>
        <v>0</v>
      </c>
      <c r="AD8" s="37">
        <f t="shared" si="0"/>
        <v>0</v>
      </c>
      <c r="AE8" s="37">
        <f t="shared" si="0"/>
        <v>0</v>
      </c>
      <c r="AF8" s="37">
        <f t="shared" si="0"/>
        <v>0</v>
      </c>
      <c r="AG8" s="37">
        <f t="shared" si="0"/>
        <v>0</v>
      </c>
      <c r="AH8" s="37">
        <f t="shared" si="0"/>
        <v>0</v>
      </c>
      <c r="AI8" s="37">
        <f t="shared" si="0"/>
        <v>0</v>
      </c>
      <c r="AJ8" s="37">
        <f t="shared" si="0"/>
        <v>0</v>
      </c>
      <c r="AK8" s="37">
        <f t="shared" si="0"/>
        <v>0</v>
      </c>
      <c r="AL8" s="37">
        <f t="shared" si="0"/>
        <v>0</v>
      </c>
      <c r="AM8" s="37">
        <f t="shared" si="0"/>
        <v>0</v>
      </c>
      <c r="AN8" s="37">
        <f t="shared" si="0"/>
        <v>0</v>
      </c>
      <c r="AO8" s="37">
        <f t="shared" si="0"/>
        <v>0</v>
      </c>
      <c r="AP8" s="37">
        <f t="shared" si="0"/>
        <v>0</v>
      </c>
      <c r="AQ8" s="37">
        <f t="shared" si="0"/>
        <v>0</v>
      </c>
      <c r="AR8" s="37">
        <f t="shared" si="0"/>
        <v>0</v>
      </c>
      <c r="AS8" s="37">
        <f t="shared" si="0"/>
        <v>0</v>
      </c>
      <c r="AT8" s="37">
        <f t="shared" si="0"/>
        <v>0</v>
      </c>
      <c r="AU8" s="123"/>
      <c r="AV8" s="46"/>
      <c r="AW8" s="46"/>
      <c r="AX8" s="123"/>
      <c r="AY8" s="77" t="s">
        <v>73</v>
      </c>
      <c r="AZ8" s="77" t="s">
        <v>73</v>
      </c>
      <c r="BA8" s="13"/>
      <c r="BB8" s="13">
        <f>COUNTA(BB10:BB352)</f>
        <v>0</v>
      </c>
      <c r="BC8" s="13">
        <f>COUNTA(BC10:BC352)</f>
        <v>0</v>
      </c>
      <c r="BD8" s="14">
        <f>SUM(BD10:BD352)</f>
        <v>0</v>
      </c>
      <c r="BE8" s="13">
        <f>COUNTA(BE10:BE352)</f>
        <v>0</v>
      </c>
      <c r="BF8" s="13">
        <f>COUNTA(BF10:BF352)</f>
        <v>0</v>
      </c>
    </row>
    <row r="9" spans="1:58" ht="15" customHeight="1" x14ac:dyDescent="0.25">
      <c r="A9" s="90"/>
      <c r="B9" s="76">
        <f>SUBTOTAL(103,C10:C352)</f>
        <v>63</v>
      </c>
      <c r="C9" s="76"/>
      <c r="D9" s="57">
        <f>SUBTOTAL(103,D10:D352)</f>
        <v>0</v>
      </c>
      <c r="E9" s="52"/>
      <c r="F9" s="39"/>
      <c r="G9" s="40"/>
      <c r="H9" s="58">
        <f t="shared" ref="H9:AT9" si="1">SUBTOTAL(103,H10:H352)</f>
        <v>0</v>
      </c>
      <c r="I9" s="58">
        <f t="shared" si="1"/>
        <v>0</v>
      </c>
      <c r="J9" s="58">
        <f t="shared" si="1"/>
        <v>0</v>
      </c>
      <c r="K9" s="58">
        <f t="shared" si="1"/>
        <v>0</v>
      </c>
      <c r="L9" s="58">
        <f t="shared" si="1"/>
        <v>0</v>
      </c>
      <c r="M9" s="58">
        <f t="shared" si="1"/>
        <v>0</v>
      </c>
      <c r="N9" s="58">
        <f t="shared" si="1"/>
        <v>0</v>
      </c>
      <c r="O9" s="58">
        <f t="shared" si="1"/>
        <v>0</v>
      </c>
      <c r="P9" s="58">
        <f t="shared" si="1"/>
        <v>0</v>
      </c>
      <c r="Q9" s="58">
        <f t="shared" si="1"/>
        <v>0</v>
      </c>
      <c r="R9" s="58">
        <f t="shared" si="1"/>
        <v>0</v>
      </c>
      <c r="S9" s="59">
        <f t="shared" si="1"/>
        <v>0</v>
      </c>
      <c r="T9" s="59">
        <f t="shared" si="1"/>
        <v>0</v>
      </c>
      <c r="U9" s="59">
        <f t="shared" si="1"/>
        <v>0</v>
      </c>
      <c r="V9" s="59">
        <f t="shared" si="1"/>
        <v>0</v>
      </c>
      <c r="W9" s="59">
        <f t="shared" si="1"/>
        <v>0</v>
      </c>
      <c r="X9" s="59">
        <f t="shared" si="1"/>
        <v>0</v>
      </c>
      <c r="Y9" s="59">
        <f t="shared" si="1"/>
        <v>0</v>
      </c>
      <c r="Z9" s="59">
        <f t="shared" si="1"/>
        <v>0</v>
      </c>
      <c r="AA9" s="59">
        <f t="shared" si="1"/>
        <v>0</v>
      </c>
      <c r="AB9" s="59">
        <f t="shared" si="1"/>
        <v>0</v>
      </c>
      <c r="AC9" s="59">
        <f t="shared" si="1"/>
        <v>0</v>
      </c>
      <c r="AD9" s="59">
        <f t="shared" si="1"/>
        <v>0</v>
      </c>
      <c r="AE9" s="59">
        <f t="shared" si="1"/>
        <v>0</v>
      </c>
      <c r="AF9" s="59">
        <f t="shared" si="1"/>
        <v>0</v>
      </c>
      <c r="AG9" s="59">
        <f t="shared" si="1"/>
        <v>0</v>
      </c>
      <c r="AH9" s="59">
        <f t="shared" si="1"/>
        <v>0</v>
      </c>
      <c r="AI9" s="59">
        <f t="shared" si="1"/>
        <v>0</v>
      </c>
      <c r="AJ9" s="59">
        <f t="shared" si="1"/>
        <v>0</v>
      </c>
      <c r="AK9" s="59">
        <f t="shared" si="1"/>
        <v>0</v>
      </c>
      <c r="AL9" s="59">
        <f t="shared" si="1"/>
        <v>0</v>
      </c>
      <c r="AM9" s="59">
        <f t="shared" si="1"/>
        <v>0</v>
      </c>
      <c r="AN9" s="59">
        <f t="shared" si="1"/>
        <v>0</v>
      </c>
      <c r="AO9" s="59">
        <f t="shared" si="1"/>
        <v>0</v>
      </c>
      <c r="AP9" s="59">
        <f t="shared" si="1"/>
        <v>0</v>
      </c>
      <c r="AQ9" s="59">
        <f t="shared" si="1"/>
        <v>0</v>
      </c>
      <c r="AR9" s="59">
        <f t="shared" si="1"/>
        <v>0</v>
      </c>
      <c r="AS9" s="59">
        <f t="shared" si="1"/>
        <v>0</v>
      </c>
      <c r="AT9" s="59">
        <f t="shared" si="1"/>
        <v>0</v>
      </c>
      <c r="AU9" s="60"/>
      <c r="AV9" s="47"/>
      <c r="AW9" s="47"/>
      <c r="AX9" s="60"/>
      <c r="AY9" s="52"/>
      <c r="AZ9" s="52"/>
      <c r="BA9" s="16"/>
      <c r="BB9" s="52">
        <f>SUBTOTAL(103,BB10:BB352)</f>
        <v>0</v>
      </c>
      <c r="BC9" s="52">
        <f>SUBTOTAL(103,BC10:BC352)</f>
        <v>0</v>
      </c>
      <c r="BD9" s="11">
        <f>SUBTOTAL(109,BD10:BD352)</f>
        <v>0</v>
      </c>
      <c r="BE9" s="52">
        <f>SUBTOTAL(103,BE10:BE352)</f>
        <v>0</v>
      </c>
      <c r="BF9" s="52">
        <f>SUBTOTAL(103,BF10:BF352)</f>
        <v>0</v>
      </c>
    </row>
    <row r="10" spans="1:58" s="8" customFormat="1" ht="35.1" customHeight="1" x14ac:dyDescent="0.25">
      <c r="A10" s="91">
        <v>1</v>
      </c>
      <c r="B10" s="98" t="s">
        <v>294</v>
      </c>
      <c r="C10" s="98"/>
      <c r="D10" s="98"/>
      <c r="E10" s="98"/>
      <c r="F10" s="78">
        <f>SUMIFS(F11:F123,$AW11:$AW123,"w")</f>
        <v>0</v>
      </c>
      <c r="G10" s="78">
        <f>SUMIFS(G11:G123,$AW11:$AW123,"w")</f>
        <v>0</v>
      </c>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79"/>
      <c r="AU10" s="78"/>
      <c r="AV10" s="80"/>
      <c r="AW10" s="80"/>
      <c r="AX10" s="78"/>
      <c r="AY10" s="81">
        <f t="array" ref="AY10">MIN(IF(AY11:AY126&gt;0,AY11:AY126))</f>
        <v>0</v>
      </c>
      <c r="AZ10" s="81">
        <f t="array" ref="AZ10">MAX(IF(AZ11:AZ126&gt;0,AZ11:AZ126))</f>
        <v>0</v>
      </c>
      <c r="BA10" s="82"/>
      <c r="BB10" s="83"/>
      <c r="BC10" s="83"/>
      <c r="BD10" s="84"/>
      <c r="BE10" s="84"/>
      <c r="BF10" s="85"/>
    </row>
    <row r="11" spans="1:58" ht="35.1" customHeight="1" outlineLevel="1" collapsed="1" x14ac:dyDescent="0.25">
      <c r="A11" s="91">
        <v>2</v>
      </c>
      <c r="B11" s="70" t="s">
        <v>1</v>
      </c>
      <c r="C11" s="94" t="s">
        <v>89</v>
      </c>
      <c r="D11" s="95"/>
      <c r="E11" s="33">
        <f>IF(AV11&gt;999,"neatbilst",IF(AV11&gt;99,"atbilst daļēji",IF(AV11&gt;9,"atbilst pilnībā",IF(AV11&gt;0,"neattiecas",0))))</f>
        <v>0</v>
      </c>
      <c r="F11" s="61">
        <f>SUM(F12:F13)</f>
        <v>0</v>
      </c>
      <c r="G11" s="61">
        <f>SUM(G12:G13)</f>
        <v>0</v>
      </c>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1">
        <f>S8</f>
        <v>0</v>
      </c>
      <c r="AV11" s="48">
        <f>SUM(AV12:AV13)</f>
        <v>0</v>
      </c>
      <c r="AW11" s="48" t="s">
        <v>153</v>
      </c>
      <c r="AX11" s="63"/>
      <c r="AY11" s="64">
        <f>MIN(AY12:AY13)</f>
        <v>0</v>
      </c>
      <c r="AZ11" s="64">
        <f>MAX(AZ12:AZ13)</f>
        <v>0</v>
      </c>
      <c r="BA11" s="65"/>
      <c r="BB11" s="63"/>
      <c r="BC11" s="66"/>
      <c r="BD11" s="67"/>
      <c r="BE11" s="67"/>
      <c r="BF11" s="72"/>
    </row>
    <row r="12" spans="1:58" s="7" customFormat="1" ht="24.95" hidden="1" customHeight="1" outlineLevel="2" x14ac:dyDescent="0.25">
      <c r="A12" s="91">
        <v>3</v>
      </c>
      <c r="B12" s="93" t="s">
        <v>158</v>
      </c>
      <c r="C12" s="93"/>
      <c r="D12" s="68" t="s">
        <v>345</v>
      </c>
      <c r="E12" s="54"/>
      <c r="F12" s="55">
        <f>COUNTA(H12:R12)</f>
        <v>0</v>
      </c>
      <c r="G12" s="41">
        <f>COUNTA(S12:AT12)</f>
        <v>0</v>
      </c>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56"/>
      <c r="AV12" s="48">
        <f>IF(E12="neattiecas",1,IF(E12="atbilst pilnībā",10,IF(E12="atbilst daļēji",100,IF(E12="neatbilst",1000,0))))</f>
        <v>0</v>
      </c>
      <c r="AW12" s="48"/>
      <c r="AX12" s="53"/>
      <c r="AY12" s="18"/>
      <c r="AZ12" s="18"/>
      <c r="BA12" s="9"/>
      <c r="BB12" s="6"/>
      <c r="BC12" s="6"/>
      <c r="BD12" s="34"/>
      <c r="BE12" s="6"/>
      <c r="BF12" s="71"/>
    </row>
    <row r="13" spans="1:58" s="7" customFormat="1" ht="35.1" hidden="1" customHeight="1" outlineLevel="2" x14ac:dyDescent="0.25">
      <c r="A13" s="91">
        <v>4</v>
      </c>
      <c r="B13" s="93" t="s">
        <v>159</v>
      </c>
      <c r="C13" s="93"/>
      <c r="D13" s="68" t="s">
        <v>344</v>
      </c>
      <c r="E13" s="54"/>
      <c r="F13" s="55">
        <f>COUNTA(H13:R13)</f>
        <v>0</v>
      </c>
      <c r="G13" s="41">
        <f>COUNTA(S13:AT13)</f>
        <v>0</v>
      </c>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56"/>
      <c r="AV13" s="48">
        <f>IF(E13="neattiecas",1,IF(E13="atbilst pilnībā",10,IF(E13="atbilst daļēji",100,IF(E13="neatbilst",1000,0))))</f>
        <v>0</v>
      </c>
      <c r="AW13" s="48"/>
      <c r="AX13" s="53"/>
      <c r="AY13" s="18"/>
      <c r="AZ13" s="18"/>
      <c r="BA13" s="9"/>
      <c r="BB13" s="6"/>
      <c r="BC13" s="6"/>
      <c r="BD13" s="34"/>
      <c r="BE13" s="6"/>
      <c r="BF13" s="71"/>
    </row>
    <row r="14" spans="1:58" ht="35.1" customHeight="1" outlineLevel="1" collapsed="1" x14ac:dyDescent="0.25">
      <c r="A14" s="91">
        <v>5</v>
      </c>
      <c r="B14" s="70" t="s">
        <v>2</v>
      </c>
      <c r="C14" s="94" t="s">
        <v>3</v>
      </c>
      <c r="D14" s="95"/>
      <c r="E14" s="33">
        <f>IF(AV14&gt;999,"neatbilst",IF(AV14&gt;99,"atbilst daļēji",IF(AV14&gt;9,"atbilst pilnībā",IF(AV14&gt;0,"neattiecas",0))))</f>
        <v>0</v>
      </c>
      <c r="F14" s="61">
        <f>SUM(F15:F19)</f>
        <v>0</v>
      </c>
      <c r="G14" s="61">
        <f>SUM(G15:G19)</f>
        <v>0</v>
      </c>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1">
        <f>T8</f>
        <v>0</v>
      </c>
      <c r="AV14" s="48">
        <f>SUM(AV15:AV19)</f>
        <v>0</v>
      </c>
      <c r="AW14" s="48" t="s">
        <v>153</v>
      </c>
      <c r="AX14" s="63"/>
      <c r="AY14" s="64">
        <f>MIN(AY15:AY19)</f>
        <v>0</v>
      </c>
      <c r="AZ14" s="64">
        <f>MAX(AZ15:AZ19)</f>
        <v>0</v>
      </c>
      <c r="BA14" s="65"/>
      <c r="BB14" s="63"/>
      <c r="BC14" s="66"/>
      <c r="BD14" s="67"/>
      <c r="BE14" s="67"/>
      <c r="BF14" s="72"/>
    </row>
    <row r="15" spans="1:58" s="7" customFormat="1" ht="35.1" hidden="1" customHeight="1" outlineLevel="2" x14ac:dyDescent="0.25">
      <c r="A15" s="91">
        <v>6</v>
      </c>
      <c r="B15" s="93" t="s">
        <v>160</v>
      </c>
      <c r="C15" s="93"/>
      <c r="D15" s="68" t="s">
        <v>346</v>
      </c>
      <c r="E15" s="54"/>
      <c r="F15" s="55">
        <f>COUNTA(H15:R15)</f>
        <v>0</v>
      </c>
      <c r="G15" s="41">
        <f>COUNTA(S15:AT15)</f>
        <v>0</v>
      </c>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56"/>
      <c r="AV15" s="48">
        <f>IF(E15="neattiecas",1,IF(E15="atbilst pilnībā",10,IF(E15="atbilst daļēji",100,IF(E15="neatbilst",1000,0))))</f>
        <v>0</v>
      </c>
      <c r="AW15" s="48"/>
      <c r="AX15" s="53"/>
      <c r="AY15" s="18"/>
      <c r="AZ15" s="18"/>
      <c r="BA15" s="9"/>
      <c r="BB15" s="6"/>
      <c r="BC15" s="6"/>
      <c r="BD15" s="34"/>
      <c r="BE15" s="6"/>
      <c r="BF15" s="71"/>
    </row>
    <row r="16" spans="1:58" s="7" customFormat="1" ht="24.95" hidden="1" customHeight="1" outlineLevel="2" x14ac:dyDescent="0.25">
      <c r="A16" s="91">
        <v>7</v>
      </c>
      <c r="B16" s="93" t="s">
        <v>161</v>
      </c>
      <c r="C16" s="93"/>
      <c r="D16" s="68" t="s">
        <v>347</v>
      </c>
      <c r="E16" s="54"/>
      <c r="F16" s="55">
        <f>COUNTA(H16:R16)</f>
        <v>0</v>
      </c>
      <c r="G16" s="41">
        <f>COUNTA(S16:AT16)</f>
        <v>0</v>
      </c>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56"/>
      <c r="AV16" s="48">
        <f>IF(E16="neattiecas",1,IF(E16="atbilst pilnībā",10,IF(E16="atbilst daļēji",100,IF(E16="neatbilst",1000,0))))</f>
        <v>0</v>
      </c>
      <c r="AW16" s="48"/>
      <c r="AX16" s="53"/>
      <c r="AY16" s="18"/>
      <c r="AZ16" s="18"/>
      <c r="BA16" s="9"/>
      <c r="BB16" s="6"/>
      <c r="BC16" s="6"/>
      <c r="BD16" s="34"/>
      <c r="BE16" s="6"/>
      <c r="BF16" s="71"/>
    </row>
    <row r="17" spans="1:58" s="7" customFormat="1" ht="24.95" hidden="1" customHeight="1" outlineLevel="2" x14ac:dyDescent="0.25">
      <c r="A17" s="91">
        <v>8</v>
      </c>
      <c r="B17" s="93" t="s">
        <v>162</v>
      </c>
      <c r="C17" s="93"/>
      <c r="D17" s="68" t="s">
        <v>348</v>
      </c>
      <c r="E17" s="54"/>
      <c r="F17" s="55">
        <f>COUNTA(H17:R17)</f>
        <v>0</v>
      </c>
      <c r="G17" s="41">
        <f>COUNTA(S17:AT17)</f>
        <v>0</v>
      </c>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56"/>
      <c r="AV17" s="48">
        <f>IF(E17="neattiecas",1,IF(E17="atbilst pilnībā",10,IF(E17="atbilst daļēji",100,IF(E17="neatbilst",1000,0))))</f>
        <v>0</v>
      </c>
      <c r="AW17" s="48"/>
      <c r="AX17" s="53"/>
      <c r="AY17" s="18"/>
      <c r="AZ17" s="18"/>
      <c r="BA17" s="9"/>
      <c r="BB17" s="6"/>
      <c r="BC17" s="6"/>
      <c r="BD17" s="34"/>
      <c r="BE17" s="6"/>
      <c r="BF17" s="71"/>
    </row>
    <row r="18" spans="1:58" s="7" customFormat="1" ht="24.95" hidden="1" customHeight="1" outlineLevel="2" x14ac:dyDescent="0.25">
      <c r="A18" s="91">
        <v>9</v>
      </c>
      <c r="B18" s="93" t="s">
        <v>163</v>
      </c>
      <c r="C18" s="93"/>
      <c r="D18" s="68" t="s">
        <v>349</v>
      </c>
      <c r="E18" s="54"/>
      <c r="F18" s="55">
        <f>COUNTA(H18:R18)</f>
        <v>0</v>
      </c>
      <c r="G18" s="41">
        <f>COUNTA(S18:AT18)</f>
        <v>0</v>
      </c>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56"/>
      <c r="AV18" s="48">
        <f>IF(E18="neattiecas",1,IF(E18="atbilst pilnībā",10,IF(E18="atbilst daļēji",100,IF(E18="neatbilst",1000,0))))</f>
        <v>0</v>
      </c>
      <c r="AW18" s="48"/>
      <c r="AX18" s="53"/>
      <c r="AY18" s="18"/>
      <c r="AZ18" s="18"/>
      <c r="BA18" s="9"/>
      <c r="BB18" s="6"/>
      <c r="BC18" s="6"/>
      <c r="BD18" s="34"/>
      <c r="BE18" s="6"/>
      <c r="BF18" s="71"/>
    </row>
    <row r="19" spans="1:58" s="7" customFormat="1" ht="35.1" hidden="1" customHeight="1" outlineLevel="2" x14ac:dyDescent="0.25">
      <c r="A19" s="91">
        <v>10</v>
      </c>
      <c r="B19" s="93" t="s">
        <v>164</v>
      </c>
      <c r="C19" s="93"/>
      <c r="D19" s="68" t="s">
        <v>350</v>
      </c>
      <c r="E19" s="54"/>
      <c r="F19" s="55">
        <f>COUNTA(H19:R19)</f>
        <v>0</v>
      </c>
      <c r="G19" s="41">
        <f>COUNTA(S19:AT19)</f>
        <v>0</v>
      </c>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56"/>
      <c r="AV19" s="48">
        <f>IF(E19="neattiecas",1,IF(E19="atbilst pilnībā",10,IF(E19="atbilst daļēji",100,IF(E19="neatbilst",1000,0))))</f>
        <v>0</v>
      </c>
      <c r="AW19" s="48"/>
      <c r="AX19" s="53"/>
      <c r="AY19" s="18"/>
      <c r="AZ19" s="18"/>
      <c r="BA19" s="9"/>
      <c r="BB19" s="6"/>
      <c r="BC19" s="6"/>
      <c r="BD19" s="34"/>
      <c r="BE19" s="6"/>
      <c r="BF19" s="71"/>
    </row>
    <row r="20" spans="1:58" ht="35.1" customHeight="1" outlineLevel="1" collapsed="1" x14ac:dyDescent="0.25">
      <c r="A20" s="91">
        <v>11</v>
      </c>
      <c r="B20" s="70" t="s">
        <v>4</v>
      </c>
      <c r="C20" s="94" t="s">
        <v>5</v>
      </c>
      <c r="D20" s="95"/>
      <c r="E20" s="33">
        <f>IF(AV20&gt;999,"neatbilst",IF(AV20&gt;99,"atbilst daļēji",IF(AV20&gt;9,"atbilst pilnībā",IF(AV20&gt;0,"neattiecas",0))))</f>
        <v>0</v>
      </c>
      <c r="F20" s="61">
        <f>SUM(F21:F24)</f>
        <v>0</v>
      </c>
      <c r="G20" s="61">
        <f>SUM(G21:G24)</f>
        <v>0</v>
      </c>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62"/>
      <c r="AO20" s="62"/>
      <c r="AP20" s="62"/>
      <c r="AQ20" s="62"/>
      <c r="AR20" s="62"/>
      <c r="AS20" s="62"/>
      <c r="AT20" s="62"/>
      <c r="AU20" s="61">
        <f>U8</f>
        <v>0</v>
      </c>
      <c r="AV20" s="48">
        <f>SUM(AV21:AV24)</f>
        <v>0</v>
      </c>
      <c r="AW20" s="48" t="s">
        <v>153</v>
      </c>
      <c r="AX20" s="63"/>
      <c r="AY20" s="64">
        <f>MIN(AY21:AY24)</f>
        <v>0</v>
      </c>
      <c r="AZ20" s="64">
        <f>MAX(AZ21:AZ24)</f>
        <v>0</v>
      </c>
      <c r="BA20" s="65"/>
      <c r="BB20" s="63"/>
      <c r="BC20" s="66"/>
      <c r="BD20" s="67"/>
      <c r="BE20" s="67"/>
      <c r="BF20" s="72"/>
    </row>
    <row r="21" spans="1:58" s="7" customFormat="1" ht="24.95" hidden="1" customHeight="1" outlineLevel="2" x14ac:dyDescent="0.25">
      <c r="A21" s="91">
        <v>12</v>
      </c>
      <c r="B21" s="93" t="s">
        <v>165</v>
      </c>
      <c r="C21" s="93"/>
      <c r="D21" s="68" t="s">
        <v>351</v>
      </c>
      <c r="E21" s="54"/>
      <c r="F21" s="55">
        <f>COUNTA(H21:R21)</f>
        <v>0</v>
      </c>
      <c r="G21" s="41">
        <f>COUNTA(S21:AT21)</f>
        <v>0</v>
      </c>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56"/>
      <c r="AV21" s="48">
        <f>IF(E21="neattiecas",1,IF(E21="atbilst pilnībā",10,IF(E21="atbilst daļēji",100,IF(E21="neatbilst",1000,0))))</f>
        <v>0</v>
      </c>
      <c r="AW21" s="48"/>
      <c r="AX21" s="53"/>
      <c r="AY21" s="18"/>
      <c r="AZ21" s="18"/>
      <c r="BA21" s="9"/>
      <c r="BB21" s="6"/>
      <c r="BC21" s="6"/>
      <c r="BD21" s="34"/>
      <c r="BE21" s="6"/>
      <c r="BF21" s="71"/>
    </row>
    <row r="22" spans="1:58" s="7" customFormat="1" ht="75" hidden="1" customHeight="1" outlineLevel="2" x14ac:dyDescent="0.25">
      <c r="A22" s="91">
        <v>13</v>
      </c>
      <c r="B22" s="93" t="s">
        <v>166</v>
      </c>
      <c r="C22" s="93"/>
      <c r="D22" s="68" t="s">
        <v>354</v>
      </c>
      <c r="E22" s="54"/>
      <c r="F22" s="55">
        <f>COUNTA(H22:R22)</f>
        <v>0</v>
      </c>
      <c r="G22" s="41">
        <f>COUNTA(S22:AT22)</f>
        <v>0</v>
      </c>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56"/>
      <c r="AV22" s="48">
        <f>IF(E22="neattiecas",1,IF(E22="atbilst pilnībā",10,IF(E22="atbilst daļēji",100,IF(E22="neatbilst",1000,0))))</f>
        <v>0</v>
      </c>
      <c r="AW22" s="48"/>
      <c r="AX22" s="53"/>
      <c r="AY22" s="18"/>
      <c r="AZ22" s="18"/>
      <c r="BA22" s="9"/>
      <c r="BB22" s="6"/>
      <c r="BC22" s="6"/>
      <c r="BD22" s="34"/>
      <c r="BE22" s="6"/>
      <c r="BF22" s="71"/>
    </row>
    <row r="23" spans="1:58" s="7" customFormat="1" ht="35.1" hidden="1" customHeight="1" outlineLevel="2" x14ac:dyDescent="0.25">
      <c r="A23" s="91">
        <v>14</v>
      </c>
      <c r="B23" s="93" t="s">
        <v>167</v>
      </c>
      <c r="C23" s="93"/>
      <c r="D23" s="68" t="s">
        <v>352</v>
      </c>
      <c r="E23" s="54"/>
      <c r="F23" s="55">
        <f>COUNTA(H23:R23)</f>
        <v>0</v>
      </c>
      <c r="G23" s="41">
        <f>COUNTA(S23:AT23)</f>
        <v>0</v>
      </c>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56"/>
      <c r="AV23" s="48">
        <f>IF(E23="neattiecas",1,IF(E23="atbilst pilnībā",10,IF(E23="atbilst daļēji",100,IF(E23="neatbilst",1000,0))))</f>
        <v>0</v>
      </c>
      <c r="AW23" s="48"/>
      <c r="AX23" s="53"/>
      <c r="AY23" s="18"/>
      <c r="AZ23" s="18"/>
      <c r="BA23" s="9"/>
      <c r="BB23" s="6"/>
      <c r="BC23" s="6"/>
      <c r="BD23" s="34"/>
      <c r="BE23" s="6"/>
      <c r="BF23" s="71"/>
    </row>
    <row r="24" spans="1:58" s="7" customFormat="1" ht="24.95" hidden="1" customHeight="1" outlineLevel="2" x14ac:dyDescent="0.25">
      <c r="A24" s="91">
        <v>15</v>
      </c>
      <c r="B24" s="93" t="s">
        <v>168</v>
      </c>
      <c r="C24" s="93"/>
      <c r="D24" s="68" t="s">
        <v>353</v>
      </c>
      <c r="E24" s="54"/>
      <c r="F24" s="55">
        <f>COUNTA(H24:R24)</f>
        <v>0</v>
      </c>
      <c r="G24" s="41">
        <f>COUNTA(S24:AT24)</f>
        <v>0</v>
      </c>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56"/>
      <c r="AV24" s="48">
        <f>IF(E24="neattiecas",1,IF(E24="atbilst pilnībā",10,IF(E24="atbilst daļēji",100,IF(E24="neatbilst",1000,0))))</f>
        <v>0</v>
      </c>
      <c r="AW24" s="48"/>
      <c r="AX24" s="53"/>
      <c r="AY24" s="18"/>
      <c r="AZ24" s="18"/>
      <c r="BA24" s="9"/>
      <c r="BB24" s="6"/>
      <c r="BC24" s="6"/>
      <c r="BD24" s="34"/>
      <c r="BE24" s="6"/>
      <c r="BF24" s="71"/>
    </row>
    <row r="25" spans="1:58" ht="35.1" customHeight="1" outlineLevel="1" collapsed="1" x14ac:dyDescent="0.25">
      <c r="A25" s="91">
        <v>16</v>
      </c>
      <c r="B25" s="70" t="s">
        <v>6</v>
      </c>
      <c r="C25" s="94" t="s">
        <v>7</v>
      </c>
      <c r="D25" s="95"/>
      <c r="E25" s="33">
        <f>IF(AV25&gt;999,"neatbilst",IF(AV25&gt;99,"atbilst daļēji",IF(AV25&gt;9,"atbilst pilnībā",IF(AV25&gt;0,"neattiecas",0))))</f>
        <v>0</v>
      </c>
      <c r="F25" s="61">
        <f>SUM(F26:F26)</f>
        <v>0</v>
      </c>
      <c r="G25" s="61">
        <f>SUM(G26:G26)</f>
        <v>0</v>
      </c>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1">
        <f>V8</f>
        <v>0</v>
      </c>
      <c r="AV25" s="48">
        <f>SUM(AV26:AV26)</f>
        <v>0</v>
      </c>
      <c r="AW25" s="48" t="s">
        <v>153</v>
      </c>
      <c r="AX25" s="63"/>
      <c r="AY25" s="64">
        <f>MIN(AY26:AY26)</f>
        <v>0</v>
      </c>
      <c r="AZ25" s="64">
        <f>MAX(AZ26:AZ26)</f>
        <v>0</v>
      </c>
      <c r="BA25" s="65"/>
      <c r="BB25" s="63"/>
      <c r="BC25" s="66"/>
      <c r="BD25" s="67"/>
      <c r="BE25" s="67"/>
      <c r="BF25" s="72"/>
    </row>
    <row r="26" spans="1:58" s="7" customFormat="1" ht="60" hidden="1" customHeight="1" outlineLevel="2" x14ac:dyDescent="0.25">
      <c r="A26" s="91">
        <v>17</v>
      </c>
      <c r="B26" s="93" t="s">
        <v>169</v>
      </c>
      <c r="C26" s="93"/>
      <c r="D26" s="68" t="s">
        <v>355</v>
      </c>
      <c r="E26" s="54"/>
      <c r="F26" s="55">
        <f>COUNTA(H26:R26)</f>
        <v>0</v>
      </c>
      <c r="G26" s="41">
        <f>COUNTA(S26:AT26)</f>
        <v>0</v>
      </c>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56"/>
      <c r="AV26" s="48">
        <f>IF(E26="neattiecas",1,IF(E26="atbilst pilnībā",10,IF(E26="atbilst daļēji",100,IF(E26="neatbilst",1000,0))))</f>
        <v>0</v>
      </c>
      <c r="AW26" s="48"/>
      <c r="AX26" s="53"/>
      <c r="AY26" s="18"/>
      <c r="AZ26" s="18"/>
      <c r="BA26" s="9"/>
      <c r="BB26" s="6"/>
      <c r="BC26" s="6"/>
      <c r="BD26" s="34"/>
      <c r="BE26" s="6"/>
      <c r="BF26" s="71"/>
    </row>
    <row r="27" spans="1:58" ht="35.1" customHeight="1" outlineLevel="1" collapsed="1" x14ac:dyDescent="0.25">
      <c r="A27" s="91">
        <v>18</v>
      </c>
      <c r="B27" s="70" t="s">
        <v>8</v>
      </c>
      <c r="C27" s="94" t="s">
        <v>9</v>
      </c>
      <c r="D27" s="95"/>
      <c r="E27" s="33">
        <f>IF(AV27&gt;999,"neatbilst",IF(AV27&gt;99,"atbilst daļēji",IF(AV27&gt;9,"atbilst pilnībā",IF(AV27&gt;0,"neattiecas",0))))</f>
        <v>0</v>
      </c>
      <c r="F27" s="61">
        <f>SUM(F28:F30)</f>
        <v>0</v>
      </c>
      <c r="G27" s="61">
        <f>SUM(G28:G30)</f>
        <v>0</v>
      </c>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1">
        <f>W8</f>
        <v>0</v>
      </c>
      <c r="AV27" s="48">
        <f>SUM(AV28:AV30)</f>
        <v>0</v>
      </c>
      <c r="AW27" s="48" t="s">
        <v>153</v>
      </c>
      <c r="AX27" s="63"/>
      <c r="AY27" s="64">
        <f>MIN(AY28:AY30)</f>
        <v>0</v>
      </c>
      <c r="AZ27" s="64">
        <f>MAX(AZ28:AZ30)</f>
        <v>0</v>
      </c>
      <c r="BA27" s="65"/>
      <c r="BB27" s="63"/>
      <c r="BC27" s="66"/>
      <c r="BD27" s="67"/>
      <c r="BE27" s="67"/>
      <c r="BF27" s="72"/>
    </row>
    <row r="28" spans="1:58" s="7" customFormat="1" ht="35.1" hidden="1" customHeight="1" outlineLevel="2" x14ac:dyDescent="0.25">
      <c r="A28" s="91">
        <v>19</v>
      </c>
      <c r="B28" s="93" t="s">
        <v>170</v>
      </c>
      <c r="C28" s="93"/>
      <c r="D28" s="68" t="s">
        <v>356</v>
      </c>
      <c r="E28" s="54"/>
      <c r="F28" s="55">
        <f>COUNTA(H28:R28)</f>
        <v>0</v>
      </c>
      <c r="G28" s="41">
        <f>COUNTA(S28:AT28)</f>
        <v>0</v>
      </c>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56"/>
      <c r="AV28" s="48">
        <f>IF(E28="neattiecas",1,IF(E28="atbilst pilnībā",10,IF(E28="atbilst daļēji",100,IF(E28="neatbilst",1000,0))))</f>
        <v>0</v>
      </c>
      <c r="AW28" s="48"/>
      <c r="AX28" s="53"/>
      <c r="AY28" s="18"/>
      <c r="AZ28" s="18"/>
      <c r="BA28" s="9"/>
      <c r="BB28" s="6"/>
      <c r="BC28" s="6"/>
      <c r="BD28" s="34"/>
      <c r="BE28" s="6"/>
      <c r="BF28" s="71"/>
    </row>
    <row r="29" spans="1:58" s="7" customFormat="1" ht="35.1" hidden="1" customHeight="1" outlineLevel="2" x14ac:dyDescent="0.25">
      <c r="A29" s="91">
        <v>20</v>
      </c>
      <c r="B29" s="93" t="s">
        <v>171</v>
      </c>
      <c r="C29" s="93"/>
      <c r="D29" s="68" t="s">
        <v>357</v>
      </c>
      <c r="E29" s="54"/>
      <c r="F29" s="55">
        <f>COUNTA(H29:R29)</f>
        <v>0</v>
      </c>
      <c r="G29" s="41">
        <f>COUNTA(S29:AT29)</f>
        <v>0</v>
      </c>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56"/>
      <c r="AV29" s="48">
        <f>IF(E29="neattiecas",1,IF(E29="atbilst pilnībā",10,IF(E29="atbilst daļēji",100,IF(E29="neatbilst",1000,0))))</f>
        <v>0</v>
      </c>
      <c r="AW29" s="48"/>
      <c r="AX29" s="53"/>
      <c r="AY29" s="18"/>
      <c r="AZ29" s="18"/>
      <c r="BA29" s="9"/>
      <c r="BB29" s="6"/>
      <c r="BC29" s="6"/>
      <c r="BD29" s="34"/>
      <c r="BE29" s="6"/>
      <c r="BF29" s="71"/>
    </row>
    <row r="30" spans="1:58" s="7" customFormat="1" ht="45" hidden="1" customHeight="1" outlineLevel="2" x14ac:dyDescent="0.25">
      <c r="A30" s="91">
        <v>21</v>
      </c>
      <c r="B30" s="93" t="s">
        <v>172</v>
      </c>
      <c r="C30" s="93"/>
      <c r="D30" s="68" t="s">
        <v>358</v>
      </c>
      <c r="E30" s="54"/>
      <c r="F30" s="55">
        <f>COUNTA(H30:R30)</f>
        <v>0</v>
      </c>
      <c r="G30" s="41">
        <f>COUNTA(S30:AT30)</f>
        <v>0</v>
      </c>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56"/>
      <c r="AV30" s="48">
        <f>IF(E30="neattiecas",1,IF(E30="atbilst pilnībā",10,IF(E30="atbilst daļēji",100,IF(E30="neatbilst",1000,0))))</f>
        <v>0</v>
      </c>
      <c r="AW30" s="48"/>
      <c r="AX30" s="53"/>
      <c r="AY30" s="18"/>
      <c r="AZ30" s="18"/>
      <c r="BA30" s="9"/>
      <c r="BB30" s="6"/>
      <c r="BC30" s="6"/>
      <c r="BD30" s="34"/>
      <c r="BE30" s="6"/>
      <c r="BF30" s="71"/>
    </row>
    <row r="31" spans="1:58" ht="35.1" customHeight="1" outlineLevel="1" collapsed="1" x14ac:dyDescent="0.25">
      <c r="A31" s="91">
        <v>22</v>
      </c>
      <c r="B31" s="70" t="s">
        <v>10</v>
      </c>
      <c r="C31" s="94" t="s">
        <v>11</v>
      </c>
      <c r="D31" s="95"/>
      <c r="E31" s="33">
        <f>IF(AV31&gt;999,"neatbilst",IF(AV31&gt;99,"atbilst daļēji",IF(AV31&gt;9,"atbilst pilnībā",IF(AV31&gt;0,"neattiecas",0))))</f>
        <v>0</v>
      </c>
      <c r="F31" s="61">
        <f>SUM(F32:F37)</f>
        <v>0</v>
      </c>
      <c r="G31" s="61">
        <f>SUM(G32:G37)</f>
        <v>0</v>
      </c>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1">
        <f>X8</f>
        <v>0</v>
      </c>
      <c r="AV31" s="48">
        <f>SUM(AV32:AV37)</f>
        <v>0</v>
      </c>
      <c r="AW31" s="48" t="s">
        <v>153</v>
      </c>
      <c r="AX31" s="63"/>
      <c r="AY31" s="64">
        <f>MIN(AY32:AY37)</f>
        <v>0</v>
      </c>
      <c r="AZ31" s="64">
        <f>MAX(AZ32:AZ37)</f>
        <v>0</v>
      </c>
      <c r="BA31" s="65"/>
      <c r="BB31" s="63"/>
      <c r="BC31" s="66"/>
      <c r="BD31" s="67"/>
      <c r="BE31" s="67"/>
      <c r="BF31" s="72"/>
    </row>
    <row r="32" spans="1:58" s="7" customFormat="1" ht="35.1" hidden="1" customHeight="1" outlineLevel="2" x14ac:dyDescent="0.25">
      <c r="A32" s="91">
        <v>23</v>
      </c>
      <c r="B32" s="93" t="s">
        <v>173</v>
      </c>
      <c r="C32" s="93"/>
      <c r="D32" s="68" t="s">
        <v>360</v>
      </c>
      <c r="E32" s="54"/>
      <c r="F32" s="55">
        <f t="shared" ref="F32:F37" si="2">COUNTA(H32:R32)</f>
        <v>0</v>
      </c>
      <c r="G32" s="41">
        <f t="shared" ref="G32:G37" si="3">COUNTA(S32:AT32)</f>
        <v>0</v>
      </c>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56"/>
      <c r="AV32" s="48">
        <f t="shared" ref="AV32:AV37" si="4">IF(E32="neattiecas",1,IF(E32="atbilst pilnībā",10,IF(E32="atbilst daļēji",100,IF(E32="neatbilst",1000,0))))</f>
        <v>0</v>
      </c>
      <c r="AW32" s="48"/>
      <c r="AX32" s="53"/>
      <c r="AY32" s="18"/>
      <c r="AZ32" s="18"/>
      <c r="BA32" s="9"/>
      <c r="BB32" s="6"/>
      <c r="BC32" s="6"/>
      <c r="BD32" s="34"/>
      <c r="BE32" s="6"/>
      <c r="BF32" s="71"/>
    </row>
    <row r="33" spans="1:58" s="7" customFormat="1" ht="24.95" hidden="1" customHeight="1" outlineLevel="2" x14ac:dyDescent="0.25">
      <c r="A33" s="91">
        <v>24</v>
      </c>
      <c r="B33" s="93" t="s">
        <v>174</v>
      </c>
      <c r="C33" s="93"/>
      <c r="D33" s="68" t="s">
        <v>361</v>
      </c>
      <c r="E33" s="54"/>
      <c r="F33" s="55">
        <f t="shared" si="2"/>
        <v>0</v>
      </c>
      <c r="G33" s="41">
        <f t="shared" si="3"/>
        <v>0</v>
      </c>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56"/>
      <c r="AV33" s="48">
        <f t="shared" si="4"/>
        <v>0</v>
      </c>
      <c r="AW33" s="48"/>
      <c r="AX33" s="53"/>
      <c r="AY33" s="18"/>
      <c r="AZ33" s="18"/>
      <c r="BA33" s="9"/>
      <c r="BB33" s="6"/>
      <c r="BC33" s="6"/>
      <c r="BD33" s="34"/>
      <c r="BE33" s="6"/>
      <c r="BF33" s="71"/>
    </row>
    <row r="34" spans="1:58" s="7" customFormat="1" ht="24.95" hidden="1" customHeight="1" outlineLevel="2" x14ac:dyDescent="0.25">
      <c r="A34" s="91">
        <v>25</v>
      </c>
      <c r="B34" s="93" t="s">
        <v>175</v>
      </c>
      <c r="C34" s="93"/>
      <c r="D34" s="68" t="s">
        <v>362</v>
      </c>
      <c r="E34" s="54"/>
      <c r="F34" s="55">
        <f t="shared" si="2"/>
        <v>0</v>
      </c>
      <c r="G34" s="41">
        <f t="shared" si="3"/>
        <v>0</v>
      </c>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56"/>
      <c r="AV34" s="48">
        <f t="shared" si="4"/>
        <v>0</v>
      </c>
      <c r="AW34" s="48"/>
      <c r="AX34" s="53"/>
      <c r="AY34" s="18"/>
      <c r="AZ34" s="18"/>
      <c r="BA34" s="9"/>
      <c r="BB34" s="6"/>
      <c r="BC34" s="6"/>
      <c r="BD34" s="34"/>
      <c r="BE34" s="6"/>
      <c r="BF34" s="71"/>
    </row>
    <row r="35" spans="1:58" s="7" customFormat="1" ht="35.1" hidden="1" customHeight="1" outlineLevel="2" x14ac:dyDescent="0.25">
      <c r="A35" s="91">
        <v>26</v>
      </c>
      <c r="B35" s="93" t="s">
        <v>176</v>
      </c>
      <c r="C35" s="93"/>
      <c r="D35" s="68" t="s">
        <v>363</v>
      </c>
      <c r="E35" s="54"/>
      <c r="F35" s="55">
        <f t="shared" si="2"/>
        <v>0</v>
      </c>
      <c r="G35" s="41">
        <f t="shared" si="3"/>
        <v>0</v>
      </c>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56"/>
      <c r="AV35" s="48">
        <f t="shared" si="4"/>
        <v>0</v>
      </c>
      <c r="AW35" s="48"/>
      <c r="AX35" s="53"/>
      <c r="AY35" s="18"/>
      <c r="AZ35" s="18"/>
      <c r="BA35" s="9"/>
      <c r="BB35" s="6"/>
      <c r="BC35" s="6"/>
      <c r="BD35" s="34"/>
      <c r="BE35" s="6"/>
      <c r="BF35" s="71"/>
    </row>
    <row r="36" spans="1:58" s="7" customFormat="1" ht="35.1" hidden="1" customHeight="1" outlineLevel="2" x14ac:dyDescent="0.25">
      <c r="A36" s="91">
        <v>27</v>
      </c>
      <c r="B36" s="93" t="s">
        <v>177</v>
      </c>
      <c r="C36" s="93"/>
      <c r="D36" s="68" t="s">
        <v>364</v>
      </c>
      <c r="E36" s="54"/>
      <c r="F36" s="55">
        <f t="shared" si="2"/>
        <v>0</v>
      </c>
      <c r="G36" s="41">
        <f t="shared" si="3"/>
        <v>0</v>
      </c>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56"/>
      <c r="AV36" s="48">
        <f t="shared" si="4"/>
        <v>0</v>
      </c>
      <c r="AW36" s="48"/>
      <c r="AX36" s="53"/>
      <c r="AY36" s="18"/>
      <c r="AZ36" s="18"/>
      <c r="BA36" s="9"/>
      <c r="BB36" s="6"/>
      <c r="BC36" s="6"/>
      <c r="BD36" s="34"/>
      <c r="BE36" s="6"/>
      <c r="BF36" s="71"/>
    </row>
    <row r="37" spans="1:58" s="7" customFormat="1" ht="35.1" hidden="1" customHeight="1" outlineLevel="2" x14ac:dyDescent="0.25">
      <c r="A37" s="91">
        <v>28</v>
      </c>
      <c r="B37" s="93" t="s">
        <v>359</v>
      </c>
      <c r="C37" s="93"/>
      <c r="D37" s="68" t="s">
        <v>365</v>
      </c>
      <c r="E37" s="54"/>
      <c r="F37" s="55">
        <f t="shared" si="2"/>
        <v>0</v>
      </c>
      <c r="G37" s="41">
        <f t="shared" si="3"/>
        <v>0</v>
      </c>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56"/>
      <c r="AV37" s="48">
        <f t="shared" si="4"/>
        <v>0</v>
      </c>
      <c r="AW37" s="48"/>
      <c r="AX37" s="53"/>
      <c r="AY37" s="18"/>
      <c r="AZ37" s="18"/>
      <c r="BA37" s="9"/>
      <c r="BB37" s="6"/>
      <c r="BC37" s="6"/>
      <c r="BD37" s="34"/>
      <c r="BE37" s="6"/>
      <c r="BF37" s="71"/>
    </row>
    <row r="38" spans="1:58" ht="35.1" customHeight="1" outlineLevel="1" collapsed="1" x14ac:dyDescent="0.25">
      <c r="A38" s="91">
        <v>29</v>
      </c>
      <c r="B38" s="70" t="s">
        <v>12</v>
      </c>
      <c r="C38" s="117" t="s">
        <v>13</v>
      </c>
      <c r="D38" s="95"/>
      <c r="E38" s="33">
        <f>IF(AV38&gt;999,"neatbilst",IF(AV38&gt;99,"atbilst daļēji",IF(AV38&gt;9,"atbilst pilnībā",IF(AV38&gt;0,"neattiecas",0))))</f>
        <v>0</v>
      </c>
      <c r="F38" s="61">
        <f>SUM(F39:F41)</f>
        <v>0</v>
      </c>
      <c r="G38" s="61">
        <f>SUM(G39:G41)</f>
        <v>0</v>
      </c>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1">
        <f>Y8</f>
        <v>0</v>
      </c>
      <c r="AV38" s="48">
        <f>SUM(AV39:AV41)</f>
        <v>0</v>
      </c>
      <c r="AW38" s="48" t="s">
        <v>153</v>
      </c>
      <c r="AX38" s="63"/>
      <c r="AY38" s="64">
        <f>MIN(AY39:AY41)</f>
        <v>0</v>
      </c>
      <c r="AZ38" s="64">
        <f>MAX(AZ39:AZ41)</f>
        <v>0</v>
      </c>
      <c r="BA38" s="65"/>
      <c r="BB38" s="63"/>
      <c r="BC38" s="66"/>
      <c r="BD38" s="67"/>
      <c r="BE38" s="67"/>
      <c r="BF38" s="72"/>
    </row>
    <row r="39" spans="1:58" s="7" customFormat="1" ht="35.1" hidden="1" customHeight="1" outlineLevel="2" x14ac:dyDescent="0.25">
      <c r="A39" s="91">
        <v>30</v>
      </c>
      <c r="B39" s="93" t="s">
        <v>178</v>
      </c>
      <c r="C39" s="93"/>
      <c r="D39" s="68" t="s">
        <v>366</v>
      </c>
      <c r="E39" s="54"/>
      <c r="F39" s="55">
        <f>COUNTA(H39:R39)</f>
        <v>0</v>
      </c>
      <c r="G39" s="41">
        <f>COUNTA(S39:AT39)</f>
        <v>0</v>
      </c>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56"/>
      <c r="AV39" s="48">
        <f>IF(E39="neattiecas",1,IF(E39="atbilst pilnībā",10,IF(E39="atbilst daļēji",100,IF(E39="neatbilst",1000,0))))</f>
        <v>0</v>
      </c>
      <c r="AW39" s="48"/>
      <c r="AX39" s="53"/>
      <c r="AY39" s="18"/>
      <c r="AZ39" s="18"/>
      <c r="BA39" s="9"/>
      <c r="BB39" s="6"/>
      <c r="BC39" s="6"/>
      <c r="BD39" s="34"/>
      <c r="BE39" s="6"/>
      <c r="BF39" s="71"/>
    </row>
    <row r="40" spans="1:58" s="7" customFormat="1" ht="24.95" hidden="1" customHeight="1" outlineLevel="2" x14ac:dyDescent="0.25">
      <c r="A40" s="91">
        <v>31</v>
      </c>
      <c r="B40" s="93" t="s">
        <v>179</v>
      </c>
      <c r="C40" s="93"/>
      <c r="D40" s="68" t="s">
        <v>367</v>
      </c>
      <c r="E40" s="54"/>
      <c r="F40" s="55">
        <f>COUNTA(H40:R40)</f>
        <v>0</v>
      </c>
      <c r="G40" s="41">
        <f>COUNTA(S40:AT40)</f>
        <v>0</v>
      </c>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56"/>
      <c r="AV40" s="48">
        <f>IF(E40="neattiecas",1,IF(E40="atbilst pilnībā",10,IF(E40="atbilst daļēji",100,IF(E40="neatbilst",1000,0))))</f>
        <v>0</v>
      </c>
      <c r="AW40" s="48"/>
      <c r="AX40" s="53"/>
      <c r="AY40" s="18"/>
      <c r="AZ40" s="18"/>
      <c r="BA40" s="9"/>
      <c r="BB40" s="6"/>
      <c r="BC40" s="6"/>
      <c r="BD40" s="34"/>
      <c r="BE40" s="6"/>
      <c r="BF40" s="71"/>
    </row>
    <row r="41" spans="1:58" s="7" customFormat="1" ht="35.1" hidden="1" customHeight="1" outlineLevel="2" x14ac:dyDescent="0.25">
      <c r="A41" s="91">
        <v>32</v>
      </c>
      <c r="B41" s="93" t="s">
        <v>180</v>
      </c>
      <c r="C41" s="93"/>
      <c r="D41" s="68" t="s">
        <v>368</v>
      </c>
      <c r="E41" s="54"/>
      <c r="F41" s="55">
        <f>COUNTA(H41:R41)</f>
        <v>0</v>
      </c>
      <c r="G41" s="41">
        <f>COUNTA(S41:AT41)</f>
        <v>0</v>
      </c>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56"/>
      <c r="AV41" s="48">
        <f>IF(E41="neattiecas",1,IF(E41="atbilst pilnībā",10,IF(E41="atbilst daļēji",100,IF(E41="neatbilst",1000,0))))</f>
        <v>0</v>
      </c>
      <c r="AW41" s="48"/>
      <c r="AX41" s="53"/>
      <c r="AY41" s="18"/>
      <c r="AZ41" s="18"/>
      <c r="BA41" s="9"/>
      <c r="BB41" s="6"/>
      <c r="BC41" s="6"/>
      <c r="BD41" s="34"/>
      <c r="BE41" s="6"/>
      <c r="BF41" s="71"/>
    </row>
    <row r="42" spans="1:58" ht="35.1" customHeight="1" outlineLevel="1" collapsed="1" x14ac:dyDescent="0.25">
      <c r="A42" s="91">
        <v>33</v>
      </c>
      <c r="B42" s="70" t="s">
        <v>14</v>
      </c>
      <c r="C42" s="94" t="s">
        <v>15</v>
      </c>
      <c r="D42" s="95"/>
      <c r="E42" s="33">
        <f>IF(AV42&gt;999,"neatbilst",IF(AV42&gt;99,"atbilst daļēji",IF(AV42&gt;9,"atbilst pilnībā",IF(AV42&gt;0,"neattiecas",0))))</f>
        <v>0</v>
      </c>
      <c r="F42" s="61">
        <f>SUM(F43:F45)</f>
        <v>0</v>
      </c>
      <c r="G42" s="61">
        <f>SUM(G43:G45)</f>
        <v>0</v>
      </c>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1">
        <f>Z8</f>
        <v>0</v>
      </c>
      <c r="AV42" s="48">
        <f>SUM(AV43:AV45)</f>
        <v>0</v>
      </c>
      <c r="AW42" s="48" t="s">
        <v>153</v>
      </c>
      <c r="AX42" s="63"/>
      <c r="AY42" s="64">
        <f>MIN(AY43:AY45)</f>
        <v>0</v>
      </c>
      <c r="AZ42" s="64">
        <f>MAX(AZ43:AZ45)</f>
        <v>0</v>
      </c>
      <c r="BA42" s="65"/>
      <c r="BB42" s="63"/>
      <c r="BC42" s="66"/>
      <c r="BD42" s="67"/>
      <c r="BE42" s="67"/>
      <c r="BF42" s="72"/>
    </row>
    <row r="43" spans="1:58" s="7" customFormat="1" ht="24.95" hidden="1" customHeight="1" outlineLevel="2" x14ac:dyDescent="0.25">
      <c r="A43" s="91">
        <v>34</v>
      </c>
      <c r="B43" s="93" t="s">
        <v>181</v>
      </c>
      <c r="C43" s="93"/>
      <c r="D43" s="68" t="s">
        <v>369</v>
      </c>
      <c r="E43" s="54"/>
      <c r="F43" s="55">
        <f>COUNTA(H43:R43)</f>
        <v>0</v>
      </c>
      <c r="G43" s="41">
        <f>COUNTA(S43:AT43)</f>
        <v>0</v>
      </c>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56"/>
      <c r="AV43" s="48">
        <f>IF(E43="neattiecas",1,IF(E43="atbilst pilnībā",10,IF(E43="atbilst daļēji",100,IF(E43="neatbilst",1000,0))))</f>
        <v>0</v>
      </c>
      <c r="AW43" s="48"/>
      <c r="AX43" s="53"/>
      <c r="AY43" s="18"/>
      <c r="AZ43" s="18"/>
      <c r="BA43" s="9"/>
      <c r="BB43" s="6"/>
      <c r="BC43" s="6"/>
      <c r="BD43" s="34"/>
      <c r="BE43" s="6"/>
      <c r="BF43" s="71"/>
    </row>
    <row r="44" spans="1:58" s="7" customFormat="1" ht="35.1" hidden="1" customHeight="1" outlineLevel="2" x14ac:dyDescent="0.25">
      <c r="A44" s="91">
        <v>35</v>
      </c>
      <c r="B44" s="93" t="s">
        <v>182</v>
      </c>
      <c r="C44" s="93"/>
      <c r="D44" s="68" t="s">
        <v>370</v>
      </c>
      <c r="E44" s="54"/>
      <c r="F44" s="55">
        <f>COUNTA(H44:R44)</f>
        <v>0</v>
      </c>
      <c r="G44" s="41">
        <f>COUNTA(S44:AT44)</f>
        <v>0</v>
      </c>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56"/>
      <c r="AV44" s="48">
        <f>IF(E44="neattiecas",1,IF(E44="atbilst pilnībā",10,IF(E44="atbilst daļēji",100,IF(E44="neatbilst",1000,0))))</f>
        <v>0</v>
      </c>
      <c r="AW44" s="48"/>
      <c r="AX44" s="53"/>
      <c r="AY44" s="18"/>
      <c r="AZ44" s="18"/>
      <c r="BA44" s="9"/>
      <c r="BB44" s="6"/>
      <c r="BC44" s="6"/>
      <c r="BD44" s="34"/>
      <c r="BE44" s="6"/>
      <c r="BF44" s="71"/>
    </row>
    <row r="45" spans="1:58" s="7" customFormat="1" ht="45" hidden="1" customHeight="1" outlineLevel="2" x14ac:dyDescent="0.25">
      <c r="A45" s="91">
        <v>36</v>
      </c>
      <c r="B45" s="93" t="s">
        <v>183</v>
      </c>
      <c r="C45" s="93"/>
      <c r="D45" s="68" t="s">
        <v>371</v>
      </c>
      <c r="E45" s="54"/>
      <c r="F45" s="55">
        <f>COUNTA(H45:R45)</f>
        <v>0</v>
      </c>
      <c r="G45" s="41">
        <f>COUNTA(S45:AT45)</f>
        <v>0</v>
      </c>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56"/>
      <c r="AV45" s="48">
        <f>IF(E45="neattiecas",1,IF(E45="atbilst pilnībā",10,IF(E45="atbilst daļēji",100,IF(E45="neatbilst",1000,0))))</f>
        <v>0</v>
      </c>
      <c r="AW45" s="48"/>
      <c r="AX45" s="53"/>
      <c r="AY45" s="18"/>
      <c r="AZ45" s="18"/>
      <c r="BA45" s="9"/>
      <c r="BB45" s="6"/>
      <c r="BC45" s="6"/>
      <c r="BD45" s="34"/>
      <c r="BE45" s="6"/>
      <c r="BF45" s="71"/>
    </row>
    <row r="46" spans="1:58" ht="35.1" customHeight="1" outlineLevel="1" collapsed="1" x14ac:dyDescent="0.25">
      <c r="A46" s="91">
        <v>37</v>
      </c>
      <c r="B46" s="70" t="s">
        <v>16</v>
      </c>
      <c r="C46" s="94" t="s">
        <v>17</v>
      </c>
      <c r="D46" s="95"/>
      <c r="E46" s="33">
        <f>IF(AV46&gt;999,"neatbilst",IF(AV46&gt;99,"atbilst daļēji",IF(AV46&gt;9,"atbilst pilnībā",IF(AV46&gt;0,"neattiecas",0))))</f>
        <v>0</v>
      </c>
      <c r="F46" s="61">
        <f>SUM(F47:F47)</f>
        <v>0</v>
      </c>
      <c r="G46" s="61">
        <f>SUM(G47:G47)</f>
        <v>0</v>
      </c>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1">
        <f>AA8</f>
        <v>0</v>
      </c>
      <c r="AV46" s="48">
        <f>SUM(AV47:AV47)</f>
        <v>0</v>
      </c>
      <c r="AW46" s="48" t="s">
        <v>153</v>
      </c>
      <c r="AX46" s="63"/>
      <c r="AY46" s="64">
        <f>MIN(AY47:AY47)</f>
        <v>0</v>
      </c>
      <c r="AZ46" s="64">
        <f>MAX(AZ47:AZ47)</f>
        <v>0</v>
      </c>
      <c r="BA46" s="65"/>
      <c r="BB46" s="63"/>
      <c r="BC46" s="66"/>
      <c r="BD46" s="67"/>
      <c r="BE46" s="67"/>
      <c r="BF46" s="72"/>
    </row>
    <row r="47" spans="1:58" s="7" customFormat="1" ht="75" hidden="1" customHeight="1" outlineLevel="2" x14ac:dyDescent="0.25">
      <c r="A47" s="91">
        <v>38</v>
      </c>
      <c r="B47" s="93" t="s">
        <v>184</v>
      </c>
      <c r="C47" s="93"/>
      <c r="D47" s="68" t="s">
        <v>372</v>
      </c>
      <c r="E47" s="54"/>
      <c r="F47" s="55">
        <f>COUNTA(H47:R47)</f>
        <v>0</v>
      </c>
      <c r="G47" s="41">
        <f>COUNTA(S47:AT47)</f>
        <v>0</v>
      </c>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56"/>
      <c r="AV47" s="48">
        <f>IF(E47="neattiecas",1,IF(E47="atbilst pilnībā",10,IF(E47="atbilst daļēji",100,IF(E47="neatbilst",1000,0))))</f>
        <v>0</v>
      </c>
      <c r="AW47" s="48"/>
      <c r="AX47" s="53"/>
      <c r="AY47" s="18"/>
      <c r="AZ47" s="18"/>
      <c r="BA47" s="9"/>
      <c r="BB47" s="6"/>
      <c r="BC47" s="6"/>
      <c r="BD47" s="34"/>
      <c r="BE47" s="6"/>
      <c r="BF47" s="71"/>
    </row>
    <row r="48" spans="1:58" ht="35.1" customHeight="1" outlineLevel="1" collapsed="1" x14ac:dyDescent="0.25">
      <c r="A48" s="91">
        <v>39</v>
      </c>
      <c r="B48" s="70" t="s">
        <v>18</v>
      </c>
      <c r="C48" s="94" t="s">
        <v>19</v>
      </c>
      <c r="D48" s="95"/>
      <c r="E48" s="33">
        <f>IF(AV48&gt;999,"neatbilst",IF(AV48&gt;99,"atbilst daļēji",IF(AV48&gt;9,"atbilst pilnībā",IF(AV48&gt;0,"neattiecas",0))))</f>
        <v>0</v>
      </c>
      <c r="F48" s="61">
        <f>SUM(F49:F52)</f>
        <v>0</v>
      </c>
      <c r="G48" s="61">
        <f>SUM(G49:G52)</f>
        <v>0</v>
      </c>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1">
        <f>AB8</f>
        <v>0</v>
      </c>
      <c r="AV48" s="48">
        <f>SUM(AV49:AV52)</f>
        <v>0</v>
      </c>
      <c r="AW48" s="48" t="s">
        <v>153</v>
      </c>
      <c r="AX48" s="63"/>
      <c r="AY48" s="64">
        <f>MIN(AY49:AY52)</f>
        <v>0</v>
      </c>
      <c r="AZ48" s="64">
        <f>MAX(AZ49:AZ52)</f>
        <v>0</v>
      </c>
      <c r="BA48" s="65"/>
      <c r="BB48" s="63"/>
      <c r="BC48" s="66"/>
      <c r="BD48" s="67"/>
      <c r="BE48" s="67"/>
      <c r="BF48" s="72"/>
    </row>
    <row r="49" spans="1:58" s="7" customFormat="1" ht="35.1" hidden="1" customHeight="1" outlineLevel="2" x14ac:dyDescent="0.25">
      <c r="A49" s="91">
        <v>40</v>
      </c>
      <c r="B49" s="93" t="s">
        <v>185</v>
      </c>
      <c r="C49" s="93"/>
      <c r="D49" s="68" t="s">
        <v>373</v>
      </c>
      <c r="E49" s="54"/>
      <c r="F49" s="55">
        <f>COUNTA(H49:R49)</f>
        <v>0</v>
      </c>
      <c r="G49" s="41">
        <f>COUNTA(S49:AT49)</f>
        <v>0</v>
      </c>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56"/>
      <c r="AV49" s="48">
        <f>IF(E49="neattiecas",1,IF(E49="atbilst pilnībā",10,IF(E49="atbilst daļēji",100,IF(E49="neatbilst",1000,0))))</f>
        <v>0</v>
      </c>
      <c r="AW49" s="48"/>
      <c r="AX49" s="53"/>
      <c r="AY49" s="18"/>
      <c r="AZ49" s="18"/>
      <c r="BA49" s="9"/>
      <c r="BB49" s="6"/>
      <c r="BC49" s="6"/>
      <c r="BD49" s="34"/>
      <c r="BE49" s="6"/>
      <c r="BF49" s="71"/>
    </row>
    <row r="50" spans="1:58" s="7" customFormat="1" ht="24.95" hidden="1" customHeight="1" outlineLevel="2" x14ac:dyDescent="0.25">
      <c r="A50" s="91">
        <v>41</v>
      </c>
      <c r="B50" s="93" t="s">
        <v>186</v>
      </c>
      <c r="C50" s="93"/>
      <c r="D50" s="68" t="s">
        <v>374</v>
      </c>
      <c r="E50" s="54"/>
      <c r="F50" s="55">
        <f>COUNTA(H50:R50)</f>
        <v>0</v>
      </c>
      <c r="G50" s="41">
        <f>COUNTA(S50:AT50)</f>
        <v>0</v>
      </c>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56"/>
      <c r="AV50" s="48">
        <f>IF(E50="neattiecas",1,IF(E50="atbilst pilnībā",10,IF(E50="atbilst daļēji",100,IF(E50="neatbilst",1000,0))))</f>
        <v>0</v>
      </c>
      <c r="AW50" s="48"/>
      <c r="AX50" s="53"/>
      <c r="AY50" s="18"/>
      <c r="AZ50" s="18"/>
      <c r="BA50" s="9"/>
      <c r="BB50" s="6"/>
      <c r="BC50" s="6"/>
      <c r="BD50" s="34"/>
      <c r="BE50" s="6"/>
      <c r="BF50" s="71"/>
    </row>
    <row r="51" spans="1:58" s="7" customFormat="1" ht="35.1" hidden="1" customHeight="1" outlineLevel="2" x14ac:dyDescent="0.25">
      <c r="A51" s="91">
        <v>42</v>
      </c>
      <c r="B51" s="93" t="s">
        <v>187</v>
      </c>
      <c r="C51" s="93"/>
      <c r="D51" s="68" t="s">
        <v>375</v>
      </c>
      <c r="E51" s="54"/>
      <c r="F51" s="55">
        <f>COUNTA(H51:R51)</f>
        <v>0</v>
      </c>
      <c r="G51" s="41">
        <f>COUNTA(S51:AT51)</f>
        <v>0</v>
      </c>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56"/>
      <c r="AV51" s="48">
        <f>IF(E51="neattiecas",1,IF(E51="atbilst pilnībā",10,IF(E51="atbilst daļēji",100,IF(E51="neatbilst",1000,0))))</f>
        <v>0</v>
      </c>
      <c r="AW51" s="48"/>
      <c r="AX51" s="53"/>
      <c r="AY51" s="18"/>
      <c r="AZ51" s="18"/>
      <c r="BA51" s="9"/>
      <c r="BB51" s="6"/>
      <c r="BC51" s="6"/>
      <c r="BD51" s="34"/>
      <c r="BE51" s="6"/>
      <c r="BF51" s="71"/>
    </row>
    <row r="52" spans="1:58" s="7" customFormat="1" ht="35.1" hidden="1" customHeight="1" outlineLevel="2" x14ac:dyDescent="0.25">
      <c r="A52" s="91">
        <v>43</v>
      </c>
      <c r="B52" s="93" t="s">
        <v>188</v>
      </c>
      <c r="C52" s="93"/>
      <c r="D52" s="68" t="s">
        <v>376</v>
      </c>
      <c r="E52" s="54"/>
      <c r="F52" s="55">
        <f>COUNTA(H52:R52)</f>
        <v>0</v>
      </c>
      <c r="G52" s="41">
        <f>COUNTA(S52:AT52)</f>
        <v>0</v>
      </c>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56"/>
      <c r="AV52" s="48">
        <f>IF(E52="neattiecas",1,IF(E52="atbilst pilnībā",10,IF(E52="atbilst daļēji",100,IF(E52="neatbilst",1000,0))))</f>
        <v>0</v>
      </c>
      <c r="AW52" s="48"/>
      <c r="AX52" s="53"/>
      <c r="AY52" s="18"/>
      <c r="AZ52" s="18"/>
      <c r="BA52" s="9"/>
      <c r="BB52" s="6"/>
      <c r="BC52" s="6"/>
      <c r="BD52" s="34"/>
      <c r="BE52" s="6"/>
      <c r="BF52" s="71"/>
    </row>
    <row r="53" spans="1:58" ht="35.1" customHeight="1" outlineLevel="1" collapsed="1" x14ac:dyDescent="0.25">
      <c r="A53" s="91">
        <v>44</v>
      </c>
      <c r="B53" s="70" t="s">
        <v>20</v>
      </c>
      <c r="C53" s="94" t="s">
        <v>58</v>
      </c>
      <c r="D53" s="95"/>
      <c r="E53" s="33">
        <f>IF(AV53&gt;999,"neatbilst",IF(AV53&gt;99,"atbilst daļēji",IF(AV53&gt;9,"atbilst pilnībā",IF(AV53&gt;0,"neattiecas",0))))</f>
        <v>0</v>
      </c>
      <c r="F53" s="61">
        <f>SUM(F54:F55)</f>
        <v>0</v>
      </c>
      <c r="G53" s="61">
        <f>SUM(G54:G55)</f>
        <v>0</v>
      </c>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1">
        <f>AC8</f>
        <v>0</v>
      </c>
      <c r="AV53" s="48">
        <f>SUM(AV54:AV55)</f>
        <v>0</v>
      </c>
      <c r="AW53" s="48" t="s">
        <v>153</v>
      </c>
      <c r="AX53" s="63"/>
      <c r="AY53" s="64">
        <f>MIN(AY54:AY55)</f>
        <v>0</v>
      </c>
      <c r="AZ53" s="64">
        <f>MAX(AZ54:AZ55)</f>
        <v>0</v>
      </c>
      <c r="BA53" s="65"/>
      <c r="BB53" s="63"/>
      <c r="BC53" s="66"/>
      <c r="BD53" s="67"/>
      <c r="BE53" s="67"/>
      <c r="BF53" s="72"/>
    </row>
    <row r="54" spans="1:58" s="7" customFormat="1" ht="24.95" hidden="1" customHeight="1" outlineLevel="2" x14ac:dyDescent="0.25">
      <c r="A54" s="91">
        <v>45</v>
      </c>
      <c r="B54" s="93" t="s">
        <v>189</v>
      </c>
      <c r="C54" s="93"/>
      <c r="D54" s="68" t="s">
        <v>377</v>
      </c>
      <c r="E54" s="54"/>
      <c r="F54" s="55">
        <f>COUNTA(H54:R54)</f>
        <v>0</v>
      </c>
      <c r="G54" s="41">
        <f>COUNTA(S54:AT54)</f>
        <v>0</v>
      </c>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56"/>
      <c r="AV54" s="48">
        <f>IF(E54="neattiecas",1,IF(E54="atbilst pilnībā",10,IF(E54="atbilst daļēji",100,IF(E54="neatbilst",1000,0))))</f>
        <v>0</v>
      </c>
      <c r="AW54" s="48"/>
      <c r="AX54" s="53"/>
      <c r="AY54" s="18"/>
      <c r="AZ54" s="18"/>
      <c r="BA54" s="9"/>
      <c r="BB54" s="6"/>
      <c r="BC54" s="6"/>
      <c r="BD54" s="34"/>
      <c r="BE54" s="6"/>
      <c r="BF54" s="71"/>
    </row>
    <row r="55" spans="1:58" s="7" customFormat="1" ht="45" hidden="1" customHeight="1" outlineLevel="2" x14ac:dyDescent="0.25">
      <c r="A55" s="91">
        <v>46</v>
      </c>
      <c r="B55" s="93" t="s">
        <v>190</v>
      </c>
      <c r="C55" s="93"/>
      <c r="D55" s="68" t="s">
        <v>378</v>
      </c>
      <c r="E55" s="54"/>
      <c r="F55" s="55">
        <f>COUNTA(H55:R55)</f>
        <v>0</v>
      </c>
      <c r="G55" s="41">
        <f>COUNTA(S55:AT55)</f>
        <v>0</v>
      </c>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56"/>
      <c r="AV55" s="48">
        <f>IF(E55="neattiecas",1,IF(E55="atbilst pilnībā",10,IF(E55="atbilst daļēji",100,IF(E55="neatbilst",1000,0))))</f>
        <v>0</v>
      </c>
      <c r="AW55" s="48"/>
      <c r="AX55" s="53"/>
      <c r="AY55" s="18"/>
      <c r="AZ55" s="18"/>
      <c r="BA55" s="9"/>
      <c r="BB55" s="6"/>
      <c r="BC55" s="6"/>
      <c r="BD55" s="34"/>
      <c r="BE55" s="6"/>
      <c r="BF55" s="71"/>
    </row>
    <row r="56" spans="1:58" ht="35.1" customHeight="1" outlineLevel="1" collapsed="1" x14ac:dyDescent="0.25">
      <c r="A56" s="91">
        <v>47</v>
      </c>
      <c r="B56" s="70" t="s">
        <v>21</v>
      </c>
      <c r="C56" s="94" t="s">
        <v>22</v>
      </c>
      <c r="D56" s="95"/>
      <c r="E56" s="33">
        <f>IF(AV56&gt;999,"neatbilst",IF(AV56&gt;99,"atbilst daļēji",IF(AV56&gt;9,"atbilst pilnībā",IF(AV56&gt;0,"neattiecas",0))))</f>
        <v>0</v>
      </c>
      <c r="F56" s="61">
        <f>SUM(F57:F57)</f>
        <v>0</v>
      </c>
      <c r="G56" s="61">
        <f>SUM(G57:G57)</f>
        <v>0</v>
      </c>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c r="AL56" s="62"/>
      <c r="AM56" s="62"/>
      <c r="AN56" s="62"/>
      <c r="AO56" s="62"/>
      <c r="AP56" s="62"/>
      <c r="AQ56" s="62"/>
      <c r="AR56" s="62"/>
      <c r="AS56" s="62"/>
      <c r="AT56" s="62"/>
      <c r="AU56" s="61">
        <f>AD8</f>
        <v>0</v>
      </c>
      <c r="AV56" s="48">
        <f>SUM(AV57:AV57)</f>
        <v>0</v>
      </c>
      <c r="AW56" s="48" t="s">
        <v>153</v>
      </c>
      <c r="AX56" s="63"/>
      <c r="AY56" s="64">
        <f>MIN(AY57:AY57)</f>
        <v>0</v>
      </c>
      <c r="AZ56" s="64">
        <f>MAX(AZ57:AZ57)</f>
        <v>0</v>
      </c>
      <c r="BA56" s="65"/>
      <c r="BB56" s="63"/>
      <c r="BC56" s="66"/>
      <c r="BD56" s="67"/>
      <c r="BE56" s="67"/>
      <c r="BF56" s="72"/>
    </row>
    <row r="57" spans="1:58" s="7" customFormat="1" ht="75" hidden="1" customHeight="1" outlineLevel="2" x14ac:dyDescent="0.25">
      <c r="A57" s="91">
        <v>48</v>
      </c>
      <c r="B57" s="93" t="s">
        <v>191</v>
      </c>
      <c r="C57" s="93"/>
      <c r="D57" s="68" t="s">
        <v>379</v>
      </c>
      <c r="E57" s="54"/>
      <c r="F57" s="55">
        <f>COUNTA(H57:R57)</f>
        <v>0</v>
      </c>
      <c r="G57" s="41">
        <f>COUNTA(S57:AT57)</f>
        <v>0</v>
      </c>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56"/>
      <c r="AV57" s="48">
        <f>IF(E57="neattiecas",1,IF(E57="atbilst pilnībā",10,IF(E57="atbilst daļēji",100,IF(E57="neatbilst",1000,0))))</f>
        <v>0</v>
      </c>
      <c r="AW57" s="48"/>
      <c r="AX57" s="53"/>
      <c r="AY57" s="18"/>
      <c r="AZ57" s="18"/>
      <c r="BA57" s="9"/>
      <c r="BB57" s="6"/>
      <c r="BC57" s="6"/>
      <c r="BD57" s="34"/>
      <c r="BE57" s="6"/>
      <c r="BF57" s="71"/>
    </row>
    <row r="58" spans="1:58" ht="35.1" customHeight="1" outlineLevel="1" collapsed="1" x14ac:dyDescent="0.25">
      <c r="A58" s="91">
        <v>49</v>
      </c>
      <c r="B58" s="70" t="s">
        <v>23</v>
      </c>
      <c r="C58" s="94" t="s">
        <v>24</v>
      </c>
      <c r="D58" s="95"/>
      <c r="E58" s="33">
        <f>IF(AV58&gt;999,"neatbilst",IF(AV58&gt;99,"atbilst daļēji",IF(AV58&gt;9,"atbilst pilnībā",IF(AV58&gt;0,"neattiecas",0))))</f>
        <v>0</v>
      </c>
      <c r="F58" s="61">
        <f>SUM(F59:F59)</f>
        <v>0</v>
      </c>
      <c r="G58" s="61">
        <f>SUM(G59:G59)</f>
        <v>0</v>
      </c>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2"/>
      <c r="AM58" s="62"/>
      <c r="AN58" s="62"/>
      <c r="AO58" s="62"/>
      <c r="AP58" s="62"/>
      <c r="AQ58" s="62"/>
      <c r="AR58" s="62"/>
      <c r="AS58" s="62"/>
      <c r="AT58" s="62"/>
      <c r="AU58" s="61">
        <f>AE8</f>
        <v>0</v>
      </c>
      <c r="AV58" s="48">
        <f>SUM(AV59:AV59)</f>
        <v>0</v>
      </c>
      <c r="AW58" s="48" t="s">
        <v>153</v>
      </c>
      <c r="AX58" s="63"/>
      <c r="AY58" s="64">
        <f>MIN(AY59:AY59)</f>
        <v>0</v>
      </c>
      <c r="AZ58" s="64">
        <f>MAX(AZ59:AZ59)</f>
        <v>0</v>
      </c>
      <c r="BA58" s="65"/>
      <c r="BB58" s="63"/>
      <c r="BC58" s="66"/>
      <c r="BD58" s="67"/>
      <c r="BE58" s="67"/>
      <c r="BF58" s="72"/>
    </row>
    <row r="59" spans="1:58" s="7" customFormat="1" ht="60" hidden="1" customHeight="1" outlineLevel="2" x14ac:dyDescent="0.25">
      <c r="A59" s="91">
        <v>50</v>
      </c>
      <c r="B59" s="93" t="s">
        <v>192</v>
      </c>
      <c r="C59" s="93"/>
      <c r="D59" s="68" t="s">
        <v>380</v>
      </c>
      <c r="E59" s="54"/>
      <c r="F59" s="55">
        <f>COUNTA(H59:R59)</f>
        <v>0</v>
      </c>
      <c r="G59" s="41">
        <f>COUNTA(S59:AT59)</f>
        <v>0</v>
      </c>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56"/>
      <c r="AV59" s="48">
        <f>IF(E59="neattiecas",1,IF(E59="atbilst pilnībā",10,IF(E59="atbilst daļēji",100,IF(E59="neatbilst",1000,0))))</f>
        <v>0</v>
      </c>
      <c r="AW59" s="48"/>
      <c r="AX59" s="53"/>
      <c r="AY59" s="18"/>
      <c r="AZ59" s="18"/>
      <c r="BA59" s="9"/>
      <c r="BB59" s="6"/>
      <c r="BC59" s="6"/>
      <c r="BD59" s="34"/>
      <c r="BE59" s="6"/>
      <c r="BF59" s="71"/>
    </row>
    <row r="60" spans="1:58" ht="35.1" customHeight="1" outlineLevel="1" collapsed="1" x14ac:dyDescent="0.25">
      <c r="A60" s="91">
        <v>51</v>
      </c>
      <c r="B60" s="70" t="s">
        <v>25</v>
      </c>
      <c r="C60" s="94" t="s">
        <v>26</v>
      </c>
      <c r="D60" s="95"/>
      <c r="E60" s="33">
        <f>IF(AV60&gt;999,"neatbilst",IF(AV60&gt;99,"atbilst daļēji",IF(AV60&gt;9,"atbilst pilnībā",IF(AV60&gt;0,"neattiecas",0))))</f>
        <v>0</v>
      </c>
      <c r="F60" s="61">
        <f>SUM(F61:F66)</f>
        <v>0</v>
      </c>
      <c r="G60" s="61">
        <f>SUM(G61:G66)</f>
        <v>0</v>
      </c>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1">
        <f>AF8</f>
        <v>0</v>
      </c>
      <c r="AV60" s="48">
        <f>SUM(AV61:AV66)</f>
        <v>0</v>
      </c>
      <c r="AW60" s="48" t="s">
        <v>153</v>
      </c>
      <c r="AX60" s="63"/>
      <c r="AY60" s="64">
        <f>MIN(AY61:AY66)</f>
        <v>0</v>
      </c>
      <c r="AZ60" s="64">
        <f>MAX(AZ61:AZ66)</f>
        <v>0</v>
      </c>
      <c r="BA60" s="65"/>
      <c r="BB60" s="63"/>
      <c r="BC60" s="66"/>
      <c r="BD60" s="67"/>
      <c r="BE60" s="67"/>
      <c r="BF60" s="72"/>
    </row>
    <row r="61" spans="1:58" s="7" customFormat="1" ht="24.95" hidden="1" customHeight="1" outlineLevel="2" x14ac:dyDescent="0.25">
      <c r="A61" s="91">
        <v>52</v>
      </c>
      <c r="B61" s="93" t="s">
        <v>193</v>
      </c>
      <c r="C61" s="93"/>
      <c r="D61" s="68" t="s">
        <v>382</v>
      </c>
      <c r="E61" s="54"/>
      <c r="F61" s="55">
        <f t="shared" ref="F61:F66" si="5">COUNTA(H61:R61)</f>
        <v>0</v>
      </c>
      <c r="G61" s="41">
        <f t="shared" ref="G61:G66" si="6">COUNTA(S61:AT61)</f>
        <v>0</v>
      </c>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56"/>
      <c r="AV61" s="48">
        <f t="shared" ref="AV61:AV66" si="7">IF(E61="neattiecas",1,IF(E61="atbilst pilnībā",10,IF(E61="atbilst daļēji",100,IF(E61="neatbilst",1000,0))))</f>
        <v>0</v>
      </c>
      <c r="AW61" s="48"/>
      <c r="AX61" s="53"/>
      <c r="AY61" s="18"/>
      <c r="AZ61" s="18"/>
      <c r="BA61" s="9"/>
      <c r="BB61" s="6"/>
      <c r="BC61" s="6"/>
      <c r="BD61" s="34"/>
      <c r="BE61" s="6"/>
      <c r="BF61" s="71"/>
    </row>
    <row r="62" spans="1:58" s="7" customFormat="1" ht="24.95" hidden="1" customHeight="1" outlineLevel="2" x14ac:dyDescent="0.25">
      <c r="A62" s="91">
        <v>53</v>
      </c>
      <c r="B62" s="93" t="s">
        <v>194</v>
      </c>
      <c r="C62" s="93"/>
      <c r="D62" s="68" t="s">
        <v>384</v>
      </c>
      <c r="E62" s="54"/>
      <c r="F62" s="55">
        <f t="shared" si="5"/>
        <v>0</v>
      </c>
      <c r="G62" s="41">
        <f t="shared" si="6"/>
        <v>0</v>
      </c>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56"/>
      <c r="AV62" s="48">
        <f t="shared" si="7"/>
        <v>0</v>
      </c>
      <c r="AW62" s="48"/>
      <c r="AX62" s="53"/>
      <c r="AY62" s="18"/>
      <c r="AZ62" s="18"/>
      <c r="BA62" s="9"/>
      <c r="BB62" s="6"/>
      <c r="BC62" s="6"/>
      <c r="BD62" s="34"/>
      <c r="BE62" s="6"/>
      <c r="BF62" s="71"/>
    </row>
    <row r="63" spans="1:58" s="7" customFormat="1" ht="24.95" hidden="1" customHeight="1" outlineLevel="2" x14ac:dyDescent="0.25">
      <c r="A63" s="91">
        <v>54</v>
      </c>
      <c r="B63" s="93" t="s">
        <v>195</v>
      </c>
      <c r="C63" s="93"/>
      <c r="D63" s="68" t="s">
        <v>383</v>
      </c>
      <c r="E63" s="54"/>
      <c r="F63" s="55">
        <f t="shared" si="5"/>
        <v>0</v>
      </c>
      <c r="G63" s="41">
        <f t="shared" si="6"/>
        <v>0</v>
      </c>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56"/>
      <c r="AV63" s="48">
        <f t="shared" si="7"/>
        <v>0</v>
      </c>
      <c r="AW63" s="48"/>
      <c r="AX63" s="53"/>
      <c r="AY63" s="18"/>
      <c r="AZ63" s="18"/>
      <c r="BA63" s="9"/>
      <c r="BB63" s="6"/>
      <c r="BC63" s="6"/>
      <c r="BD63" s="34"/>
      <c r="BE63" s="6"/>
      <c r="BF63" s="71"/>
    </row>
    <row r="64" spans="1:58" s="7" customFormat="1" ht="24.95" hidden="1" customHeight="1" outlineLevel="2" x14ac:dyDescent="0.25">
      <c r="A64" s="91">
        <v>55</v>
      </c>
      <c r="B64" s="93" t="s">
        <v>196</v>
      </c>
      <c r="C64" s="93"/>
      <c r="D64" s="68" t="s">
        <v>386</v>
      </c>
      <c r="E64" s="54"/>
      <c r="F64" s="55">
        <f t="shared" si="5"/>
        <v>0</v>
      </c>
      <c r="G64" s="41">
        <f t="shared" si="6"/>
        <v>0</v>
      </c>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56"/>
      <c r="AV64" s="48">
        <f t="shared" si="7"/>
        <v>0</v>
      </c>
      <c r="AW64" s="48"/>
      <c r="AX64" s="53"/>
      <c r="AY64" s="18"/>
      <c r="AZ64" s="18"/>
      <c r="BA64" s="9"/>
      <c r="BB64" s="6"/>
      <c r="BC64" s="6"/>
      <c r="BD64" s="34"/>
      <c r="BE64" s="6"/>
      <c r="BF64" s="71"/>
    </row>
    <row r="65" spans="1:58" s="7" customFormat="1" ht="24.95" hidden="1" customHeight="1" outlineLevel="2" x14ac:dyDescent="0.25">
      <c r="A65" s="91">
        <v>56</v>
      </c>
      <c r="B65" s="93" t="s">
        <v>197</v>
      </c>
      <c r="C65" s="93"/>
      <c r="D65" s="68" t="s">
        <v>385</v>
      </c>
      <c r="E65" s="54"/>
      <c r="F65" s="55">
        <f t="shared" si="5"/>
        <v>0</v>
      </c>
      <c r="G65" s="41">
        <f t="shared" si="6"/>
        <v>0</v>
      </c>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56"/>
      <c r="AV65" s="48">
        <f t="shared" si="7"/>
        <v>0</v>
      </c>
      <c r="AW65" s="48"/>
      <c r="AX65" s="53"/>
      <c r="AY65" s="18"/>
      <c r="AZ65" s="18"/>
      <c r="BA65" s="9"/>
      <c r="BB65" s="6"/>
      <c r="BC65" s="6"/>
      <c r="BD65" s="34"/>
      <c r="BE65" s="6"/>
      <c r="BF65" s="71"/>
    </row>
    <row r="66" spans="1:58" s="7" customFormat="1" ht="35.1" hidden="1" customHeight="1" outlineLevel="2" x14ac:dyDescent="0.25">
      <c r="A66" s="91">
        <v>57</v>
      </c>
      <c r="B66" s="93" t="s">
        <v>381</v>
      </c>
      <c r="C66" s="93"/>
      <c r="D66" s="68" t="s">
        <v>387</v>
      </c>
      <c r="E66" s="54"/>
      <c r="F66" s="55">
        <f t="shared" si="5"/>
        <v>0</v>
      </c>
      <c r="G66" s="41">
        <f t="shared" si="6"/>
        <v>0</v>
      </c>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56"/>
      <c r="AV66" s="48">
        <f t="shared" si="7"/>
        <v>0</v>
      </c>
      <c r="AW66" s="48"/>
      <c r="AX66" s="53"/>
      <c r="AY66" s="18"/>
      <c r="AZ66" s="18"/>
      <c r="BA66" s="9"/>
      <c r="BB66" s="6"/>
      <c r="BC66" s="6"/>
      <c r="BD66" s="34"/>
      <c r="BE66" s="6"/>
      <c r="BF66" s="71"/>
    </row>
    <row r="67" spans="1:58" ht="35.1" customHeight="1" outlineLevel="1" collapsed="1" x14ac:dyDescent="0.25">
      <c r="A67" s="91">
        <v>58</v>
      </c>
      <c r="B67" s="70" t="s">
        <v>27</v>
      </c>
      <c r="C67" s="94" t="s">
        <v>28</v>
      </c>
      <c r="D67" s="95"/>
      <c r="E67" s="33">
        <f>IF(AV67&gt;999,"neatbilst",IF(AV67&gt;99,"atbilst daļēji",IF(AV67&gt;9,"atbilst pilnībā",IF(AV67&gt;0,"neattiecas",0))))</f>
        <v>0</v>
      </c>
      <c r="F67" s="61">
        <f>SUM(F68:F71)</f>
        <v>0</v>
      </c>
      <c r="G67" s="61">
        <f>SUM(G68:G71)</f>
        <v>0</v>
      </c>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1">
        <f>AG8</f>
        <v>0</v>
      </c>
      <c r="AV67" s="48">
        <f>SUM(AV68:AV71)</f>
        <v>0</v>
      </c>
      <c r="AW67" s="48" t="s">
        <v>153</v>
      </c>
      <c r="AX67" s="63"/>
      <c r="AY67" s="64">
        <f>MIN(AY68:AY71)</f>
        <v>0</v>
      </c>
      <c r="AZ67" s="64">
        <f>MAX(AZ68:AZ71)</f>
        <v>0</v>
      </c>
      <c r="BA67" s="65"/>
      <c r="BB67" s="63"/>
      <c r="BC67" s="66"/>
      <c r="BD67" s="67"/>
      <c r="BE67" s="67"/>
      <c r="BF67" s="72"/>
    </row>
    <row r="68" spans="1:58" s="7" customFormat="1" ht="35.1" hidden="1" customHeight="1" outlineLevel="2" x14ac:dyDescent="0.25">
      <c r="A68" s="91">
        <v>59</v>
      </c>
      <c r="B68" s="93" t="s">
        <v>198</v>
      </c>
      <c r="C68" s="93"/>
      <c r="D68" s="68" t="s">
        <v>662</v>
      </c>
      <c r="E68" s="54"/>
      <c r="F68" s="55">
        <f>COUNTA(H68:R68)</f>
        <v>0</v>
      </c>
      <c r="G68" s="41">
        <f>COUNTA(S68:AT68)</f>
        <v>0</v>
      </c>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56"/>
      <c r="AV68" s="48">
        <f>IF(E68="neattiecas",1,IF(E68="atbilst pilnībā",10,IF(E68="atbilst daļēji",100,IF(E68="neatbilst",1000,0))))</f>
        <v>0</v>
      </c>
      <c r="AW68" s="48"/>
      <c r="AX68" s="53"/>
      <c r="AY68" s="18"/>
      <c r="AZ68" s="18"/>
      <c r="BA68" s="9"/>
      <c r="BB68" s="6"/>
      <c r="BC68" s="6"/>
      <c r="BD68" s="34"/>
      <c r="BE68" s="6"/>
      <c r="BF68" s="71"/>
    </row>
    <row r="69" spans="1:58" s="7" customFormat="1" ht="35.1" hidden="1" customHeight="1" outlineLevel="2" x14ac:dyDescent="0.25">
      <c r="A69" s="91">
        <v>60</v>
      </c>
      <c r="B69" s="93" t="s">
        <v>199</v>
      </c>
      <c r="C69" s="93"/>
      <c r="D69" s="68" t="s">
        <v>663</v>
      </c>
      <c r="E69" s="54"/>
      <c r="F69" s="55">
        <f>COUNTA(H69:R69)</f>
        <v>0</v>
      </c>
      <c r="G69" s="41">
        <f>COUNTA(S69:AT69)</f>
        <v>0</v>
      </c>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56"/>
      <c r="AV69" s="48">
        <f>IF(E69="neattiecas",1,IF(E69="atbilst pilnībā",10,IF(E69="atbilst daļēji",100,IF(E69="neatbilst",1000,0))))</f>
        <v>0</v>
      </c>
      <c r="AW69" s="48"/>
      <c r="AX69" s="53"/>
      <c r="AY69" s="18"/>
      <c r="AZ69" s="18"/>
      <c r="BA69" s="9"/>
      <c r="BB69" s="6"/>
      <c r="BC69" s="6"/>
      <c r="BD69" s="34"/>
      <c r="BE69" s="6"/>
      <c r="BF69" s="71"/>
    </row>
    <row r="70" spans="1:58" s="7" customFormat="1" ht="45" hidden="1" customHeight="1" outlineLevel="2" x14ac:dyDescent="0.25">
      <c r="A70" s="91">
        <v>61</v>
      </c>
      <c r="B70" s="93" t="s">
        <v>200</v>
      </c>
      <c r="C70" s="93"/>
      <c r="D70" s="68" t="s">
        <v>664</v>
      </c>
      <c r="E70" s="54"/>
      <c r="F70" s="55">
        <f>COUNTA(H70:R70)</f>
        <v>0</v>
      </c>
      <c r="G70" s="41">
        <f>COUNTA(S70:AT70)</f>
        <v>0</v>
      </c>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56"/>
      <c r="AV70" s="48">
        <f>IF(E70="neattiecas",1,IF(E70="atbilst pilnībā",10,IF(E70="atbilst daļēji",100,IF(E70="neatbilst",1000,0))))</f>
        <v>0</v>
      </c>
      <c r="AW70" s="48"/>
      <c r="AX70" s="53"/>
      <c r="AY70" s="18"/>
      <c r="AZ70" s="18"/>
      <c r="BA70" s="9"/>
      <c r="BB70" s="6"/>
      <c r="BC70" s="6"/>
      <c r="BD70" s="34"/>
      <c r="BE70" s="6"/>
      <c r="BF70" s="71"/>
    </row>
    <row r="71" spans="1:58" s="7" customFormat="1" ht="35.1" hidden="1" customHeight="1" outlineLevel="2" x14ac:dyDescent="0.25">
      <c r="A71" s="91">
        <v>62</v>
      </c>
      <c r="B71" s="93" t="s">
        <v>201</v>
      </c>
      <c r="C71" s="93"/>
      <c r="D71" s="68" t="s">
        <v>665</v>
      </c>
      <c r="E71" s="54"/>
      <c r="F71" s="55">
        <f>COUNTA(H71:R71)</f>
        <v>0</v>
      </c>
      <c r="G71" s="41">
        <f>COUNTA(S71:AT71)</f>
        <v>0</v>
      </c>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56"/>
      <c r="AV71" s="48">
        <f>IF(E71="neattiecas",1,IF(E71="atbilst pilnībā",10,IF(E71="atbilst daļēji",100,IF(E71="neatbilst",1000,0))))</f>
        <v>0</v>
      </c>
      <c r="AW71" s="48"/>
      <c r="AX71" s="53"/>
      <c r="AY71" s="18"/>
      <c r="AZ71" s="18"/>
      <c r="BA71" s="9"/>
      <c r="BB71" s="6"/>
      <c r="BC71" s="6"/>
      <c r="BD71" s="34"/>
      <c r="BE71" s="6"/>
      <c r="BF71" s="71"/>
    </row>
    <row r="72" spans="1:58" ht="35.1" customHeight="1" outlineLevel="1" collapsed="1" x14ac:dyDescent="0.25">
      <c r="A72" s="91">
        <v>63</v>
      </c>
      <c r="B72" s="70" t="s">
        <v>29</v>
      </c>
      <c r="C72" s="94" t="s">
        <v>30</v>
      </c>
      <c r="D72" s="95"/>
      <c r="E72" s="33">
        <f>IF(AV72&gt;999,"neatbilst",IF(AV72&gt;99,"atbilst daļēji",IF(AV72&gt;9,"atbilst pilnībā",IF(AV72&gt;0,"neattiecas",0))))</f>
        <v>0</v>
      </c>
      <c r="F72" s="61">
        <f>SUM(F73:F77)</f>
        <v>0</v>
      </c>
      <c r="G72" s="61">
        <f>SUM(G73:G77)</f>
        <v>0</v>
      </c>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62"/>
      <c r="AO72" s="62"/>
      <c r="AP72" s="62"/>
      <c r="AQ72" s="62"/>
      <c r="AR72" s="62"/>
      <c r="AS72" s="62"/>
      <c r="AT72" s="62"/>
      <c r="AU72" s="61">
        <f>AH8</f>
        <v>0</v>
      </c>
      <c r="AV72" s="48">
        <f>SUM(AV73:AV77)</f>
        <v>0</v>
      </c>
      <c r="AW72" s="48" t="s">
        <v>153</v>
      </c>
      <c r="AX72" s="63"/>
      <c r="AY72" s="64">
        <f>MIN(AY73:AY77)</f>
        <v>0</v>
      </c>
      <c r="AZ72" s="64">
        <f>MAX(AZ73:AZ77)</f>
        <v>0</v>
      </c>
      <c r="BA72" s="65"/>
      <c r="BB72" s="63"/>
      <c r="BC72" s="66"/>
      <c r="BD72" s="67"/>
      <c r="BE72" s="67"/>
      <c r="BF72" s="72"/>
    </row>
    <row r="73" spans="1:58" s="7" customFormat="1" ht="35.1" hidden="1" customHeight="1" outlineLevel="2" x14ac:dyDescent="0.25">
      <c r="A73" s="91">
        <v>64</v>
      </c>
      <c r="B73" s="93" t="s">
        <v>202</v>
      </c>
      <c r="C73" s="93"/>
      <c r="D73" s="68" t="s">
        <v>388</v>
      </c>
      <c r="E73" s="54"/>
      <c r="F73" s="55">
        <f>COUNTA(H73:R73)</f>
        <v>0</v>
      </c>
      <c r="G73" s="41">
        <f>COUNTA(S73:AT73)</f>
        <v>0</v>
      </c>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56"/>
      <c r="AV73" s="48">
        <f>IF(E73="neattiecas",1,IF(E73="atbilst pilnībā",10,IF(E73="atbilst daļēji",100,IF(E73="neatbilst",1000,0))))</f>
        <v>0</v>
      </c>
      <c r="AW73" s="48"/>
      <c r="AX73" s="53"/>
      <c r="AY73" s="18"/>
      <c r="AZ73" s="18"/>
      <c r="BA73" s="9"/>
      <c r="BB73" s="6"/>
      <c r="BC73" s="6"/>
      <c r="BD73" s="34"/>
      <c r="BE73" s="6"/>
      <c r="BF73" s="71"/>
    </row>
    <row r="74" spans="1:58" s="7" customFormat="1" ht="35.1" hidden="1" customHeight="1" outlineLevel="2" x14ac:dyDescent="0.25">
      <c r="A74" s="91">
        <v>65</v>
      </c>
      <c r="B74" s="93" t="s">
        <v>203</v>
      </c>
      <c r="C74" s="93"/>
      <c r="D74" s="68" t="s">
        <v>389</v>
      </c>
      <c r="E74" s="54"/>
      <c r="F74" s="55">
        <f>COUNTA(H74:R74)</f>
        <v>0</v>
      </c>
      <c r="G74" s="41">
        <f>COUNTA(S74:AT74)</f>
        <v>0</v>
      </c>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56"/>
      <c r="AV74" s="48">
        <f>IF(E74="neattiecas",1,IF(E74="atbilst pilnībā",10,IF(E74="atbilst daļēji",100,IF(E74="neatbilst",1000,0))))</f>
        <v>0</v>
      </c>
      <c r="AW74" s="48"/>
      <c r="AX74" s="53"/>
      <c r="AY74" s="18"/>
      <c r="AZ74" s="18"/>
      <c r="BA74" s="9"/>
      <c r="BB74" s="6"/>
      <c r="BC74" s="6"/>
      <c r="BD74" s="34"/>
      <c r="BE74" s="6"/>
      <c r="BF74" s="71"/>
    </row>
    <row r="75" spans="1:58" s="7" customFormat="1" ht="35.1" hidden="1" customHeight="1" outlineLevel="2" x14ac:dyDescent="0.25">
      <c r="A75" s="91">
        <v>66</v>
      </c>
      <c r="B75" s="93" t="s">
        <v>204</v>
      </c>
      <c r="C75" s="93"/>
      <c r="D75" s="68" t="s">
        <v>390</v>
      </c>
      <c r="E75" s="54"/>
      <c r="F75" s="55">
        <f>COUNTA(H75:R75)</f>
        <v>0</v>
      </c>
      <c r="G75" s="41">
        <f>COUNTA(S75:AT75)</f>
        <v>0</v>
      </c>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56"/>
      <c r="AV75" s="48">
        <f>IF(E75="neattiecas",1,IF(E75="atbilst pilnībā",10,IF(E75="atbilst daļēji",100,IF(E75="neatbilst",1000,0))))</f>
        <v>0</v>
      </c>
      <c r="AW75" s="48"/>
      <c r="AX75" s="53"/>
      <c r="AY75" s="18"/>
      <c r="AZ75" s="18"/>
      <c r="BA75" s="9"/>
      <c r="BB75" s="6"/>
      <c r="BC75" s="6"/>
      <c r="BD75" s="34"/>
      <c r="BE75" s="6"/>
      <c r="BF75" s="71"/>
    </row>
    <row r="76" spans="1:58" s="7" customFormat="1" ht="35.1" hidden="1" customHeight="1" outlineLevel="2" x14ac:dyDescent="0.25">
      <c r="A76" s="91">
        <v>67</v>
      </c>
      <c r="B76" s="93" t="s">
        <v>205</v>
      </c>
      <c r="C76" s="93"/>
      <c r="D76" s="68" t="s">
        <v>391</v>
      </c>
      <c r="E76" s="54"/>
      <c r="F76" s="55">
        <f>COUNTA(H76:R76)</f>
        <v>0</v>
      </c>
      <c r="G76" s="41">
        <f>COUNTA(S76:AT76)</f>
        <v>0</v>
      </c>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56"/>
      <c r="AV76" s="48">
        <f>IF(E76="neattiecas",1,IF(E76="atbilst pilnībā",10,IF(E76="atbilst daļēji",100,IF(E76="neatbilst",1000,0))))</f>
        <v>0</v>
      </c>
      <c r="AW76" s="48"/>
      <c r="AX76" s="53"/>
      <c r="AY76" s="18"/>
      <c r="AZ76" s="18"/>
      <c r="BA76" s="9"/>
      <c r="BB76" s="6"/>
      <c r="BC76" s="6"/>
      <c r="BD76" s="34"/>
      <c r="BE76" s="6"/>
      <c r="BF76" s="71"/>
    </row>
    <row r="77" spans="1:58" s="7" customFormat="1" ht="24.95" hidden="1" customHeight="1" outlineLevel="2" x14ac:dyDescent="0.25">
      <c r="A77" s="91">
        <v>68</v>
      </c>
      <c r="B77" s="93" t="s">
        <v>206</v>
      </c>
      <c r="C77" s="93"/>
      <c r="D77" s="68" t="s">
        <v>392</v>
      </c>
      <c r="E77" s="54"/>
      <c r="F77" s="55">
        <f>COUNTA(H77:R77)</f>
        <v>0</v>
      </c>
      <c r="G77" s="41">
        <f>COUNTA(S77:AT77)</f>
        <v>0</v>
      </c>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56"/>
      <c r="AV77" s="48">
        <f>IF(E77="neattiecas",1,IF(E77="atbilst pilnībā",10,IF(E77="atbilst daļēji",100,IF(E77="neatbilst",1000,0))))</f>
        <v>0</v>
      </c>
      <c r="AW77" s="48"/>
      <c r="AX77" s="53"/>
      <c r="AY77" s="18"/>
      <c r="AZ77" s="18"/>
      <c r="BA77" s="9"/>
      <c r="BB77" s="6"/>
      <c r="BC77" s="6"/>
      <c r="BD77" s="34"/>
      <c r="BE77" s="6"/>
      <c r="BF77" s="71"/>
    </row>
    <row r="78" spans="1:58" ht="35.1" customHeight="1" outlineLevel="1" collapsed="1" x14ac:dyDescent="0.25">
      <c r="A78" s="91">
        <v>69</v>
      </c>
      <c r="B78" s="70" t="s">
        <v>31</v>
      </c>
      <c r="C78" s="94" t="s">
        <v>32</v>
      </c>
      <c r="D78" s="95"/>
      <c r="E78" s="33">
        <f>IF(AV78&gt;999,"neatbilst",IF(AV78&gt;99,"atbilst daļēji",IF(AV78&gt;9,"atbilst pilnībā",IF(AV78&gt;0,"neattiecas",0))))</f>
        <v>0</v>
      </c>
      <c r="F78" s="61">
        <f>SUM(F79:F81)</f>
        <v>0</v>
      </c>
      <c r="G78" s="61">
        <f>SUM(G79:G81)</f>
        <v>0</v>
      </c>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1">
        <f>AI8</f>
        <v>0</v>
      </c>
      <c r="AV78" s="48">
        <f>SUM(AV79:AV81)</f>
        <v>0</v>
      </c>
      <c r="AW78" s="48" t="s">
        <v>153</v>
      </c>
      <c r="AX78" s="63"/>
      <c r="AY78" s="64">
        <f>MIN(AY79:AY81)</f>
        <v>0</v>
      </c>
      <c r="AZ78" s="64">
        <f>MAX(AZ79:AZ81)</f>
        <v>0</v>
      </c>
      <c r="BA78" s="65"/>
      <c r="BB78" s="63"/>
      <c r="BC78" s="66"/>
      <c r="BD78" s="67"/>
      <c r="BE78" s="67"/>
      <c r="BF78" s="72"/>
    </row>
    <row r="79" spans="1:58" s="7" customFormat="1" ht="45" hidden="1" customHeight="1" outlineLevel="2" x14ac:dyDescent="0.25">
      <c r="A79" s="91">
        <v>70</v>
      </c>
      <c r="B79" s="93" t="s">
        <v>207</v>
      </c>
      <c r="C79" s="93"/>
      <c r="D79" s="68" t="s">
        <v>393</v>
      </c>
      <c r="E79" s="54"/>
      <c r="F79" s="55">
        <f>COUNTA(H79:R79)</f>
        <v>0</v>
      </c>
      <c r="G79" s="41">
        <f>COUNTA(S79:AT79)</f>
        <v>0</v>
      </c>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56"/>
      <c r="AV79" s="48">
        <f>IF(E79="neattiecas",1,IF(E79="atbilst pilnībā",10,IF(E79="atbilst daļēji",100,IF(E79="neatbilst",1000,0))))</f>
        <v>0</v>
      </c>
      <c r="AW79" s="48"/>
      <c r="AX79" s="53"/>
      <c r="AY79" s="18"/>
      <c r="AZ79" s="18"/>
      <c r="BA79" s="9"/>
      <c r="BB79" s="6"/>
      <c r="BC79" s="6"/>
      <c r="BD79" s="34"/>
      <c r="BE79" s="6"/>
      <c r="BF79" s="71"/>
    </row>
    <row r="80" spans="1:58" s="7" customFormat="1" ht="35.1" hidden="1" customHeight="1" outlineLevel="2" x14ac:dyDescent="0.25">
      <c r="A80" s="91">
        <v>71</v>
      </c>
      <c r="B80" s="93" t="s">
        <v>208</v>
      </c>
      <c r="C80" s="93"/>
      <c r="D80" s="68" t="s">
        <v>394</v>
      </c>
      <c r="E80" s="54"/>
      <c r="F80" s="55">
        <f>COUNTA(H80:R80)</f>
        <v>0</v>
      </c>
      <c r="G80" s="41">
        <f>COUNTA(S80:AT80)</f>
        <v>0</v>
      </c>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56"/>
      <c r="AV80" s="48">
        <f>IF(E80="neattiecas",1,IF(E80="atbilst pilnībā",10,IF(E80="atbilst daļēji",100,IF(E80="neatbilst",1000,0))))</f>
        <v>0</v>
      </c>
      <c r="AW80" s="48"/>
      <c r="AX80" s="53"/>
      <c r="AY80" s="18"/>
      <c r="AZ80" s="18"/>
      <c r="BA80" s="9"/>
      <c r="BB80" s="6"/>
      <c r="BC80" s="6"/>
      <c r="BD80" s="34"/>
      <c r="BE80" s="6"/>
      <c r="BF80" s="71"/>
    </row>
    <row r="81" spans="1:58" s="7" customFormat="1" ht="24.95" hidden="1" customHeight="1" outlineLevel="2" x14ac:dyDescent="0.25">
      <c r="A81" s="91">
        <v>72</v>
      </c>
      <c r="B81" s="93" t="s">
        <v>209</v>
      </c>
      <c r="C81" s="93"/>
      <c r="D81" s="68" t="s">
        <v>395</v>
      </c>
      <c r="E81" s="54"/>
      <c r="F81" s="55">
        <f>COUNTA(H81:R81)</f>
        <v>0</v>
      </c>
      <c r="G81" s="41">
        <f>COUNTA(S81:AT81)</f>
        <v>0</v>
      </c>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56"/>
      <c r="AV81" s="48">
        <f>IF(E81="neattiecas",1,IF(E81="atbilst pilnībā",10,IF(E81="atbilst daļēji",100,IF(E81="neatbilst",1000,0))))</f>
        <v>0</v>
      </c>
      <c r="AW81" s="48"/>
      <c r="AX81" s="53"/>
      <c r="AY81" s="18"/>
      <c r="AZ81" s="18"/>
      <c r="BA81" s="9"/>
      <c r="BB81" s="6"/>
      <c r="BC81" s="6"/>
      <c r="BD81" s="34"/>
      <c r="BE81" s="6"/>
      <c r="BF81" s="71"/>
    </row>
    <row r="82" spans="1:58" ht="35.1" customHeight="1" outlineLevel="1" collapsed="1" x14ac:dyDescent="0.25">
      <c r="A82" s="91">
        <v>73</v>
      </c>
      <c r="B82" s="70" t="s">
        <v>33</v>
      </c>
      <c r="C82" s="94" t="s">
        <v>91</v>
      </c>
      <c r="D82" s="95"/>
      <c r="E82" s="33">
        <f>IF(AV82&gt;999,"neatbilst",IF(AV82&gt;99,"atbilst daļēji",IF(AV82&gt;9,"atbilst pilnībā",IF(AV82&gt;0,"neattiecas",0))))</f>
        <v>0</v>
      </c>
      <c r="F82" s="61">
        <f>SUM(F83:F86)</f>
        <v>0</v>
      </c>
      <c r="G82" s="61">
        <f>SUM(G83:G86)</f>
        <v>0</v>
      </c>
      <c r="H82" s="62"/>
      <c r="I82" s="62"/>
      <c r="J82" s="62"/>
      <c r="K82" s="62"/>
      <c r="L82" s="62"/>
      <c r="M82" s="62"/>
      <c r="N82" s="62"/>
      <c r="O82" s="62"/>
      <c r="P82" s="62"/>
      <c r="Q82" s="62"/>
      <c r="R82" s="62"/>
      <c r="S82" s="62"/>
      <c r="T82" s="62"/>
      <c r="U82" s="62"/>
      <c r="V82" s="62"/>
      <c r="W82" s="62"/>
      <c r="X82" s="62"/>
      <c r="Y82" s="62"/>
      <c r="Z82" s="62"/>
      <c r="AA82" s="62"/>
      <c r="AB82" s="62"/>
      <c r="AC82" s="62"/>
      <c r="AD82" s="62"/>
      <c r="AE82" s="62"/>
      <c r="AF82" s="62"/>
      <c r="AG82" s="62"/>
      <c r="AH82" s="62"/>
      <c r="AI82" s="62"/>
      <c r="AJ82" s="62"/>
      <c r="AK82" s="62"/>
      <c r="AL82" s="62"/>
      <c r="AM82" s="62"/>
      <c r="AN82" s="62"/>
      <c r="AO82" s="62"/>
      <c r="AP82" s="62"/>
      <c r="AQ82" s="62"/>
      <c r="AR82" s="62"/>
      <c r="AS82" s="62"/>
      <c r="AT82" s="62"/>
      <c r="AU82" s="61">
        <f>AJ8</f>
        <v>0</v>
      </c>
      <c r="AV82" s="48">
        <f>SUM(AV83:AV86)</f>
        <v>0</v>
      </c>
      <c r="AW82" s="48" t="s">
        <v>153</v>
      </c>
      <c r="AX82" s="63"/>
      <c r="AY82" s="64">
        <f>MIN(AY83:AY86)</f>
        <v>0</v>
      </c>
      <c r="AZ82" s="64">
        <f>MAX(AZ83:AZ86)</f>
        <v>0</v>
      </c>
      <c r="BA82" s="65"/>
      <c r="BB82" s="63"/>
      <c r="BC82" s="66"/>
      <c r="BD82" s="67"/>
      <c r="BE82" s="67"/>
      <c r="BF82" s="72"/>
    </row>
    <row r="83" spans="1:58" s="7" customFormat="1" ht="35.1" hidden="1" customHeight="1" outlineLevel="2" x14ac:dyDescent="0.25">
      <c r="A83" s="91">
        <v>74</v>
      </c>
      <c r="B83" s="93" t="s">
        <v>210</v>
      </c>
      <c r="C83" s="93"/>
      <c r="D83" s="68" t="s">
        <v>396</v>
      </c>
      <c r="E83" s="54"/>
      <c r="F83" s="55">
        <f>COUNTA(H83:R83)</f>
        <v>0</v>
      </c>
      <c r="G83" s="41">
        <f>COUNTA(S83:AT83)</f>
        <v>0</v>
      </c>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56"/>
      <c r="AV83" s="48">
        <f>IF(E83="neattiecas",1,IF(E83="atbilst pilnībā",10,IF(E83="atbilst daļēji",100,IF(E83="neatbilst",1000,0))))</f>
        <v>0</v>
      </c>
      <c r="AW83" s="48"/>
      <c r="AX83" s="53"/>
      <c r="AY83" s="18"/>
      <c r="AZ83" s="18"/>
      <c r="BA83" s="9"/>
      <c r="BB83" s="6"/>
      <c r="BC83" s="6"/>
      <c r="BD83" s="34"/>
      <c r="BE83" s="6"/>
      <c r="BF83" s="71"/>
    </row>
    <row r="84" spans="1:58" s="7" customFormat="1" ht="35.1" hidden="1" customHeight="1" outlineLevel="2" x14ac:dyDescent="0.25">
      <c r="A84" s="91">
        <v>75</v>
      </c>
      <c r="B84" s="93" t="s">
        <v>211</v>
      </c>
      <c r="C84" s="93"/>
      <c r="D84" s="68" t="s">
        <v>397</v>
      </c>
      <c r="E84" s="54"/>
      <c r="F84" s="55">
        <f>COUNTA(H84:R84)</f>
        <v>0</v>
      </c>
      <c r="G84" s="41">
        <f>COUNTA(S84:AT84)</f>
        <v>0</v>
      </c>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56"/>
      <c r="AV84" s="48">
        <f>IF(E84="neattiecas",1,IF(E84="atbilst pilnībā",10,IF(E84="atbilst daļēji",100,IF(E84="neatbilst",1000,0))))</f>
        <v>0</v>
      </c>
      <c r="AW84" s="48"/>
      <c r="AX84" s="53"/>
      <c r="AY84" s="18"/>
      <c r="AZ84" s="18"/>
      <c r="BA84" s="9"/>
      <c r="BB84" s="6"/>
      <c r="BC84" s="6"/>
      <c r="BD84" s="34"/>
      <c r="BE84" s="6"/>
      <c r="BF84" s="71"/>
    </row>
    <row r="85" spans="1:58" s="7" customFormat="1" ht="35.1" hidden="1" customHeight="1" outlineLevel="2" x14ac:dyDescent="0.25">
      <c r="A85" s="91">
        <v>76</v>
      </c>
      <c r="B85" s="93" t="s">
        <v>212</v>
      </c>
      <c r="C85" s="93"/>
      <c r="D85" s="68" t="s">
        <v>398</v>
      </c>
      <c r="E85" s="54"/>
      <c r="F85" s="55">
        <f>COUNTA(H85:R85)</f>
        <v>0</v>
      </c>
      <c r="G85" s="41">
        <f>COUNTA(S85:AT85)</f>
        <v>0</v>
      </c>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56"/>
      <c r="AV85" s="48">
        <f>IF(E85="neattiecas",1,IF(E85="atbilst pilnībā",10,IF(E85="atbilst daļēji",100,IF(E85="neatbilst",1000,0))))</f>
        <v>0</v>
      </c>
      <c r="AW85" s="48"/>
      <c r="AX85" s="53"/>
      <c r="AY85" s="18"/>
      <c r="AZ85" s="18"/>
      <c r="BA85" s="9"/>
      <c r="BB85" s="6"/>
      <c r="BC85" s="6"/>
      <c r="BD85" s="34"/>
      <c r="BE85" s="6"/>
      <c r="BF85" s="71"/>
    </row>
    <row r="86" spans="1:58" s="7" customFormat="1" ht="24.95" hidden="1" customHeight="1" outlineLevel="2" x14ac:dyDescent="0.25">
      <c r="A86" s="91">
        <v>77</v>
      </c>
      <c r="B86" s="93" t="s">
        <v>213</v>
      </c>
      <c r="C86" s="93"/>
      <c r="D86" s="68" t="s">
        <v>399</v>
      </c>
      <c r="E86" s="54"/>
      <c r="F86" s="55">
        <f>COUNTA(H86:R86)</f>
        <v>0</v>
      </c>
      <c r="G86" s="41">
        <f>COUNTA(S86:AT86)</f>
        <v>0</v>
      </c>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56"/>
      <c r="AV86" s="48">
        <f>IF(E86="neattiecas",1,IF(E86="atbilst pilnībā",10,IF(E86="atbilst daļēji",100,IF(E86="neatbilst",1000,0))))</f>
        <v>0</v>
      </c>
      <c r="AW86" s="48"/>
      <c r="AX86" s="53"/>
      <c r="AY86" s="18"/>
      <c r="AZ86" s="18"/>
      <c r="BA86" s="9"/>
      <c r="BB86" s="6"/>
      <c r="BC86" s="6"/>
      <c r="BD86" s="34"/>
      <c r="BE86" s="6"/>
      <c r="BF86" s="71"/>
    </row>
    <row r="87" spans="1:58" ht="35.1" customHeight="1" outlineLevel="1" collapsed="1" x14ac:dyDescent="0.25">
      <c r="A87" s="91">
        <v>78</v>
      </c>
      <c r="B87" s="70" t="s">
        <v>34</v>
      </c>
      <c r="C87" s="94" t="s">
        <v>92</v>
      </c>
      <c r="D87" s="95"/>
      <c r="E87" s="33">
        <f>IF(AV87&gt;999,"neatbilst",IF(AV87&gt;99,"atbilst daļēji",IF(AV87&gt;9,"atbilst pilnībā",IF(AV87&gt;0,"neattiecas",0))))</f>
        <v>0</v>
      </c>
      <c r="F87" s="61">
        <f>SUM(F88:F90)</f>
        <v>0</v>
      </c>
      <c r="G87" s="61">
        <f>SUM(G88:G90)</f>
        <v>0</v>
      </c>
      <c r="H87" s="62"/>
      <c r="I87" s="62"/>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c r="AN87" s="62"/>
      <c r="AO87" s="62"/>
      <c r="AP87" s="62"/>
      <c r="AQ87" s="62"/>
      <c r="AR87" s="62"/>
      <c r="AS87" s="62"/>
      <c r="AT87" s="62"/>
      <c r="AU87" s="61">
        <f>AK8</f>
        <v>0</v>
      </c>
      <c r="AV87" s="48">
        <f>SUM(AV88:AV90)</f>
        <v>0</v>
      </c>
      <c r="AW87" s="48" t="s">
        <v>153</v>
      </c>
      <c r="AX87" s="63"/>
      <c r="AY87" s="64">
        <f>MIN(AY88:AY90)</f>
        <v>0</v>
      </c>
      <c r="AZ87" s="64">
        <f>MAX(AZ88:AZ90)</f>
        <v>0</v>
      </c>
      <c r="BA87" s="65"/>
      <c r="BB87" s="63"/>
      <c r="BC87" s="66"/>
      <c r="BD87" s="67"/>
      <c r="BE87" s="67"/>
      <c r="BF87" s="72"/>
    </row>
    <row r="88" spans="1:58" s="7" customFormat="1" ht="35.1" hidden="1" customHeight="1" outlineLevel="2" x14ac:dyDescent="0.25">
      <c r="A88" s="91">
        <v>79</v>
      </c>
      <c r="B88" s="93" t="s">
        <v>214</v>
      </c>
      <c r="C88" s="93"/>
      <c r="D88" s="68" t="s">
        <v>400</v>
      </c>
      <c r="E88" s="54"/>
      <c r="F88" s="55">
        <f>COUNTA(H88:R88)</f>
        <v>0</v>
      </c>
      <c r="G88" s="41">
        <f>COUNTA(S88:AT88)</f>
        <v>0</v>
      </c>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56"/>
      <c r="AV88" s="48">
        <f>IF(E88="neattiecas",1,IF(E88="atbilst pilnībā",10,IF(E88="atbilst daļēji",100,IF(E88="neatbilst",1000,0))))</f>
        <v>0</v>
      </c>
      <c r="AW88" s="48"/>
      <c r="AX88" s="53"/>
      <c r="AY88" s="18"/>
      <c r="AZ88" s="18"/>
      <c r="BA88" s="9"/>
      <c r="BB88" s="6"/>
      <c r="BC88" s="6"/>
      <c r="BD88" s="34"/>
      <c r="BE88" s="6"/>
      <c r="BF88" s="71"/>
    </row>
    <row r="89" spans="1:58" s="7" customFormat="1" ht="24.95" hidden="1" customHeight="1" outlineLevel="2" x14ac:dyDescent="0.25">
      <c r="A89" s="91">
        <v>80</v>
      </c>
      <c r="B89" s="93" t="s">
        <v>215</v>
      </c>
      <c r="C89" s="93"/>
      <c r="D89" s="68" t="s">
        <v>401</v>
      </c>
      <c r="E89" s="54"/>
      <c r="F89" s="55">
        <f>COUNTA(H89:R89)</f>
        <v>0</v>
      </c>
      <c r="G89" s="41">
        <f>COUNTA(S89:AT89)</f>
        <v>0</v>
      </c>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56"/>
      <c r="AV89" s="48">
        <f>IF(E89="neattiecas",1,IF(E89="atbilst pilnībā",10,IF(E89="atbilst daļēji",100,IF(E89="neatbilst",1000,0))))</f>
        <v>0</v>
      </c>
      <c r="AW89" s="48"/>
      <c r="AX89" s="53"/>
      <c r="AY89" s="18"/>
      <c r="AZ89" s="18"/>
      <c r="BA89" s="9"/>
      <c r="BB89" s="6"/>
      <c r="BC89" s="6"/>
      <c r="BD89" s="34"/>
      <c r="BE89" s="6"/>
      <c r="BF89" s="71"/>
    </row>
    <row r="90" spans="1:58" s="7" customFormat="1" ht="35.1" hidden="1" customHeight="1" outlineLevel="2" x14ac:dyDescent="0.25">
      <c r="A90" s="91">
        <v>81</v>
      </c>
      <c r="B90" s="93" t="s">
        <v>216</v>
      </c>
      <c r="C90" s="93"/>
      <c r="D90" s="68" t="s">
        <v>402</v>
      </c>
      <c r="E90" s="54"/>
      <c r="F90" s="55">
        <f>COUNTA(H90:R90)</f>
        <v>0</v>
      </c>
      <c r="G90" s="41">
        <f>COUNTA(S90:AT90)</f>
        <v>0</v>
      </c>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56"/>
      <c r="AV90" s="48">
        <f>IF(E90="neattiecas",1,IF(E90="atbilst pilnībā",10,IF(E90="atbilst daļēji",100,IF(E90="neatbilst",1000,0))))</f>
        <v>0</v>
      </c>
      <c r="AW90" s="48"/>
      <c r="AX90" s="53"/>
      <c r="AY90" s="18"/>
      <c r="AZ90" s="18"/>
      <c r="BA90" s="9"/>
      <c r="BB90" s="6"/>
      <c r="BC90" s="6"/>
      <c r="BD90" s="34"/>
      <c r="BE90" s="6"/>
      <c r="BF90" s="71"/>
    </row>
    <row r="91" spans="1:58" ht="35.1" customHeight="1" outlineLevel="1" collapsed="1" x14ac:dyDescent="0.25">
      <c r="A91" s="91">
        <v>82</v>
      </c>
      <c r="B91" s="70" t="s">
        <v>35</v>
      </c>
      <c r="C91" s="94" t="s">
        <v>36</v>
      </c>
      <c r="D91" s="95"/>
      <c r="E91" s="33">
        <f>IF(AV91&gt;999,"neatbilst",IF(AV91&gt;99,"atbilst daļēji",IF(AV91&gt;9,"atbilst pilnībā",IF(AV91&gt;0,"neattiecas",0))))</f>
        <v>0</v>
      </c>
      <c r="F91" s="61">
        <f>SUM(F92:F94)</f>
        <v>0</v>
      </c>
      <c r="G91" s="61">
        <f>SUM(G92:G94)</f>
        <v>0</v>
      </c>
      <c r="H91" s="62"/>
      <c r="I91" s="62"/>
      <c r="J91" s="62"/>
      <c r="K91" s="62"/>
      <c r="L91" s="62"/>
      <c r="M91" s="62"/>
      <c r="N91" s="62"/>
      <c r="O91" s="62"/>
      <c r="P91" s="62"/>
      <c r="Q91" s="62"/>
      <c r="R91" s="62"/>
      <c r="S91" s="62"/>
      <c r="T91" s="62"/>
      <c r="U91" s="62"/>
      <c r="V91" s="62"/>
      <c r="W91" s="62"/>
      <c r="X91" s="62"/>
      <c r="Y91" s="62"/>
      <c r="Z91" s="62"/>
      <c r="AA91" s="62"/>
      <c r="AB91" s="62"/>
      <c r="AC91" s="62"/>
      <c r="AD91" s="62"/>
      <c r="AE91" s="62"/>
      <c r="AF91" s="62"/>
      <c r="AG91" s="62"/>
      <c r="AH91" s="62"/>
      <c r="AI91" s="62"/>
      <c r="AJ91" s="62"/>
      <c r="AK91" s="62"/>
      <c r="AL91" s="62"/>
      <c r="AM91" s="62"/>
      <c r="AN91" s="62"/>
      <c r="AO91" s="62"/>
      <c r="AP91" s="62"/>
      <c r="AQ91" s="62"/>
      <c r="AR91" s="62"/>
      <c r="AS91" s="62"/>
      <c r="AT91" s="62"/>
      <c r="AU91" s="61">
        <f>AL8</f>
        <v>0</v>
      </c>
      <c r="AV91" s="48">
        <f>SUM(AV92:AV94)</f>
        <v>0</v>
      </c>
      <c r="AW91" s="48" t="s">
        <v>153</v>
      </c>
      <c r="AX91" s="63"/>
      <c r="AY91" s="64">
        <f>MIN(AY92:AY94)</f>
        <v>0</v>
      </c>
      <c r="AZ91" s="64">
        <f>MAX(AZ92:AZ94)</f>
        <v>0</v>
      </c>
      <c r="BA91" s="65"/>
      <c r="BB91" s="63"/>
      <c r="BC91" s="66"/>
      <c r="BD91" s="67"/>
      <c r="BE91" s="67"/>
      <c r="BF91" s="72"/>
    </row>
    <row r="92" spans="1:58" s="7" customFormat="1" ht="35.1" hidden="1" customHeight="1" outlineLevel="2" x14ac:dyDescent="0.25">
      <c r="A92" s="91">
        <v>83</v>
      </c>
      <c r="B92" s="93" t="s">
        <v>217</v>
      </c>
      <c r="C92" s="93"/>
      <c r="D92" s="68" t="s">
        <v>403</v>
      </c>
      <c r="E92" s="54"/>
      <c r="F92" s="55">
        <f>COUNTA(H92:R92)</f>
        <v>0</v>
      </c>
      <c r="G92" s="41">
        <f>COUNTA(S92:AT92)</f>
        <v>0</v>
      </c>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56"/>
      <c r="AV92" s="48">
        <f>IF(E92="neattiecas",1,IF(E92="atbilst pilnībā",10,IF(E92="atbilst daļēji",100,IF(E92="neatbilst",1000,0))))</f>
        <v>0</v>
      </c>
      <c r="AW92" s="48"/>
      <c r="AX92" s="53"/>
      <c r="AY92" s="18"/>
      <c r="AZ92" s="18"/>
      <c r="BA92" s="9"/>
      <c r="BB92" s="6"/>
      <c r="BC92" s="6"/>
      <c r="BD92" s="34"/>
      <c r="BE92" s="6"/>
      <c r="BF92" s="71"/>
    </row>
    <row r="93" spans="1:58" s="7" customFormat="1" ht="24.95" hidden="1" customHeight="1" outlineLevel="2" x14ac:dyDescent="0.25">
      <c r="A93" s="91">
        <v>84</v>
      </c>
      <c r="B93" s="93" t="s">
        <v>218</v>
      </c>
      <c r="C93" s="93"/>
      <c r="D93" s="68" t="s">
        <v>404</v>
      </c>
      <c r="E93" s="54"/>
      <c r="F93" s="55">
        <f>COUNTA(H93:R93)</f>
        <v>0</v>
      </c>
      <c r="G93" s="41">
        <f>COUNTA(S93:AT93)</f>
        <v>0</v>
      </c>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56"/>
      <c r="AV93" s="48">
        <f>IF(E93="neattiecas",1,IF(E93="atbilst pilnībā",10,IF(E93="atbilst daļēji",100,IF(E93="neatbilst",1000,0))))</f>
        <v>0</v>
      </c>
      <c r="AW93" s="48"/>
      <c r="AX93" s="53"/>
      <c r="AY93" s="18"/>
      <c r="AZ93" s="18"/>
      <c r="BA93" s="9"/>
      <c r="BB93" s="6"/>
      <c r="BC93" s="6"/>
      <c r="BD93" s="34"/>
      <c r="BE93" s="6"/>
      <c r="BF93" s="71"/>
    </row>
    <row r="94" spans="1:58" s="7" customFormat="1" ht="35.1" hidden="1" customHeight="1" outlineLevel="2" x14ac:dyDescent="0.25">
      <c r="A94" s="91">
        <v>85</v>
      </c>
      <c r="B94" s="93" t="s">
        <v>219</v>
      </c>
      <c r="C94" s="93"/>
      <c r="D94" s="68" t="s">
        <v>405</v>
      </c>
      <c r="E94" s="54"/>
      <c r="F94" s="55">
        <f>COUNTA(H94:R94)</f>
        <v>0</v>
      </c>
      <c r="G94" s="41">
        <f>COUNTA(S94:AT94)</f>
        <v>0</v>
      </c>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56"/>
      <c r="AV94" s="48">
        <f>IF(E94="neattiecas",1,IF(E94="atbilst pilnībā",10,IF(E94="atbilst daļēji",100,IF(E94="neatbilst",1000,0))))</f>
        <v>0</v>
      </c>
      <c r="AW94" s="48"/>
      <c r="AX94" s="53"/>
      <c r="AY94" s="18"/>
      <c r="AZ94" s="18"/>
      <c r="BA94" s="9"/>
      <c r="BB94" s="6"/>
      <c r="BC94" s="6"/>
      <c r="BD94" s="34"/>
      <c r="BE94" s="6"/>
      <c r="BF94" s="71"/>
    </row>
    <row r="95" spans="1:58" ht="35.1" customHeight="1" outlineLevel="1" collapsed="1" x14ac:dyDescent="0.25">
      <c r="A95" s="91">
        <v>86</v>
      </c>
      <c r="B95" s="70" t="s">
        <v>37</v>
      </c>
      <c r="C95" s="94" t="s">
        <v>38</v>
      </c>
      <c r="D95" s="95"/>
      <c r="E95" s="33">
        <f>IF(AV95&gt;999,"neatbilst",IF(AV95&gt;99,"atbilst daļēji",IF(AV95&gt;9,"atbilst pilnībā",IF(AV95&gt;0,"neattiecas",0))))</f>
        <v>0</v>
      </c>
      <c r="F95" s="61">
        <f>SUM(F96:F97)</f>
        <v>0</v>
      </c>
      <c r="G95" s="61">
        <f>SUM(G96:G97)</f>
        <v>0</v>
      </c>
      <c r="H95" s="62"/>
      <c r="I95" s="62"/>
      <c r="J95" s="62"/>
      <c r="K95" s="62"/>
      <c r="L95" s="62"/>
      <c r="M95" s="62"/>
      <c r="N95" s="62"/>
      <c r="O95" s="62"/>
      <c r="P95" s="62"/>
      <c r="Q95" s="62"/>
      <c r="R95" s="62"/>
      <c r="S95" s="62"/>
      <c r="T95" s="62"/>
      <c r="U95" s="62"/>
      <c r="V95" s="62"/>
      <c r="W95" s="62"/>
      <c r="X95" s="62"/>
      <c r="Y95" s="62"/>
      <c r="Z95" s="62"/>
      <c r="AA95" s="62"/>
      <c r="AB95" s="62"/>
      <c r="AC95" s="62"/>
      <c r="AD95" s="62"/>
      <c r="AE95" s="62"/>
      <c r="AF95" s="62"/>
      <c r="AG95" s="62"/>
      <c r="AH95" s="62"/>
      <c r="AI95" s="62"/>
      <c r="AJ95" s="62"/>
      <c r="AK95" s="62"/>
      <c r="AL95" s="62"/>
      <c r="AM95" s="62"/>
      <c r="AN95" s="62"/>
      <c r="AO95" s="62"/>
      <c r="AP95" s="62"/>
      <c r="AQ95" s="62"/>
      <c r="AR95" s="62"/>
      <c r="AS95" s="62"/>
      <c r="AT95" s="62"/>
      <c r="AU95" s="61">
        <f>AM8</f>
        <v>0</v>
      </c>
      <c r="AV95" s="48">
        <f>SUM(AV96:AV97)</f>
        <v>0</v>
      </c>
      <c r="AW95" s="48" t="s">
        <v>153</v>
      </c>
      <c r="AX95" s="63"/>
      <c r="AY95" s="64">
        <f>MIN(AY96:AY97)</f>
        <v>0</v>
      </c>
      <c r="AZ95" s="64">
        <f>MAX(AZ96:AZ97)</f>
        <v>0</v>
      </c>
      <c r="BA95" s="65"/>
      <c r="BB95" s="63"/>
      <c r="BC95" s="66"/>
      <c r="BD95" s="67"/>
      <c r="BE95" s="67"/>
      <c r="BF95" s="72"/>
    </row>
    <row r="96" spans="1:58" s="7" customFormat="1" ht="24.95" hidden="1" customHeight="1" outlineLevel="2" x14ac:dyDescent="0.25">
      <c r="A96" s="91">
        <v>87</v>
      </c>
      <c r="B96" s="93" t="s">
        <v>220</v>
      </c>
      <c r="C96" s="93"/>
      <c r="D96" s="68" t="s">
        <v>406</v>
      </c>
      <c r="E96" s="54"/>
      <c r="F96" s="55">
        <f>COUNTA(H96:R96)</f>
        <v>0</v>
      </c>
      <c r="G96" s="41">
        <f>COUNTA(S96:AT96)</f>
        <v>0</v>
      </c>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56"/>
      <c r="AV96" s="48">
        <f>IF(E96="neattiecas",1,IF(E96="atbilst pilnībā",10,IF(E96="atbilst daļēji",100,IF(E96="neatbilst",1000,0))))</f>
        <v>0</v>
      </c>
      <c r="AW96" s="48"/>
      <c r="AX96" s="53"/>
      <c r="AY96" s="18"/>
      <c r="AZ96" s="18"/>
      <c r="BA96" s="9"/>
      <c r="BB96" s="6"/>
      <c r="BC96" s="6"/>
      <c r="BD96" s="34"/>
      <c r="BE96" s="6"/>
      <c r="BF96" s="71"/>
    </row>
    <row r="97" spans="1:58" s="7" customFormat="1" ht="24.95" hidden="1" customHeight="1" outlineLevel="2" x14ac:dyDescent="0.25">
      <c r="A97" s="91">
        <v>88</v>
      </c>
      <c r="B97" s="93" t="s">
        <v>221</v>
      </c>
      <c r="C97" s="93"/>
      <c r="D97" s="68" t="s">
        <v>407</v>
      </c>
      <c r="E97" s="54"/>
      <c r="F97" s="55">
        <f>COUNTA(H97:R97)</f>
        <v>0</v>
      </c>
      <c r="G97" s="41">
        <f>COUNTA(S97:AT97)</f>
        <v>0</v>
      </c>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56"/>
      <c r="AV97" s="48">
        <f>IF(E97="neattiecas",1,IF(E97="atbilst pilnībā",10,IF(E97="atbilst daļēji",100,IF(E97="neatbilst",1000,0))))</f>
        <v>0</v>
      </c>
      <c r="AW97" s="48"/>
      <c r="AX97" s="53"/>
      <c r="AY97" s="18"/>
      <c r="AZ97" s="18"/>
      <c r="BA97" s="9"/>
      <c r="BB97" s="6"/>
      <c r="BC97" s="6"/>
      <c r="BD97" s="34"/>
      <c r="BE97" s="6"/>
      <c r="BF97" s="71"/>
    </row>
    <row r="98" spans="1:58" ht="35.1" customHeight="1" outlineLevel="1" collapsed="1" x14ac:dyDescent="0.25">
      <c r="A98" s="91">
        <v>89</v>
      </c>
      <c r="B98" s="70" t="s">
        <v>39</v>
      </c>
      <c r="C98" s="94" t="s">
        <v>40</v>
      </c>
      <c r="D98" s="95"/>
      <c r="E98" s="33">
        <f>IF(AV98&gt;999,"neatbilst",IF(AV98&gt;99,"atbilst daļēji",IF(AV98&gt;9,"atbilst pilnībā",IF(AV98&gt;0,"neattiecas",0))))</f>
        <v>0</v>
      </c>
      <c r="F98" s="61">
        <f>SUM(F99:F102)</f>
        <v>0</v>
      </c>
      <c r="G98" s="61">
        <f>SUM(G99:G102)</f>
        <v>0</v>
      </c>
      <c r="H98" s="62"/>
      <c r="I98" s="62"/>
      <c r="J98" s="62"/>
      <c r="K98" s="62"/>
      <c r="L98" s="62"/>
      <c r="M98" s="62"/>
      <c r="N98" s="62"/>
      <c r="O98" s="62"/>
      <c r="P98" s="62"/>
      <c r="Q98" s="62"/>
      <c r="R98" s="62"/>
      <c r="S98" s="62"/>
      <c r="T98" s="62"/>
      <c r="U98" s="62"/>
      <c r="V98" s="62"/>
      <c r="W98" s="62"/>
      <c r="X98" s="62"/>
      <c r="Y98" s="62"/>
      <c r="Z98" s="62"/>
      <c r="AA98" s="62"/>
      <c r="AB98" s="62"/>
      <c r="AC98" s="62"/>
      <c r="AD98" s="62"/>
      <c r="AE98" s="62"/>
      <c r="AF98" s="62"/>
      <c r="AG98" s="62"/>
      <c r="AH98" s="62"/>
      <c r="AI98" s="62"/>
      <c r="AJ98" s="62"/>
      <c r="AK98" s="62"/>
      <c r="AL98" s="62"/>
      <c r="AM98" s="62"/>
      <c r="AN98" s="62"/>
      <c r="AO98" s="62"/>
      <c r="AP98" s="62"/>
      <c r="AQ98" s="62"/>
      <c r="AR98" s="62"/>
      <c r="AS98" s="62"/>
      <c r="AT98" s="62"/>
      <c r="AU98" s="61">
        <f>AN8</f>
        <v>0</v>
      </c>
      <c r="AV98" s="48">
        <f>SUM(AV99:AV102)</f>
        <v>0</v>
      </c>
      <c r="AW98" s="48" t="s">
        <v>153</v>
      </c>
      <c r="AX98" s="63"/>
      <c r="AY98" s="64">
        <f>MIN(AY99:AY102)</f>
        <v>0</v>
      </c>
      <c r="AZ98" s="64">
        <f>MAX(AZ99:AZ102)</f>
        <v>0</v>
      </c>
      <c r="BA98" s="65"/>
      <c r="BB98" s="63"/>
      <c r="BC98" s="66"/>
      <c r="BD98" s="67"/>
      <c r="BE98" s="67"/>
      <c r="BF98" s="72"/>
    </row>
    <row r="99" spans="1:58" s="7" customFormat="1" ht="45" hidden="1" customHeight="1" outlineLevel="2" x14ac:dyDescent="0.25">
      <c r="A99" s="91">
        <v>90</v>
      </c>
      <c r="B99" s="93" t="s">
        <v>222</v>
      </c>
      <c r="C99" s="93"/>
      <c r="D99" s="68" t="s">
        <v>408</v>
      </c>
      <c r="E99" s="54"/>
      <c r="F99" s="55">
        <f>COUNTA(H99:R99)</f>
        <v>0</v>
      </c>
      <c r="G99" s="41">
        <f>COUNTA(S99:AT99)</f>
        <v>0</v>
      </c>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56"/>
      <c r="AV99" s="48">
        <f>IF(E99="neattiecas",1,IF(E99="atbilst pilnībā",10,IF(E99="atbilst daļēji",100,IF(E99="neatbilst",1000,0))))</f>
        <v>0</v>
      </c>
      <c r="AW99" s="48"/>
      <c r="AX99" s="53"/>
      <c r="AY99" s="18"/>
      <c r="AZ99" s="18"/>
      <c r="BA99" s="9"/>
      <c r="BB99" s="6"/>
      <c r="BC99" s="6"/>
      <c r="BD99" s="34"/>
      <c r="BE99" s="6"/>
      <c r="BF99" s="71"/>
    </row>
    <row r="100" spans="1:58" s="7" customFormat="1" ht="24.95" hidden="1" customHeight="1" outlineLevel="2" x14ac:dyDescent="0.25">
      <c r="A100" s="91">
        <v>91</v>
      </c>
      <c r="B100" s="93" t="s">
        <v>223</v>
      </c>
      <c r="C100" s="93"/>
      <c r="D100" s="68" t="s">
        <v>409</v>
      </c>
      <c r="E100" s="54"/>
      <c r="F100" s="55">
        <f>COUNTA(H100:R100)</f>
        <v>0</v>
      </c>
      <c r="G100" s="41">
        <f>COUNTA(S100:AT100)</f>
        <v>0</v>
      </c>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56"/>
      <c r="AV100" s="48">
        <f>IF(E100="neattiecas",1,IF(E100="atbilst pilnībā",10,IF(E100="atbilst daļēji",100,IF(E100="neatbilst",1000,0))))</f>
        <v>0</v>
      </c>
      <c r="AW100" s="48"/>
      <c r="AX100" s="53"/>
      <c r="AY100" s="18"/>
      <c r="AZ100" s="18"/>
      <c r="BA100" s="9"/>
      <c r="BB100" s="6"/>
      <c r="BC100" s="6"/>
      <c r="BD100" s="34"/>
      <c r="BE100" s="6"/>
      <c r="BF100" s="71"/>
    </row>
    <row r="101" spans="1:58" s="7" customFormat="1" ht="24.95" hidden="1" customHeight="1" outlineLevel="2" x14ac:dyDescent="0.25">
      <c r="A101" s="91">
        <v>92</v>
      </c>
      <c r="B101" s="93" t="s">
        <v>224</v>
      </c>
      <c r="C101" s="93"/>
      <c r="D101" s="68" t="s">
        <v>410</v>
      </c>
      <c r="E101" s="54"/>
      <c r="F101" s="55">
        <f>COUNTA(H101:R101)</f>
        <v>0</v>
      </c>
      <c r="G101" s="41">
        <f>COUNTA(S101:AT101)</f>
        <v>0</v>
      </c>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56"/>
      <c r="AV101" s="48">
        <f>IF(E101="neattiecas",1,IF(E101="atbilst pilnībā",10,IF(E101="atbilst daļēji",100,IF(E101="neatbilst",1000,0))))</f>
        <v>0</v>
      </c>
      <c r="AW101" s="48"/>
      <c r="AX101" s="53"/>
      <c r="AY101" s="18"/>
      <c r="AZ101" s="18"/>
      <c r="BA101" s="9"/>
      <c r="BB101" s="6"/>
      <c r="BC101" s="6"/>
      <c r="BD101" s="34"/>
      <c r="BE101" s="6"/>
      <c r="BF101" s="71"/>
    </row>
    <row r="102" spans="1:58" s="7" customFormat="1" ht="24.95" hidden="1" customHeight="1" outlineLevel="2" x14ac:dyDescent="0.25">
      <c r="A102" s="91">
        <v>93</v>
      </c>
      <c r="B102" s="93" t="s">
        <v>225</v>
      </c>
      <c r="C102" s="93"/>
      <c r="D102" s="68" t="s">
        <v>411</v>
      </c>
      <c r="E102" s="54"/>
      <c r="F102" s="55">
        <f>COUNTA(H102:R102)</f>
        <v>0</v>
      </c>
      <c r="G102" s="41">
        <f>COUNTA(S102:AT102)</f>
        <v>0</v>
      </c>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56"/>
      <c r="AV102" s="48">
        <f>IF(E102="neattiecas",1,IF(E102="atbilst pilnībā",10,IF(E102="atbilst daļēji",100,IF(E102="neatbilst",1000,0))))</f>
        <v>0</v>
      </c>
      <c r="AW102" s="48"/>
      <c r="AX102" s="53"/>
      <c r="AY102" s="18"/>
      <c r="AZ102" s="18"/>
      <c r="BA102" s="9"/>
      <c r="BB102" s="6"/>
      <c r="BC102" s="6"/>
      <c r="BD102" s="34"/>
      <c r="BE102" s="6"/>
      <c r="BF102" s="71"/>
    </row>
    <row r="103" spans="1:58" ht="35.1" customHeight="1" outlineLevel="1" collapsed="1" x14ac:dyDescent="0.25">
      <c r="A103" s="91">
        <v>94</v>
      </c>
      <c r="B103" s="70" t="s">
        <v>41</v>
      </c>
      <c r="C103" s="94" t="s">
        <v>154</v>
      </c>
      <c r="D103" s="95"/>
      <c r="E103" s="33">
        <f>IF(AV103&gt;999,"neatbilst",IF(AV103&gt;99,"atbilst daļēji",IF(AV103&gt;9,"atbilst pilnībā",IF(AV103&gt;0,"neattiecas",0))))</f>
        <v>0</v>
      </c>
      <c r="F103" s="61">
        <f>SUM(F104:F108)</f>
        <v>0</v>
      </c>
      <c r="G103" s="61">
        <f>SUM(G104:G108)</f>
        <v>0</v>
      </c>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c r="AL103" s="62"/>
      <c r="AM103" s="62"/>
      <c r="AN103" s="62"/>
      <c r="AO103" s="62"/>
      <c r="AP103" s="62"/>
      <c r="AQ103" s="62"/>
      <c r="AR103" s="62"/>
      <c r="AS103" s="62"/>
      <c r="AT103" s="62"/>
      <c r="AU103" s="61">
        <f>AO8</f>
        <v>0</v>
      </c>
      <c r="AV103" s="48">
        <f>SUM(AV104:AV108)</f>
        <v>0</v>
      </c>
      <c r="AW103" s="48" t="s">
        <v>153</v>
      </c>
      <c r="AX103" s="63"/>
      <c r="AY103" s="64">
        <f>MIN(AY104:AY108)</f>
        <v>0</v>
      </c>
      <c r="AZ103" s="64">
        <f>MAX(AZ104:AZ108)</f>
        <v>0</v>
      </c>
      <c r="BA103" s="65"/>
      <c r="BB103" s="63"/>
      <c r="BC103" s="66"/>
      <c r="BD103" s="67"/>
      <c r="BE103" s="67"/>
      <c r="BF103" s="72"/>
    </row>
    <row r="104" spans="1:58" s="7" customFormat="1" ht="35.1" hidden="1" customHeight="1" outlineLevel="2" x14ac:dyDescent="0.25">
      <c r="A104" s="91">
        <v>95</v>
      </c>
      <c r="B104" s="93" t="s">
        <v>226</v>
      </c>
      <c r="C104" s="93"/>
      <c r="D104" s="68" t="s">
        <v>412</v>
      </c>
      <c r="E104" s="54"/>
      <c r="F104" s="55">
        <f>COUNTA(H104:R104)</f>
        <v>0</v>
      </c>
      <c r="G104" s="41">
        <f>COUNTA(S104:AT104)</f>
        <v>0</v>
      </c>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56"/>
      <c r="AV104" s="48">
        <f>IF(E104="neattiecas",1,IF(E104="atbilst pilnībā",10,IF(E104="atbilst daļēji",100,IF(E104="neatbilst",1000,0))))</f>
        <v>0</v>
      </c>
      <c r="AW104" s="48"/>
      <c r="AX104" s="53"/>
      <c r="AY104" s="18"/>
      <c r="AZ104" s="18"/>
      <c r="BA104" s="9"/>
      <c r="BB104" s="6"/>
      <c r="BC104" s="6"/>
      <c r="BD104" s="34"/>
      <c r="BE104" s="6"/>
      <c r="BF104" s="71"/>
    </row>
    <row r="105" spans="1:58" s="7" customFormat="1" ht="24.95" hidden="1" customHeight="1" outlineLevel="2" x14ac:dyDescent="0.25">
      <c r="A105" s="91">
        <v>96</v>
      </c>
      <c r="B105" s="93" t="s">
        <v>227</v>
      </c>
      <c r="C105" s="93"/>
      <c r="D105" s="68" t="s">
        <v>413</v>
      </c>
      <c r="E105" s="54"/>
      <c r="F105" s="55">
        <f>COUNTA(H105:R105)</f>
        <v>0</v>
      </c>
      <c r="G105" s="41">
        <f>COUNTA(S105:AT105)</f>
        <v>0</v>
      </c>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56"/>
      <c r="AV105" s="48">
        <f>IF(E105="neattiecas",1,IF(E105="atbilst pilnībā",10,IF(E105="atbilst daļēji",100,IF(E105="neatbilst",1000,0))))</f>
        <v>0</v>
      </c>
      <c r="AW105" s="48"/>
      <c r="AX105" s="53"/>
      <c r="AY105" s="18"/>
      <c r="AZ105" s="18"/>
      <c r="BA105" s="9"/>
      <c r="BB105" s="6"/>
      <c r="BC105" s="6"/>
      <c r="BD105" s="34"/>
      <c r="BE105" s="6"/>
      <c r="BF105" s="71"/>
    </row>
    <row r="106" spans="1:58" s="7" customFormat="1" ht="24.95" hidden="1" customHeight="1" outlineLevel="2" x14ac:dyDescent="0.25">
      <c r="A106" s="91">
        <v>97</v>
      </c>
      <c r="B106" s="93" t="s">
        <v>228</v>
      </c>
      <c r="C106" s="93"/>
      <c r="D106" s="68" t="s">
        <v>414</v>
      </c>
      <c r="E106" s="54"/>
      <c r="F106" s="55">
        <f>COUNTA(H106:R106)</f>
        <v>0</v>
      </c>
      <c r="G106" s="41">
        <f>COUNTA(S106:AT106)</f>
        <v>0</v>
      </c>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56"/>
      <c r="AV106" s="48">
        <f>IF(E106="neattiecas",1,IF(E106="atbilst pilnībā",10,IF(E106="atbilst daļēji",100,IF(E106="neatbilst",1000,0))))</f>
        <v>0</v>
      </c>
      <c r="AW106" s="48"/>
      <c r="AX106" s="53"/>
      <c r="AY106" s="18"/>
      <c r="AZ106" s="18"/>
      <c r="BA106" s="9"/>
      <c r="BB106" s="6"/>
      <c r="BC106" s="6"/>
      <c r="BD106" s="34"/>
      <c r="BE106" s="6"/>
      <c r="BF106" s="71"/>
    </row>
    <row r="107" spans="1:58" s="7" customFormat="1" ht="24.95" hidden="1" customHeight="1" outlineLevel="2" x14ac:dyDescent="0.25">
      <c r="A107" s="91">
        <v>98</v>
      </c>
      <c r="B107" s="93" t="s">
        <v>229</v>
      </c>
      <c r="C107" s="93"/>
      <c r="D107" s="68" t="s">
        <v>415</v>
      </c>
      <c r="E107" s="54"/>
      <c r="F107" s="55">
        <f>COUNTA(H107:R107)</f>
        <v>0</v>
      </c>
      <c r="G107" s="41">
        <f>COUNTA(S107:AT107)</f>
        <v>0</v>
      </c>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56"/>
      <c r="AV107" s="48">
        <f>IF(E107="neattiecas",1,IF(E107="atbilst pilnībā",10,IF(E107="atbilst daļēji",100,IF(E107="neatbilst",1000,0))))</f>
        <v>0</v>
      </c>
      <c r="AW107" s="48"/>
      <c r="AX107" s="53"/>
      <c r="AY107" s="18"/>
      <c r="AZ107" s="18"/>
      <c r="BA107" s="9"/>
      <c r="BB107" s="6"/>
      <c r="BC107" s="6"/>
      <c r="BD107" s="34"/>
      <c r="BE107" s="6"/>
      <c r="BF107" s="71"/>
    </row>
    <row r="108" spans="1:58" s="7" customFormat="1" ht="24.95" hidden="1" customHeight="1" outlineLevel="2" x14ac:dyDescent="0.25">
      <c r="A108" s="91">
        <v>99</v>
      </c>
      <c r="B108" s="93" t="s">
        <v>230</v>
      </c>
      <c r="C108" s="93"/>
      <c r="D108" s="68" t="s">
        <v>416</v>
      </c>
      <c r="E108" s="54"/>
      <c r="F108" s="55">
        <f>COUNTA(H108:R108)</f>
        <v>0</v>
      </c>
      <c r="G108" s="41">
        <f>COUNTA(S108:AT108)</f>
        <v>0</v>
      </c>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56"/>
      <c r="AV108" s="48">
        <f>IF(E108="neattiecas",1,IF(E108="atbilst pilnībā",10,IF(E108="atbilst daļēji",100,IF(E108="neatbilst",1000,0))))</f>
        <v>0</v>
      </c>
      <c r="AW108" s="48"/>
      <c r="AX108" s="53"/>
      <c r="AY108" s="18"/>
      <c r="AZ108" s="18"/>
      <c r="BA108" s="9"/>
      <c r="BB108" s="6"/>
      <c r="BC108" s="6"/>
      <c r="BD108" s="34"/>
      <c r="BE108" s="6"/>
      <c r="BF108" s="71"/>
    </row>
    <row r="109" spans="1:58" ht="35.1" customHeight="1" outlineLevel="1" collapsed="1" x14ac:dyDescent="0.25">
      <c r="A109" s="91">
        <v>100</v>
      </c>
      <c r="B109" s="70" t="s">
        <v>42</v>
      </c>
      <c r="C109" s="94" t="s">
        <v>43</v>
      </c>
      <c r="D109" s="95"/>
      <c r="E109" s="33">
        <f>IF(AV109&gt;999,"neatbilst",IF(AV109&gt;99,"atbilst daļēji",IF(AV109&gt;9,"atbilst pilnībā",IF(AV109&gt;0,"neattiecas",0))))</f>
        <v>0</v>
      </c>
      <c r="F109" s="61">
        <f>SUM(F110:F112)</f>
        <v>0</v>
      </c>
      <c r="G109" s="61">
        <f>SUM(G110:G112)</f>
        <v>0</v>
      </c>
      <c r="H109" s="62"/>
      <c r="I109" s="62"/>
      <c r="J109" s="62"/>
      <c r="K109" s="62"/>
      <c r="L109" s="62"/>
      <c r="M109" s="62"/>
      <c r="N109" s="62"/>
      <c r="O109" s="62"/>
      <c r="P109" s="62"/>
      <c r="Q109" s="62"/>
      <c r="R109" s="62"/>
      <c r="S109" s="62"/>
      <c r="T109" s="62"/>
      <c r="U109" s="62"/>
      <c r="V109" s="62"/>
      <c r="W109" s="62"/>
      <c r="X109" s="62"/>
      <c r="Y109" s="62"/>
      <c r="Z109" s="62"/>
      <c r="AA109" s="62"/>
      <c r="AB109" s="62"/>
      <c r="AC109" s="62"/>
      <c r="AD109" s="62"/>
      <c r="AE109" s="62"/>
      <c r="AF109" s="62"/>
      <c r="AG109" s="62"/>
      <c r="AH109" s="62"/>
      <c r="AI109" s="62"/>
      <c r="AJ109" s="62"/>
      <c r="AK109" s="62"/>
      <c r="AL109" s="62"/>
      <c r="AM109" s="62"/>
      <c r="AN109" s="62"/>
      <c r="AO109" s="62"/>
      <c r="AP109" s="62"/>
      <c r="AQ109" s="62"/>
      <c r="AR109" s="62"/>
      <c r="AS109" s="62"/>
      <c r="AT109" s="62"/>
      <c r="AU109" s="61">
        <f>AP8</f>
        <v>0</v>
      </c>
      <c r="AV109" s="48">
        <f>SUM(AV110:AV112)</f>
        <v>0</v>
      </c>
      <c r="AW109" s="48" t="s">
        <v>153</v>
      </c>
      <c r="AX109" s="63"/>
      <c r="AY109" s="64">
        <f>MIN(AY110:AY112)</f>
        <v>0</v>
      </c>
      <c r="AZ109" s="64">
        <f>MAX(AZ110:AZ112)</f>
        <v>0</v>
      </c>
      <c r="BA109" s="65"/>
      <c r="BB109" s="63"/>
      <c r="BC109" s="66"/>
      <c r="BD109" s="67"/>
      <c r="BE109" s="67"/>
      <c r="BF109" s="72"/>
    </row>
    <row r="110" spans="1:58" s="7" customFormat="1" ht="35.1" hidden="1" customHeight="1" outlineLevel="2" x14ac:dyDescent="0.25">
      <c r="A110" s="91">
        <v>101</v>
      </c>
      <c r="B110" s="93" t="s">
        <v>231</v>
      </c>
      <c r="C110" s="93"/>
      <c r="D110" s="68" t="s">
        <v>417</v>
      </c>
      <c r="E110" s="54"/>
      <c r="F110" s="55">
        <f>COUNTA(H110:R110)</f>
        <v>0</v>
      </c>
      <c r="G110" s="41">
        <f>COUNTA(S110:AT110)</f>
        <v>0</v>
      </c>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56"/>
      <c r="AV110" s="48">
        <f>IF(E110="neattiecas",1,IF(E110="atbilst pilnībā",10,IF(E110="atbilst daļēji",100,IF(E110="neatbilst",1000,0))))</f>
        <v>0</v>
      </c>
      <c r="AW110" s="48"/>
      <c r="AX110" s="53"/>
      <c r="AY110" s="18"/>
      <c r="AZ110" s="18"/>
      <c r="BA110" s="9"/>
      <c r="BB110" s="6"/>
      <c r="BC110" s="6"/>
      <c r="BD110" s="34"/>
      <c r="BE110" s="6"/>
      <c r="BF110" s="71"/>
    </row>
    <row r="111" spans="1:58" s="7" customFormat="1" ht="24.95" hidden="1" customHeight="1" outlineLevel="2" x14ac:dyDescent="0.25">
      <c r="A111" s="91">
        <v>102</v>
      </c>
      <c r="B111" s="93" t="s">
        <v>232</v>
      </c>
      <c r="C111" s="93"/>
      <c r="D111" s="68" t="s">
        <v>418</v>
      </c>
      <c r="E111" s="54"/>
      <c r="F111" s="55">
        <f>COUNTA(H111:R111)</f>
        <v>0</v>
      </c>
      <c r="G111" s="41">
        <f>COUNTA(S111:AT111)</f>
        <v>0</v>
      </c>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56"/>
      <c r="AV111" s="48">
        <f>IF(E111="neattiecas",1,IF(E111="atbilst pilnībā",10,IF(E111="atbilst daļēji",100,IF(E111="neatbilst",1000,0))))</f>
        <v>0</v>
      </c>
      <c r="AW111" s="48"/>
      <c r="AX111" s="53"/>
      <c r="AY111" s="18"/>
      <c r="AZ111" s="18"/>
      <c r="BA111" s="9"/>
      <c r="BB111" s="6"/>
      <c r="BC111" s="6"/>
      <c r="BD111" s="34"/>
      <c r="BE111" s="6"/>
      <c r="BF111" s="71"/>
    </row>
    <row r="112" spans="1:58" s="7" customFormat="1" ht="35.1" hidden="1" customHeight="1" outlineLevel="2" x14ac:dyDescent="0.25">
      <c r="A112" s="91">
        <v>103</v>
      </c>
      <c r="B112" s="93" t="s">
        <v>233</v>
      </c>
      <c r="C112" s="93"/>
      <c r="D112" s="68" t="s">
        <v>419</v>
      </c>
      <c r="E112" s="54"/>
      <c r="F112" s="55">
        <f>COUNTA(H112:R112)</f>
        <v>0</v>
      </c>
      <c r="G112" s="41">
        <f>COUNTA(S112:AT112)</f>
        <v>0</v>
      </c>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56"/>
      <c r="AV112" s="48">
        <f>IF(E112="neattiecas",1,IF(E112="atbilst pilnībā",10,IF(E112="atbilst daļēji",100,IF(E112="neatbilst",1000,0))))</f>
        <v>0</v>
      </c>
      <c r="AW112" s="48"/>
      <c r="AX112" s="53"/>
      <c r="AY112" s="18"/>
      <c r="AZ112" s="18"/>
      <c r="BA112" s="9"/>
      <c r="BB112" s="6"/>
      <c r="BC112" s="6"/>
      <c r="BD112" s="34"/>
      <c r="BE112" s="6"/>
      <c r="BF112" s="71"/>
    </row>
    <row r="113" spans="1:58" ht="35.1" customHeight="1" outlineLevel="1" collapsed="1" x14ac:dyDescent="0.25">
      <c r="A113" s="91">
        <v>104</v>
      </c>
      <c r="B113" s="70" t="s">
        <v>44</v>
      </c>
      <c r="C113" s="94" t="s">
        <v>45</v>
      </c>
      <c r="D113" s="95"/>
      <c r="E113" s="33">
        <f>IF(AV113&gt;999,"neatbilst",IF(AV113&gt;99,"atbilst daļēji",IF(AV113&gt;9,"atbilst pilnībā",IF(AV113&gt;0,"neattiecas",0))))</f>
        <v>0</v>
      </c>
      <c r="F113" s="61">
        <f>SUM(F114:F114)</f>
        <v>0</v>
      </c>
      <c r="G113" s="61">
        <f>SUM(G114:G114)</f>
        <v>0</v>
      </c>
      <c r="H113" s="62"/>
      <c r="I113" s="62"/>
      <c r="J113" s="62"/>
      <c r="K113" s="62"/>
      <c r="L113" s="62"/>
      <c r="M113" s="62"/>
      <c r="N113" s="62"/>
      <c r="O113" s="62"/>
      <c r="P113" s="62"/>
      <c r="Q113" s="62"/>
      <c r="R113" s="62"/>
      <c r="S113" s="62"/>
      <c r="T113" s="62"/>
      <c r="U113" s="62"/>
      <c r="V113" s="62"/>
      <c r="W113" s="62"/>
      <c r="X113" s="62"/>
      <c r="Y113" s="62"/>
      <c r="Z113" s="62"/>
      <c r="AA113" s="62"/>
      <c r="AB113" s="62"/>
      <c r="AC113" s="62"/>
      <c r="AD113" s="62"/>
      <c r="AE113" s="62"/>
      <c r="AF113" s="62"/>
      <c r="AG113" s="62"/>
      <c r="AH113" s="62"/>
      <c r="AI113" s="62"/>
      <c r="AJ113" s="62"/>
      <c r="AK113" s="62"/>
      <c r="AL113" s="62"/>
      <c r="AM113" s="62"/>
      <c r="AN113" s="62"/>
      <c r="AO113" s="62"/>
      <c r="AP113" s="62"/>
      <c r="AQ113" s="62"/>
      <c r="AR113" s="62"/>
      <c r="AS113" s="62"/>
      <c r="AT113" s="62"/>
      <c r="AU113" s="61">
        <f>AQ8</f>
        <v>0</v>
      </c>
      <c r="AV113" s="48">
        <f>SUM(AV114:AV114)</f>
        <v>0</v>
      </c>
      <c r="AW113" s="48" t="s">
        <v>153</v>
      </c>
      <c r="AX113" s="63"/>
      <c r="AY113" s="64">
        <f>MIN(AY114:AY114)</f>
        <v>0</v>
      </c>
      <c r="AZ113" s="64">
        <f>MAX(AZ114:AZ114)</f>
        <v>0</v>
      </c>
      <c r="BA113" s="65"/>
      <c r="BB113" s="63"/>
      <c r="BC113" s="66"/>
      <c r="BD113" s="67"/>
      <c r="BE113" s="67"/>
      <c r="BF113" s="72"/>
    </row>
    <row r="114" spans="1:58" s="7" customFormat="1" ht="45" hidden="1" customHeight="1" outlineLevel="2" x14ac:dyDescent="0.25">
      <c r="A114" s="91">
        <v>105</v>
      </c>
      <c r="B114" s="93" t="s">
        <v>234</v>
      </c>
      <c r="C114" s="93"/>
      <c r="D114" s="68" t="s">
        <v>420</v>
      </c>
      <c r="E114" s="54"/>
      <c r="F114" s="55">
        <f>COUNTA(H114:R114)</f>
        <v>0</v>
      </c>
      <c r="G114" s="41">
        <f>COUNTA(S114:AT114)</f>
        <v>0</v>
      </c>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56"/>
      <c r="AV114" s="48">
        <f>IF(E114="neattiecas",1,IF(E114="atbilst pilnībā",10,IF(E114="atbilst daļēji",100,IF(E114="neatbilst",1000,0))))</f>
        <v>0</v>
      </c>
      <c r="AW114" s="48"/>
      <c r="AX114" s="53"/>
      <c r="AY114" s="18"/>
      <c r="AZ114" s="18"/>
      <c r="BA114" s="9"/>
      <c r="BB114" s="6"/>
      <c r="BC114" s="6"/>
      <c r="BD114" s="34"/>
      <c r="BE114" s="6"/>
      <c r="BF114" s="71"/>
    </row>
    <row r="115" spans="1:58" ht="35.1" customHeight="1" outlineLevel="1" collapsed="1" x14ac:dyDescent="0.25">
      <c r="A115" s="91">
        <v>106</v>
      </c>
      <c r="B115" s="70" t="s">
        <v>46</v>
      </c>
      <c r="C115" s="94" t="s">
        <v>47</v>
      </c>
      <c r="D115" s="95"/>
      <c r="E115" s="33">
        <f>IF(AV115&gt;999,"neatbilst",IF(AV115&gt;99,"atbilst daļēji",IF(AV115&gt;9,"atbilst pilnībā",IF(AV115&gt;0,"neattiecas",0))))</f>
        <v>0</v>
      </c>
      <c r="F115" s="61">
        <f>SUM(F116:F117)</f>
        <v>0</v>
      </c>
      <c r="G115" s="61">
        <f>SUM(G116:G117)</f>
        <v>0</v>
      </c>
      <c r="H115" s="62"/>
      <c r="I115" s="62"/>
      <c r="J115" s="62"/>
      <c r="K115" s="62"/>
      <c r="L115" s="62"/>
      <c r="M115" s="62"/>
      <c r="N115" s="62"/>
      <c r="O115" s="62"/>
      <c r="P115" s="62"/>
      <c r="Q115" s="62"/>
      <c r="R115" s="62"/>
      <c r="S115" s="62"/>
      <c r="T115" s="62"/>
      <c r="U115" s="62"/>
      <c r="V115" s="62"/>
      <c r="W115" s="62"/>
      <c r="X115" s="62"/>
      <c r="Y115" s="62"/>
      <c r="Z115" s="62"/>
      <c r="AA115" s="62"/>
      <c r="AB115" s="62"/>
      <c r="AC115" s="62"/>
      <c r="AD115" s="62"/>
      <c r="AE115" s="62"/>
      <c r="AF115" s="62"/>
      <c r="AG115" s="62"/>
      <c r="AH115" s="62"/>
      <c r="AI115" s="62"/>
      <c r="AJ115" s="62"/>
      <c r="AK115" s="62"/>
      <c r="AL115" s="62"/>
      <c r="AM115" s="62"/>
      <c r="AN115" s="62"/>
      <c r="AO115" s="62"/>
      <c r="AP115" s="62"/>
      <c r="AQ115" s="62"/>
      <c r="AR115" s="62"/>
      <c r="AS115" s="62"/>
      <c r="AT115" s="62"/>
      <c r="AU115" s="61">
        <f>AR8</f>
        <v>0</v>
      </c>
      <c r="AV115" s="48">
        <f>SUM(AV116:AV117)</f>
        <v>0</v>
      </c>
      <c r="AW115" s="48" t="s">
        <v>153</v>
      </c>
      <c r="AX115" s="63"/>
      <c r="AY115" s="64">
        <f>MIN(AY116:AY117)</f>
        <v>0</v>
      </c>
      <c r="AZ115" s="64">
        <f>MAX(AZ116:AZ117)</f>
        <v>0</v>
      </c>
      <c r="BA115" s="65"/>
      <c r="BB115" s="63"/>
      <c r="BC115" s="66"/>
      <c r="BD115" s="67"/>
      <c r="BE115" s="67"/>
      <c r="BF115" s="72"/>
    </row>
    <row r="116" spans="1:58" s="7" customFormat="1" ht="24.95" hidden="1" customHeight="1" outlineLevel="2" x14ac:dyDescent="0.25">
      <c r="A116" s="91">
        <v>107</v>
      </c>
      <c r="B116" s="93" t="s">
        <v>235</v>
      </c>
      <c r="C116" s="93"/>
      <c r="D116" s="68" t="s">
        <v>421</v>
      </c>
      <c r="E116" s="54"/>
      <c r="F116" s="55">
        <f>COUNTA(H116:R116)</f>
        <v>0</v>
      </c>
      <c r="G116" s="41">
        <f>COUNTA(S116:AT116)</f>
        <v>0</v>
      </c>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56"/>
      <c r="AV116" s="48">
        <f>IF(E116="neattiecas",1,IF(E116="atbilst pilnībā",10,IF(E116="atbilst daļēji",100,IF(E116="neatbilst",1000,0))))</f>
        <v>0</v>
      </c>
      <c r="AW116" s="48"/>
      <c r="AX116" s="53"/>
      <c r="AY116" s="18"/>
      <c r="AZ116" s="18"/>
      <c r="BA116" s="9"/>
      <c r="BB116" s="6"/>
      <c r="BC116" s="6"/>
      <c r="BD116" s="34"/>
      <c r="BE116" s="6"/>
      <c r="BF116" s="71"/>
    </row>
    <row r="117" spans="1:58" s="7" customFormat="1" ht="24.95" hidden="1" customHeight="1" outlineLevel="2" x14ac:dyDescent="0.25">
      <c r="A117" s="91">
        <v>108</v>
      </c>
      <c r="B117" s="93" t="s">
        <v>236</v>
      </c>
      <c r="C117" s="93"/>
      <c r="D117" s="68" t="s">
        <v>422</v>
      </c>
      <c r="E117" s="54"/>
      <c r="F117" s="55">
        <f>COUNTA(H117:R117)</f>
        <v>0</v>
      </c>
      <c r="G117" s="41">
        <f>COUNTA(S117:AT117)</f>
        <v>0</v>
      </c>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56"/>
      <c r="AV117" s="48">
        <f>IF(E117="neattiecas",1,IF(E117="atbilst pilnībā",10,IF(E117="atbilst daļēji",100,IF(E117="neatbilst",1000,0))))</f>
        <v>0</v>
      </c>
      <c r="AW117" s="48"/>
      <c r="AX117" s="53"/>
      <c r="AY117" s="18"/>
      <c r="AZ117" s="18"/>
      <c r="BA117" s="9"/>
      <c r="BB117" s="6"/>
      <c r="BC117" s="6"/>
      <c r="BD117" s="34"/>
      <c r="BE117" s="6"/>
      <c r="BF117" s="71"/>
    </row>
    <row r="118" spans="1:58" ht="35.1" customHeight="1" outlineLevel="1" collapsed="1" x14ac:dyDescent="0.25">
      <c r="A118" s="91">
        <v>109</v>
      </c>
      <c r="B118" s="70" t="s">
        <v>48</v>
      </c>
      <c r="C118" s="94" t="s">
        <v>49</v>
      </c>
      <c r="D118" s="95"/>
      <c r="E118" s="33">
        <f>IF(AV118&gt;999,"neatbilst",IF(AV118&gt;99,"atbilst daļēji",IF(AV118&gt;9,"atbilst pilnībā",IF(AV118&gt;0,"neattiecas",0))))</f>
        <v>0</v>
      </c>
      <c r="F118" s="61">
        <f>SUM(F119:F122)</f>
        <v>0</v>
      </c>
      <c r="G118" s="61">
        <f>SUM(G119:G122)</f>
        <v>0</v>
      </c>
      <c r="H118" s="62"/>
      <c r="I118" s="62"/>
      <c r="J118" s="62"/>
      <c r="K118" s="62"/>
      <c r="L118" s="62"/>
      <c r="M118" s="62"/>
      <c r="N118" s="62"/>
      <c r="O118" s="62"/>
      <c r="P118" s="62"/>
      <c r="Q118" s="62"/>
      <c r="R118" s="62"/>
      <c r="S118" s="62"/>
      <c r="T118" s="62"/>
      <c r="U118" s="62"/>
      <c r="V118" s="62"/>
      <c r="W118" s="62"/>
      <c r="X118" s="62"/>
      <c r="Y118" s="62"/>
      <c r="Z118" s="62"/>
      <c r="AA118" s="62"/>
      <c r="AB118" s="62"/>
      <c r="AC118" s="62"/>
      <c r="AD118" s="62"/>
      <c r="AE118" s="62"/>
      <c r="AF118" s="62"/>
      <c r="AG118" s="62"/>
      <c r="AH118" s="62"/>
      <c r="AI118" s="62"/>
      <c r="AJ118" s="62"/>
      <c r="AK118" s="62"/>
      <c r="AL118" s="62"/>
      <c r="AM118" s="62"/>
      <c r="AN118" s="62"/>
      <c r="AO118" s="62"/>
      <c r="AP118" s="62"/>
      <c r="AQ118" s="62"/>
      <c r="AR118" s="62"/>
      <c r="AS118" s="62"/>
      <c r="AT118" s="62"/>
      <c r="AU118" s="61">
        <f>AS8</f>
        <v>0</v>
      </c>
      <c r="AV118" s="48">
        <f>SUM(AV119:AV122)</f>
        <v>0</v>
      </c>
      <c r="AW118" s="48" t="s">
        <v>153</v>
      </c>
      <c r="AX118" s="63"/>
      <c r="AY118" s="64">
        <f>MIN(AY119:AY122)</f>
        <v>0</v>
      </c>
      <c r="AZ118" s="64">
        <f>MAX(AZ119:AZ122)</f>
        <v>0</v>
      </c>
      <c r="BA118" s="65"/>
      <c r="BB118" s="63"/>
      <c r="BC118" s="66"/>
      <c r="BD118" s="67"/>
      <c r="BE118" s="67"/>
      <c r="BF118" s="72"/>
    </row>
    <row r="119" spans="1:58" s="7" customFormat="1" ht="75" hidden="1" customHeight="1" outlineLevel="2" x14ac:dyDescent="0.25">
      <c r="A119" s="91">
        <v>110</v>
      </c>
      <c r="B119" s="93" t="s">
        <v>237</v>
      </c>
      <c r="C119" s="93"/>
      <c r="D119" s="68" t="s">
        <v>426</v>
      </c>
      <c r="E119" s="54"/>
      <c r="F119" s="55">
        <f>COUNTA(H119:R119)</f>
        <v>0</v>
      </c>
      <c r="G119" s="41">
        <f>COUNTA(S119:AT119)</f>
        <v>0</v>
      </c>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56"/>
      <c r="AV119" s="48">
        <f>IF(E119="neattiecas",1,IF(E119="atbilst pilnībā",10,IF(E119="atbilst daļēji",100,IF(E119="neatbilst",1000,0))))</f>
        <v>0</v>
      </c>
      <c r="AW119" s="48"/>
      <c r="AX119" s="53"/>
      <c r="AY119" s="18"/>
      <c r="AZ119" s="18"/>
      <c r="BA119" s="9"/>
      <c r="BB119" s="6"/>
      <c r="BC119" s="6"/>
      <c r="BD119" s="34"/>
      <c r="BE119" s="6"/>
      <c r="BF119" s="71"/>
    </row>
    <row r="120" spans="1:58" s="7" customFormat="1" ht="35.1" hidden="1" customHeight="1" outlineLevel="2" x14ac:dyDescent="0.25">
      <c r="A120" s="91">
        <v>111</v>
      </c>
      <c r="B120" s="93" t="s">
        <v>238</v>
      </c>
      <c r="C120" s="93"/>
      <c r="D120" s="68" t="s">
        <v>423</v>
      </c>
      <c r="E120" s="54"/>
      <c r="F120" s="55">
        <f>COUNTA(H120:R120)</f>
        <v>0</v>
      </c>
      <c r="G120" s="41">
        <f>COUNTA(S120:AT120)</f>
        <v>0</v>
      </c>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56"/>
      <c r="AV120" s="48">
        <f>IF(E120="neattiecas",1,IF(E120="atbilst pilnībā",10,IF(E120="atbilst daļēji",100,IF(E120="neatbilst",1000,0))))</f>
        <v>0</v>
      </c>
      <c r="AW120" s="48"/>
      <c r="AX120" s="53"/>
      <c r="AY120" s="18"/>
      <c r="AZ120" s="18"/>
      <c r="BA120" s="9"/>
      <c r="BB120" s="6"/>
      <c r="BC120" s="6"/>
      <c r="BD120" s="34"/>
      <c r="BE120" s="6"/>
      <c r="BF120" s="71"/>
    </row>
    <row r="121" spans="1:58" s="7" customFormat="1" ht="24.95" hidden="1" customHeight="1" outlineLevel="2" x14ac:dyDescent="0.25">
      <c r="A121" s="91">
        <v>112</v>
      </c>
      <c r="B121" s="93" t="s">
        <v>239</v>
      </c>
      <c r="C121" s="93"/>
      <c r="D121" s="68" t="s">
        <v>424</v>
      </c>
      <c r="E121" s="54"/>
      <c r="F121" s="55">
        <f>COUNTA(H121:R121)</f>
        <v>0</v>
      </c>
      <c r="G121" s="41">
        <f>COUNTA(S121:AT121)</f>
        <v>0</v>
      </c>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56"/>
      <c r="AV121" s="48">
        <f>IF(E121="neattiecas",1,IF(E121="atbilst pilnībā",10,IF(E121="atbilst daļēji",100,IF(E121="neatbilst",1000,0))))</f>
        <v>0</v>
      </c>
      <c r="AW121" s="48"/>
      <c r="AX121" s="53"/>
      <c r="AY121" s="18"/>
      <c r="AZ121" s="18"/>
      <c r="BA121" s="9"/>
      <c r="BB121" s="6"/>
      <c r="BC121" s="6"/>
      <c r="BD121" s="34"/>
      <c r="BE121" s="6"/>
      <c r="BF121" s="71"/>
    </row>
    <row r="122" spans="1:58" s="7" customFormat="1" ht="24.95" hidden="1" customHeight="1" outlineLevel="2" x14ac:dyDescent="0.25">
      <c r="A122" s="91">
        <v>113</v>
      </c>
      <c r="B122" s="93" t="s">
        <v>240</v>
      </c>
      <c r="C122" s="93"/>
      <c r="D122" s="68" t="s">
        <v>425</v>
      </c>
      <c r="E122" s="54"/>
      <c r="F122" s="55">
        <f>COUNTA(H122:R122)</f>
        <v>0</v>
      </c>
      <c r="G122" s="41">
        <f>COUNTA(S122:AT122)</f>
        <v>0</v>
      </c>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56"/>
      <c r="AV122" s="48">
        <f>IF(E122="neattiecas",1,IF(E122="atbilst pilnībā",10,IF(E122="atbilst daļēji",100,IF(E122="neatbilst",1000,0))))</f>
        <v>0</v>
      </c>
      <c r="AW122" s="48"/>
      <c r="AX122" s="53"/>
      <c r="AY122" s="18"/>
      <c r="AZ122" s="18"/>
      <c r="BA122" s="9"/>
      <c r="BB122" s="6"/>
      <c r="BC122" s="6"/>
      <c r="BD122" s="34"/>
      <c r="BE122" s="6"/>
      <c r="BF122" s="71"/>
    </row>
    <row r="123" spans="1:58" ht="35.1" customHeight="1" outlineLevel="1" collapsed="1" x14ac:dyDescent="0.25">
      <c r="A123" s="91">
        <v>114</v>
      </c>
      <c r="B123" s="70" t="s">
        <v>50</v>
      </c>
      <c r="C123" s="94" t="s">
        <v>51</v>
      </c>
      <c r="D123" s="95"/>
      <c r="E123" s="33">
        <f>IF(AV123&gt;999,"neatbilst",IF(AV123&gt;99,"atbilst daļēji",IF(AV123&gt;9,"atbilst pilnībā",IF(AV123&gt;0,"neattiecas",0))))</f>
        <v>0</v>
      </c>
      <c r="F123" s="61">
        <f>SUM(F124:F126)</f>
        <v>0</v>
      </c>
      <c r="G123" s="61">
        <f>SUM(G124:G126)</f>
        <v>0</v>
      </c>
      <c r="H123" s="62"/>
      <c r="I123" s="62"/>
      <c r="J123" s="62"/>
      <c r="K123" s="62"/>
      <c r="L123" s="62"/>
      <c r="M123" s="62"/>
      <c r="N123" s="62"/>
      <c r="O123" s="62"/>
      <c r="P123" s="62"/>
      <c r="Q123" s="62"/>
      <c r="R123" s="62"/>
      <c r="S123" s="62"/>
      <c r="T123" s="62"/>
      <c r="U123" s="62"/>
      <c r="V123" s="62"/>
      <c r="W123" s="62"/>
      <c r="X123" s="62"/>
      <c r="Y123" s="62"/>
      <c r="Z123" s="62"/>
      <c r="AA123" s="62"/>
      <c r="AB123" s="62"/>
      <c r="AC123" s="62"/>
      <c r="AD123" s="62"/>
      <c r="AE123" s="62"/>
      <c r="AF123" s="62"/>
      <c r="AG123" s="62"/>
      <c r="AH123" s="62"/>
      <c r="AI123" s="62"/>
      <c r="AJ123" s="62"/>
      <c r="AK123" s="62"/>
      <c r="AL123" s="62"/>
      <c r="AM123" s="62"/>
      <c r="AN123" s="62"/>
      <c r="AO123" s="62"/>
      <c r="AP123" s="62"/>
      <c r="AQ123" s="62"/>
      <c r="AR123" s="62"/>
      <c r="AS123" s="62"/>
      <c r="AT123" s="62"/>
      <c r="AU123" s="61">
        <f>AT8</f>
        <v>0</v>
      </c>
      <c r="AV123" s="48">
        <f>SUM(AV124:AV126)</f>
        <v>0</v>
      </c>
      <c r="AW123" s="48" t="s">
        <v>153</v>
      </c>
      <c r="AX123" s="63"/>
      <c r="AY123" s="64">
        <f>MIN(AY124:AY126)</f>
        <v>0</v>
      </c>
      <c r="AZ123" s="64">
        <f>MAX(AZ124:AZ126)</f>
        <v>0</v>
      </c>
      <c r="BA123" s="65"/>
      <c r="BB123" s="63"/>
      <c r="BC123" s="66"/>
      <c r="BD123" s="67"/>
      <c r="BE123" s="67"/>
      <c r="BF123" s="72"/>
    </row>
    <row r="124" spans="1:58" s="7" customFormat="1" ht="24.95" hidden="1" customHeight="1" outlineLevel="2" x14ac:dyDescent="0.25">
      <c r="A124" s="91">
        <v>115</v>
      </c>
      <c r="B124" s="93" t="s">
        <v>241</v>
      </c>
      <c r="C124" s="93"/>
      <c r="D124" s="68" t="s">
        <v>427</v>
      </c>
      <c r="E124" s="54"/>
      <c r="F124" s="55">
        <f>COUNTA(H124:R124)</f>
        <v>0</v>
      </c>
      <c r="G124" s="41">
        <f>COUNTA(S124:AT124)</f>
        <v>0</v>
      </c>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56"/>
      <c r="AV124" s="48">
        <f>IF(E124="neattiecas",1,IF(E124="atbilst pilnībā",10,IF(E124="atbilst daļēji",100,IF(E124="neatbilst",1000,0))))</f>
        <v>0</v>
      </c>
      <c r="AW124" s="48"/>
      <c r="AX124" s="53"/>
      <c r="AY124" s="18"/>
      <c r="AZ124" s="18"/>
      <c r="BA124" s="9"/>
      <c r="BB124" s="6"/>
      <c r="BC124" s="6"/>
      <c r="BD124" s="34"/>
      <c r="BE124" s="6"/>
      <c r="BF124" s="71"/>
    </row>
    <row r="125" spans="1:58" s="7" customFormat="1" ht="24.95" hidden="1" customHeight="1" outlineLevel="2" x14ac:dyDescent="0.25">
      <c r="A125" s="91">
        <v>116</v>
      </c>
      <c r="B125" s="93" t="s">
        <v>242</v>
      </c>
      <c r="C125" s="93"/>
      <c r="D125" s="68" t="s">
        <v>428</v>
      </c>
      <c r="E125" s="54"/>
      <c r="F125" s="55">
        <f>COUNTA(H125:R125)</f>
        <v>0</v>
      </c>
      <c r="G125" s="41">
        <f>COUNTA(S125:AT125)</f>
        <v>0</v>
      </c>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56"/>
      <c r="AV125" s="48">
        <f>IF(E125="neattiecas",1,IF(E125="atbilst pilnībā",10,IF(E125="atbilst daļēji",100,IF(E125="neatbilst",1000,0))))</f>
        <v>0</v>
      </c>
      <c r="AW125" s="48"/>
      <c r="AX125" s="53"/>
      <c r="AY125" s="18"/>
      <c r="AZ125" s="18"/>
      <c r="BA125" s="9"/>
      <c r="BB125" s="6"/>
      <c r="BC125" s="6"/>
      <c r="BD125" s="34"/>
      <c r="BE125" s="6"/>
      <c r="BF125" s="71"/>
    </row>
    <row r="126" spans="1:58" s="7" customFormat="1" ht="24.95" hidden="1" customHeight="1" outlineLevel="2" x14ac:dyDescent="0.25">
      <c r="A126" s="91">
        <v>117</v>
      </c>
      <c r="B126" s="93" t="s">
        <v>243</v>
      </c>
      <c r="C126" s="93"/>
      <c r="D126" s="68" t="s">
        <v>429</v>
      </c>
      <c r="E126" s="54"/>
      <c r="F126" s="55">
        <f>COUNTA(H126:R126)</f>
        <v>0</v>
      </c>
      <c r="G126" s="41">
        <f>COUNTA(S126:AT126)</f>
        <v>0</v>
      </c>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56"/>
      <c r="AV126" s="48">
        <f>IF(E126="neattiecas",1,IF(E126="atbilst pilnībā",10,IF(E126="atbilst daļēji",100,IF(E126="neatbilst",1000,0))))</f>
        <v>0</v>
      </c>
      <c r="AW126" s="48"/>
      <c r="AX126" s="53"/>
      <c r="AY126" s="18"/>
      <c r="AZ126" s="18"/>
      <c r="BA126" s="9"/>
      <c r="BB126" s="6"/>
      <c r="BC126" s="6"/>
      <c r="BD126" s="34"/>
      <c r="BE126" s="6"/>
      <c r="BF126" s="71"/>
    </row>
    <row r="127" spans="1:58" s="8" customFormat="1" ht="35.1" customHeight="1" x14ac:dyDescent="0.25">
      <c r="A127" s="91">
        <v>118</v>
      </c>
      <c r="B127" s="98" t="s">
        <v>295</v>
      </c>
      <c r="C127" s="98"/>
      <c r="D127" s="98"/>
      <c r="E127" s="98"/>
      <c r="F127" s="78">
        <f>SUMIFS(F128:F264,$AW128:$AW264,"w")</f>
        <v>0</v>
      </c>
      <c r="G127" s="78">
        <f>SUMIFS(G128:G264,$AW128:$AW264,"w")</f>
        <v>0</v>
      </c>
      <c r="H127" s="79"/>
      <c r="I127" s="79"/>
      <c r="J127" s="79"/>
      <c r="K127" s="79"/>
      <c r="L127" s="79"/>
      <c r="M127" s="79"/>
      <c r="N127" s="79"/>
      <c r="O127" s="79"/>
      <c r="P127" s="79"/>
      <c r="Q127" s="79"/>
      <c r="R127" s="79"/>
      <c r="S127" s="79"/>
      <c r="T127" s="79"/>
      <c r="U127" s="79"/>
      <c r="V127" s="79"/>
      <c r="W127" s="79"/>
      <c r="X127" s="79"/>
      <c r="Y127" s="79"/>
      <c r="Z127" s="79"/>
      <c r="AA127" s="79"/>
      <c r="AB127" s="79"/>
      <c r="AC127" s="79"/>
      <c r="AD127" s="79"/>
      <c r="AE127" s="79"/>
      <c r="AF127" s="79"/>
      <c r="AG127" s="79"/>
      <c r="AH127" s="79"/>
      <c r="AI127" s="79"/>
      <c r="AJ127" s="79"/>
      <c r="AK127" s="79"/>
      <c r="AL127" s="79"/>
      <c r="AM127" s="79"/>
      <c r="AN127" s="79"/>
      <c r="AO127" s="79"/>
      <c r="AP127" s="79"/>
      <c r="AQ127" s="79"/>
      <c r="AR127" s="79"/>
      <c r="AS127" s="79"/>
      <c r="AT127" s="79"/>
      <c r="AU127" s="78"/>
      <c r="AV127" s="80"/>
      <c r="AW127" s="80"/>
      <c r="AX127" s="78"/>
      <c r="AY127" s="81">
        <f t="array" ref="AY127">MIN(IF(AY128:AY272&gt;0,AY128:AY272))</f>
        <v>0</v>
      </c>
      <c r="AZ127" s="81">
        <f t="array" ref="AZ127">MAX(IF(AZ128:AZ272&gt;0,AZ128:AZ272))</f>
        <v>0</v>
      </c>
      <c r="BA127" s="82"/>
      <c r="BB127" s="83"/>
      <c r="BC127" s="83"/>
      <c r="BD127" s="84"/>
      <c r="BE127" s="84"/>
      <c r="BF127" s="85"/>
    </row>
    <row r="128" spans="1:58" ht="35.1" customHeight="1" outlineLevel="1" collapsed="1" x14ac:dyDescent="0.25">
      <c r="A128" s="91">
        <v>119</v>
      </c>
      <c r="B128" s="70" t="s">
        <v>94</v>
      </c>
      <c r="C128" s="94" t="s">
        <v>95</v>
      </c>
      <c r="D128" s="95"/>
      <c r="E128" s="33">
        <f>IF(AV128&gt;999,"neatbilst",IF(AV128&gt;99,"atbilst daļēji",IF(AV128&gt;9,"atbilst pilnībā",IF(AV128&gt;0,"neattiecas",0))))</f>
        <v>0</v>
      </c>
      <c r="F128" s="61">
        <f>SUM(F129:F135)</f>
        <v>0</v>
      </c>
      <c r="G128" s="61">
        <f>SUM(G129:G135)</f>
        <v>0</v>
      </c>
      <c r="H128" s="62"/>
      <c r="I128" s="62"/>
      <c r="J128" s="62"/>
      <c r="K128" s="62"/>
      <c r="L128" s="62"/>
      <c r="M128" s="62"/>
      <c r="N128" s="62"/>
      <c r="O128" s="62"/>
      <c r="P128" s="62"/>
      <c r="Q128" s="62"/>
      <c r="R128" s="62"/>
      <c r="S128" s="62"/>
      <c r="T128" s="62"/>
      <c r="U128" s="62"/>
      <c r="V128" s="62"/>
      <c r="W128" s="62"/>
      <c r="X128" s="62"/>
      <c r="Y128" s="62"/>
      <c r="Z128" s="62"/>
      <c r="AA128" s="62"/>
      <c r="AB128" s="62"/>
      <c r="AC128" s="62"/>
      <c r="AD128" s="62"/>
      <c r="AE128" s="62"/>
      <c r="AF128" s="62"/>
      <c r="AG128" s="62"/>
      <c r="AH128" s="62"/>
      <c r="AI128" s="62"/>
      <c r="AJ128" s="62"/>
      <c r="AK128" s="62"/>
      <c r="AL128" s="62"/>
      <c r="AM128" s="62"/>
      <c r="AN128" s="62"/>
      <c r="AO128" s="62"/>
      <c r="AP128" s="62"/>
      <c r="AQ128" s="62"/>
      <c r="AR128" s="62"/>
      <c r="AS128" s="62"/>
      <c r="AT128" s="62"/>
      <c r="AU128" s="61"/>
      <c r="AV128" s="48">
        <f>SUM(AV129:AV135)</f>
        <v>0</v>
      </c>
      <c r="AW128" s="48" t="s">
        <v>153</v>
      </c>
      <c r="AX128" s="63"/>
      <c r="AY128" s="64">
        <f>MIN(AY129:AY135)</f>
        <v>0</v>
      </c>
      <c r="AZ128" s="64">
        <f>MAX(AZ129:AZ135)</f>
        <v>0</v>
      </c>
      <c r="BA128" s="65"/>
      <c r="BB128" s="63"/>
      <c r="BC128" s="66"/>
      <c r="BD128" s="67"/>
      <c r="BE128" s="67"/>
      <c r="BF128" s="72"/>
    </row>
    <row r="129" spans="1:58" s="7" customFormat="1" ht="35.1" hidden="1" customHeight="1" outlineLevel="2" x14ac:dyDescent="0.25">
      <c r="A129" s="91">
        <v>120</v>
      </c>
      <c r="B129" s="93" t="s">
        <v>433</v>
      </c>
      <c r="C129" s="93"/>
      <c r="D129" s="68" t="s">
        <v>440</v>
      </c>
      <c r="E129" s="54"/>
      <c r="F129" s="55">
        <f t="shared" ref="F129:F135" si="8">COUNTA(H129:R129)</f>
        <v>0</v>
      </c>
      <c r="G129" s="41">
        <f t="shared" ref="G129:G135" si="9">COUNTA(S129:AT129)</f>
        <v>0</v>
      </c>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56"/>
      <c r="AV129" s="48">
        <f t="shared" ref="AV129:AV135" si="10">IF(E129="neattiecas",1,IF(E129="atbilst pilnībā",10,IF(E129="atbilst daļēji",100,IF(E129="neatbilst",1000,0))))</f>
        <v>0</v>
      </c>
      <c r="AW129" s="48"/>
      <c r="AX129" s="53"/>
      <c r="AY129" s="18"/>
      <c r="AZ129" s="18"/>
      <c r="BA129" s="9"/>
      <c r="BB129" s="6"/>
      <c r="BC129" s="6"/>
      <c r="BD129" s="34"/>
      <c r="BE129" s="6"/>
      <c r="BF129" s="71"/>
    </row>
    <row r="130" spans="1:58" s="7" customFormat="1" ht="35.1" hidden="1" customHeight="1" outlineLevel="2" x14ac:dyDescent="0.25">
      <c r="A130" s="91">
        <v>121</v>
      </c>
      <c r="B130" s="93" t="s">
        <v>434</v>
      </c>
      <c r="C130" s="93"/>
      <c r="D130" s="68" t="s">
        <v>441</v>
      </c>
      <c r="E130" s="54"/>
      <c r="F130" s="55">
        <f t="shared" si="8"/>
        <v>0</v>
      </c>
      <c r="G130" s="41">
        <f t="shared" si="9"/>
        <v>0</v>
      </c>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56"/>
      <c r="AV130" s="48">
        <f t="shared" si="10"/>
        <v>0</v>
      </c>
      <c r="AW130" s="48"/>
      <c r="AX130" s="53"/>
      <c r="AY130" s="18"/>
      <c r="AZ130" s="18"/>
      <c r="BA130" s="9"/>
      <c r="BB130" s="6"/>
      <c r="BC130" s="6"/>
      <c r="BD130" s="34"/>
      <c r="BE130" s="6"/>
      <c r="BF130" s="71"/>
    </row>
    <row r="131" spans="1:58" s="7" customFormat="1" ht="35.1" hidden="1" customHeight="1" outlineLevel="2" x14ac:dyDescent="0.25">
      <c r="A131" s="91">
        <v>122</v>
      </c>
      <c r="B131" s="93" t="s">
        <v>435</v>
      </c>
      <c r="C131" s="93"/>
      <c r="D131" s="68" t="s">
        <v>442</v>
      </c>
      <c r="E131" s="54"/>
      <c r="F131" s="55">
        <f t="shared" si="8"/>
        <v>0</v>
      </c>
      <c r="G131" s="41">
        <f t="shared" si="9"/>
        <v>0</v>
      </c>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56"/>
      <c r="AV131" s="48">
        <f t="shared" si="10"/>
        <v>0</v>
      </c>
      <c r="AW131" s="48"/>
      <c r="AX131" s="53"/>
      <c r="AY131" s="18"/>
      <c r="AZ131" s="18"/>
      <c r="BA131" s="9"/>
      <c r="BB131" s="6"/>
      <c r="BC131" s="6"/>
      <c r="BD131" s="34"/>
      <c r="BE131" s="6"/>
      <c r="BF131" s="71"/>
    </row>
    <row r="132" spans="1:58" s="7" customFormat="1" ht="35.1" hidden="1" customHeight="1" outlineLevel="2" x14ac:dyDescent="0.25">
      <c r="A132" s="91">
        <v>123</v>
      </c>
      <c r="B132" s="93" t="s">
        <v>436</v>
      </c>
      <c r="C132" s="93"/>
      <c r="D132" s="68" t="s">
        <v>443</v>
      </c>
      <c r="E132" s="54"/>
      <c r="F132" s="55">
        <f t="shared" si="8"/>
        <v>0</v>
      </c>
      <c r="G132" s="41">
        <f t="shared" si="9"/>
        <v>0</v>
      </c>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56"/>
      <c r="AV132" s="48">
        <f t="shared" si="10"/>
        <v>0</v>
      </c>
      <c r="AW132" s="48"/>
      <c r="AX132" s="53"/>
      <c r="AY132" s="18"/>
      <c r="AZ132" s="18"/>
      <c r="BA132" s="9"/>
      <c r="BB132" s="6"/>
      <c r="BC132" s="6"/>
      <c r="BD132" s="34"/>
      <c r="BE132" s="6"/>
      <c r="BF132" s="71"/>
    </row>
    <row r="133" spans="1:58" s="7" customFormat="1" ht="35.1" hidden="1" customHeight="1" outlineLevel="2" x14ac:dyDescent="0.25">
      <c r="A133" s="91">
        <v>124</v>
      </c>
      <c r="B133" s="93" t="s">
        <v>437</v>
      </c>
      <c r="C133" s="93"/>
      <c r="D133" s="68" t="s">
        <v>431</v>
      </c>
      <c r="E133" s="54"/>
      <c r="F133" s="55">
        <f t="shared" si="8"/>
        <v>0</v>
      </c>
      <c r="G133" s="41">
        <f t="shared" si="9"/>
        <v>0</v>
      </c>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56"/>
      <c r="AV133" s="48">
        <f t="shared" si="10"/>
        <v>0</v>
      </c>
      <c r="AW133" s="48"/>
      <c r="AX133" s="53"/>
      <c r="AY133" s="18"/>
      <c r="AZ133" s="18"/>
      <c r="BA133" s="9"/>
      <c r="BB133" s="6"/>
      <c r="BC133" s="6"/>
      <c r="BD133" s="34"/>
      <c r="BE133" s="6"/>
      <c r="BF133" s="71"/>
    </row>
    <row r="134" spans="1:58" s="7" customFormat="1" ht="24.95" hidden="1" customHeight="1" outlineLevel="2" x14ac:dyDescent="0.25">
      <c r="A134" s="91">
        <v>125</v>
      </c>
      <c r="B134" s="93" t="s">
        <v>438</v>
      </c>
      <c r="C134" s="93"/>
      <c r="D134" s="68" t="s">
        <v>432</v>
      </c>
      <c r="E134" s="54"/>
      <c r="F134" s="55">
        <f t="shared" si="8"/>
        <v>0</v>
      </c>
      <c r="G134" s="41">
        <f t="shared" si="9"/>
        <v>0</v>
      </c>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56"/>
      <c r="AV134" s="48">
        <f t="shared" si="10"/>
        <v>0</v>
      </c>
      <c r="AW134" s="48"/>
      <c r="AX134" s="53"/>
      <c r="AY134" s="18"/>
      <c r="AZ134" s="18"/>
      <c r="BA134" s="9"/>
      <c r="BB134" s="6"/>
      <c r="BC134" s="6"/>
      <c r="BD134" s="34"/>
      <c r="BE134" s="6"/>
      <c r="BF134" s="71"/>
    </row>
    <row r="135" spans="1:58" s="7" customFormat="1" ht="45" hidden="1" customHeight="1" outlineLevel="2" x14ac:dyDescent="0.25">
      <c r="A135" s="91">
        <v>126</v>
      </c>
      <c r="B135" s="93" t="s">
        <v>439</v>
      </c>
      <c r="C135" s="93"/>
      <c r="D135" s="68" t="s">
        <v>444</v>
      </c>
      <c r="E135" s="54"/>
      <c r="F135" s="55">
        <f t="shared" si="8"/>
        <v>0</v>
      </c>
      <c r="G135" s="41">
        <f t="shared" si="9"/>
        <v>0</v>
      </c>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56"/>
      <c r="AV135" s="48">
        <f t="shared" si="10"/>
        <v>0</v>
      </c>
      <c r="AW135" s="48"/>
      <c r="AX135" s="53"/>
      <c r="AY135" s="18"/>
      <c r="AZ135" s="18"/>
      <c r="BA135" s="9"/>
      <c r="BB135" s="6"/>
      <c r="BC135" s="6"/>
      <c r="BD135" s="34"/>
      <c r="BE135" s="6"/>
      <c r="BF135" s="71"/>
    </row>
    <row r="136" spans="1:58" ht="35.1" customHeight="1" outlineLevel="1" collapsed="1" x14ac:dyDescent="0.25">
      <c r="A136" s="91">
        <v>127</v>
      </c>
      <c r="B136" s="70" t="s">
        <v>96</v>
      </c>
      <c r="C136" s="94" t="s">
        <v>97</v>
      </c>
      <c r="D136" s="95"/>
      <c r="E136" s="33">
        <f>IF(AV136&gt;999,"neatbilst",IF(AV136&gt;99,"atbilst daļēji",IF(AV136&gt;9,"atbilst pilnībā",IF(AV136&gt;0,"neattiecas",0))))</f>
        <v>0</v>
      </c>
      <c r="F136" s="61">
        <f>SUM(F137:F143)</f>
        <v>0</v>
      </c>
      <c r="G136" s="61">
        <f>SUM(G137:G143)</f>
        <v>0</v>
      </c>
      <c r="H136" s="62"/>
      <c r="I136" s="62"/>
      <c r="J136" s="62"/>
      <c r="K136" s="62"/>
      <c r="L136" s="62"/>
      <c r="M136" s="62"/>
      <c r="N136" s="62"/>
      <c r="O136" s="62"/>
      <c r="P136" s="62"/>
      <c r="Q136" s="62"/>
      <c r="R136" s="62"/>
      <c r="S136" s="62"/>
      <c r="T136" s="62"/>
      <c r="U136" s="62"/>
      <c r="V136" s="62"/>
      <c r="W136" s="62"/>
      <c r="X136" s="62"/>
      <c r="Y136" s="62"/>
      <c r="Z136" s="62"/>
      <c r="AA136" s="62"/>
      <c r="AB136" s="62"/>
      <c r="AC136" s="62"/>
      <c r="AD136" s="62"/>
      <c r="AE136" s="62"/>
      <c r="AF136" s="62"/>
      <c r="AG136" s="62"/>
      <c r="AH136" s="62"/>
      <c r="AI136" s="62"/>
      <c r="AJ136" s="62"/>
      <c r="AK136" s="62"/>
      <c r="AL136" s="62"/>
      <c r="AM136" s="62"/>
      <c r="AN136" s="62"/>
      <c r="AO136" s="62"/>
      <c r="AP136" s="62"/>
      <c r="AQ136" s="62"/>
      <c r="AR136" s="62"/>
      <c r="AS136" s="62"/>
      <c r="AT136" s="62"/>
      <c r="AU136" s="61"/>
      <c r="AV136" s="48">
        <f>SUM(AV137:AV143)</f>
        <v>0</v>
      </c>
      <c r="AW136" s="48" t="s">
        <v>153</v>
      </c>
      <c r="AX136" s="63"/>
      <c r="AY136" s="64">
        <f>MIN(AY137:AY143)</f>
        <v>0</v>
      </c>
      <c r="AZ136" s="64">
        <f>MAX(AZ137:AZ143)</f>
        <v>0</v>
      </c>
      <c r="BA136" s="65"/>
      <c r="BB136" s="63"/>
      <c r="BC136" s="66"/>
      <c r="BD136" s="67"/>
      <c r="BE136" s="67"/>
      <c r="BF136" s="72"/>
    </row>
    <row r="137" spans="1:58" s="7" customFormat="1" ht="35.1" hidden="1" customHeight="1" outlineLevel="2" x14ac:dyDescent="0.25">
      <c r="A137" s="91">
        <v>128</v>
      </c>
      <c r="B137" s="93" t="s">
        <v>445</v>
      </c>
      <c r="C137" s="93"/>
      <c r="D137" s="68" t="s">
        <v>452</v>
      </c>
      <c r="E137" s="54"/>
      <c r="F137" s="55">
        <f t="shared" ref="F137:F143" si="11">COUNTA(H137:R137)</f>
        <v>0</v>
      </c>
      <c r="G137" s="41">
        <f t="shared" ref="G137:G143" si="12">COUNTA(S137:AT137)</f>
        <v>0</v>
      </c>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56"/>
      <c r="AV137" s="48">
        <f t="shared" ref="AV137:AV143" si="13">IF(E137="neattiecas",1,IF(E137="atbilst pilnībā",10,IF(E137="atbilst daļēji",100,IF(E137="neatbilst",1000,0))))</f>
        <v>0</v>
      </c>
      <c r="AW137" s="48"/>
      <c r="AX137" s="53"/>
      <c r="AY137" s="18"/>
      <c r="AZ137" s="18"/>
      <c r="BA137" s="9"/>
      <c r="BB137" s="6"/>
      <c r="BC137" s="6"/>
      <c r="BD137" s="34"/>
      <c r="BE137" s="6"/>
      <c r="BF137" s="71"/>
    </row>
    <row r="138" spans="1:58" s="7" customFormat="1" ht="24.95" hidden="1" customHeight="1" outlineLevel="2" x14ac:dyDescent="0.25">
      <c r="A138" s="91">
        <v>129</v>
      </c>
      <c r="B138" s="93" t="s">
        <v>446</v>
      </c>
      <c r="C138" s="93"/>
      <c r="D138" s="68" t="s">
        <v>453</v>
      </c>
      <c r="E138" s="54"/>
      <c r="F138" s="55">
        <f t="shared" si="11"/>
        <v>0</v>
      </c>
      <c r="G138" s="41">
        <f t="shared" si="12"/>
        <v>0</v>
      </c>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56"/>
      <c r="AV138" s="48">
        <f t="shared" si="13"/>
        <v>0</v>
      </c>
      <c r="AW138" s="48"/>
      <c r="AX138" s="53"/>
      <c r="AY138" s="18"/>
      <c r="AZ138" s="18"/>
      <c r="BA138" s="9"/>
      <c r="BB138" s="6"/>
      <c r="BC138" s="6"/>
      <c r="BD138" s="34"/>
      <c r="BE138" s="6"/>
      <c r="BF138" s="71"/>
    </row>
    <row r="139" spans="1:58" s="7" customFormat="1" ht="24.95" hidden="1" customHeight="1" outlineLevel="2" x14ac:dyDescent="0.25">
      <c r="A139" s="91">
        <v>130</v>
      </c>
      <c r="B139" s="93" t="s">
        <v>447</v>
      </c>
      <c r="C139" s="93"/>
      <c r="D139" s="68" t="s">
        <v>454</v>
      </c>
      <c r="E139" s="54"/>
      <c r="F139" s="55">
        <f t="shared" si="11"/>
        <v>0</v>
      </c>
      <c r="G139" s="41">
        <f t="shared" si="12"/>
        <v>0</v>
      </c>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56"/>
      <c r="AV139" s="48">
        <f t="shared" si="13"/>
        <v>0</v>
      </c>
      <c r="AW139" s="48"/>
      <c r="AX139" s="53"/>
      <c r="AY139" s="18"/>
      <c r="AZ139" s="18"/>
      <c r="BA139" s="9"/>
      <c r="BB139" s="6"/>
      <c r="BC139" s="6"/>
      <c r="BD139" s="34"/>
      <c r="BE139" s="6"/>
      <c r="BF139" s="71"/>
    </row>
    <row r="140" spans="1:58" s="7" customFormat="1" ht="35.1" hidden="1" customHeight="1" outlineLevel="2" x14ac:dyDescent="0.25">
      <c r="A140" s="91">
        <v>131</v>
      </c>
      <c r="B140" s="93" t="s">
        <v>448</v>
      </c>
      <c r="C140" s="93"/>
      <c r="D140" s="68" t="s">
        <v>455</v>
      </c>
      <c r="E140" s="54"/>
      <c r="F140" s="55">
        <f t="shared" si="11"/>
        <v>0</v>
      </c>
      <c r="G140" s="41">
        <f t="shared" si="12"/>
        <v>0</v>
      </c>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56"/>
      <c r="AV140" s="48">
        <f t="shared" si="13"/>
        <v>0</v>
      </c>
      <c r="AW140" s="48"/>
      <c r="AX140" s="53"/>
      <c r="AY140" s="18"/>
      <c r="AZ140" s="18"/>
      <c r="BA140" s="9"/>
      <c r="BB140" s="6"/>
      <c r="BC140" s="6"/>
      <c r="BD140" s="34"/>
      <c r="BE140" s="6"/>
      <c r="BF140" s="71"/>
    </row>
    <row r="141" spans="1:58" s="7" customFormat="1" ht="24.95" hidden="1" customHeight="1" outlineLevel="2" x14ac:dyDescent="0.25">
      <c r="A141" s="91">
        <v>132</v>
      </c>
      <c r="B141" s="93" t="s">
        <v>449</v>
      </c>
      <c r="C141" s="93"/>
      <c r="D141" s="68" t="s">
        <v>456</v>
      </c>
      <c r="E141" s="54"/>
      <c r="F141" s="55">
        <f t="shared" si="11"/>
        <v>0</v>
      </c>
      <c r="G141" s="41">
        <f t="shared" si="12"/>
        <v>0</v>
      </c>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56"/>
      <c r="AV141" s="48">
        <f t="shared" si="13"/>
        <v>0</v>
      </c>
      <c r="AW141" s="48"/>
      <c r="AX141" s="53"/>
      <c r="AY141" s="18"/>
      <c r="AZ141" s="18"/>
      <c r="BA141" s="9"/>
      <c r="BB141" s="6"/>
      <c r="BC141" s="6"/>
      <c r="BD141" s="34"/>
      <c r="BE141" s="6"/>
      <c r="BF141" s="71"/>
    </row>
    <row r="142" spans="1:58" s="7" customFormat="1" ht="24.95" hidden="1" customHeight="1" outlineLevel="2" x14ac:dyDescent="0.25">
      <c r="A142" s="91">
        <v>133</v>
      </c>
      <c r="B142" s="93" t="s">
        <v>450</v>
      </c>
      <c r="C142" s="93"/>
      <c r="D142" s="68" t="s">
        <v>457</v>
      </c>
      <c r="E142" s="54"/>
      <c r="F142" s="55">
        <f t="shared" si="11"/>
        <v>0</v>
      </c>
      <c r="G142" s="41">
        <f t="shared" si="12"/>
        <v>0</v>
      </c>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56"/>
      <c r="AV142" s="48">
        <f t="shared" si="13"/>
        <v>0</v>
      </c>
      <c r="AW142" s="48"/>
      <c r="AX142" s="53"/>
      <c r="AY142" s="18"/>
      <c r="AZ142" s="18"/>
      <c r="BA142" s="9"/>
      <c r="BB142" s="6"/>
      <c r="BC142" s="6"/>
      <c r="BD142" s="34"/>
      <c r="BE142" s="6"/>
      <c r="BF142" s="71"/>
    </row>
    <row r="143" spans="1:58" s="7" customFormat="1" ht="35.1" hidden="1" customHeight="1" outlineLevel="2" x14ac:dyDescent="0.25">
      <c r="A143" s="91">
        <v>134</v>
      </c>
      <c r="B143" s="93" t="s">
        <v>451</v>
      </c>
      <c r="C143" s="93"/>
      <c r="D143" s="68" t="s">
        <v>458</v>
      </c>
      <c r="E143" s="54"/>
      <c r="F143" s="55">
        <f t="shared" si="11"/>
        <v>0</v>
      </c>
      <c r="G143" s="41">
        <f t="shared" si="12"/>
        <v>0</v>
      </c>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56"/>
      <c r="AV143" s="48">
        <f t="shared" si="13"/>
        <v>0</v>
      </c>
      <c r="AW143" s="48"/>
      <c r="AX143" s="53"/>
      <c r="AY143" s="18"/>
      <c r="AZ143" s="18"/>
      <c r="BA143" s="9"/>
      <c r="BB143" s="6"/>
      <c r="BC143" s="6"/>
      <c r="BD143" s="34"/>
      <c r="BE143" s="6"/>
      <c r="BF143" s="71"/>
    </row>
    <row r="144" spans="1:58" ht="35.1" customHeight="1" outlineLevel="1" collapsed="1" x14ac:dyDescent="0.25">
      <c r="A144" s="91">
        <v>135</v>
      </c>
      <c r="B144" s="70" t="s">
        <v>98</v>
      </c>
      <c r="C144" s="94" t="s">
        <v>99</v>
      </c>
      <c r="D144" s="95"/>
      <c r="E144" s="33">
        <f>IF(AV144&gt;999,"neatbilst",IF(AV144&gt;99,"atbilst daļēji",IF(AV144&gt;9,"atbilst pilnībā",IF(AV144&gt;0,"neattiecas",0))))</f>
        <v>0</v>
      </c>
      <c r="F144" s="61">
        <f>SUM(F145:F150)</f>
        <v>0</v>
      </c>
      <c r="G144" s="61">
        <f>SUM(G145:G150)</f>
        <v>0</v>
      </c>
      <c r="H144" s="62"/>
      <c r="I144" s="62"/>
      <c r="J144" s="62"/>
      <c r="K144" s="62"/>
      <c r="L144" s="62"/>
      <c r="M144" s="62"/>
      <c r="N144" s="62"/>
      <c r="O144" s="62"/>
      <c r="P144" s="62"/>
      <c r="Q144" s="62"/>
      <c r="R144" s="62"/>
      <c r="S144" s="62"/>
      <c r="T144" s="62"/>
      <c r="U144" s="62"/>
      <c r="V144" s="62"/>
      <c r="W144" s="62"/>
      <c r="X144" s="62"/>
      <c r="Y144" s="62"/>
      <c r="Z144" s="62"/>
      <c r="AA144" s="62"/>
      <c r="AB144" s="62"/>
      <c r="AC144" s="62"/>
      <c r="AD144" s="62"/>
      <c r="AE144" s="62"/>
      <c r="AF144" s="62"/>
      <c r="AG144" s="62"/>
      <c r="AH144" s="62"/>
      <c r="AI144" s="62"/>
      <c r="AJ144" s="62"/>
      <c r="AK144" s="62"/>
      <c r="AL144" s="62"/>
      <c r="AM144" s="62"/>
      <c r="AN144" s="62"/>
      <c r="AO144" s="62"/>
      <c r="AP144" s="62"/>
      <c r="AQ144" s="62"/>
      <c r="AR144" s="62"/>
      <c r="AS144" s="62"/>
      <c r="AT144" s="62"/>
      <c r="AU144" s="61"/>
      <c r="AV144" s="48">
        <f>SUM(AV145:AV150)</f>
        <v>0</v>
      </c>
      <c r="AW144" s="48" t="s">
        <v>153</v>
      </c>
      <c r="AX144" s="63"/>
      <c r="AY144" s="64">
        <f>MIN(AY145:AY150)</f>
        <v>0</v>
      </c>
      <c r="AZ144" s="64">
        <f>MAX(AZ145:AZ150)</f>
        <v>0</v>
      </c>
      <c r="BA144" s="65"/>
      <c r="BB144" s="63"/>
      <c r="BC144" s="66"/>
      <c r="BD144" s="67"/>
      <c r="BE144" s="67"/>
      <c r="BF144" s="72"/>
    </row>
    <row r="145" spans="1:58" s="7" customFormat="1" ht="45" hidden="1" customHeight="1" outlineLevel="2" x14ac:dyDescent="0.25">
      <c r="A145" s="91">
        <v>136</v>
      </c>
      <c r="B145" s="93" t="s">
        <v>459</v>
      </c>
      <c r="C145" s="93"/>
      <c r="D145" s="68" t="s">
        <v>464</v>
      </c>
      <c r="E145" s="54"/>
      <c r="F145" s="55">
        <f t="shared" ref="F145:F150" si="14">COUNTA(H145:R145)</f>
        <v>0</v>
      </c>
      <c r="G145" s="41">
        <f t="shared" ref="G145:G150" si="15">COUNTA(S145:AT145)</f>
        <v>0</v>
      </c>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56"/>
      <c r="AV145" s="48">
        <f t="shared" ref="AV145:AV150" si="16">IF(E145="neattiecas",1,IF(E145="atbilst pilnībā",10,IF(E145="atbilst daļēji",100,IF(E145="neatbilst",1000,0))))</f>
        <v>0</v>
      </c>
      <c r="AW145" s="48"/>
      <c r="AX145" s="53"/>
      <c r="AY145" s="18"/>
      <c r="AZ145" s="18"/>
      <c r="BA145" s="9"/>
      <c r="BB145" s="6"/>
      <c r="BC145" s="6"/>
      <c r="BD145" s="34"/>
      <c r="BE145" s="6"/>
      <c r="BF145" s="71"/>
    </row>
    <row r="146" spans="1:58" s="7" customFormat="1" ht="45" hidden="1" customHeight="1" outlineLevel="2" x14ac:dyDescent="0.25">
      <c r="A146" s="91">
        <v>137</v>
      </c>
      <c r="B146" s="93" t="s">
        <v>460</v>
      </c>
      <c r="C146" s="93"/>
      <c r="D146" s="68" t="s">
        <v>465</v>
      </c>
      <c r="E146" s="54"/>
      <c r="F146" s="55">
        <f t="shared" si="14"/>
        <v>0</v>
      </c>
      <c r="G146" s="41">
        <f t="shared" si="15"/>
        <v>0</v>
      </c>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56"/>
      <c r="AV146" s="48">
        <f t="shared" si="16"/>
        <v>0</v>
      </c>
      <c r="AW146" s="48"/>
      <c r="AX146" s="53"/>
      <c r="AY146" s="18"/>
      <c r="AZ146" s="18"/>
      <c r="BA146" s="9"/>
      <c r="BB146" s="6"/>
      <c r="BC146" s="6"/>
      <c r="BD146" s="34"/>
      <c r="BE146" s="6"/>
      <c r="BF146" s="71"/>
    </row>
    <row r="147" spans="1:58" s="7" customFormat="1" ht="24.95" hidden="1" customHeight="1" outlineLevel="2" x14ac:dyDescent="0.25">
      <c r="A147" s="91">
        <v>138</v>
      </c>
      <c r="B147" s="93" t="s">
        <v>461</v>
      </c>
      <c r="C147" s="93"/>
      <c r="D147" s="68" t="s">
        <v>466</v>
      </c>
      <c r="E147" s="54"/>
      <c r="F147" s="55">
        <f t="shared" si="14"/>
        <v>0</v>
      </c>
      <c r="G147" s="41">
        <f t="shared" si="15"/>
        <v>0</v>
      </c>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56"/>
      <c r="AV147" s="48">
        <f t="shared" si="16"/>
        <v>0</v>
      </c>
      <c r="AW147" s="48"/>
      <c r="AX147" s="53"/>
      <c r="AY147" s="18"/>
      <c r="AZ147" s="18"/>
      <c r="BA147" s="9"/>
      <c r="BB147" s="6"/>
      <c r="BC147" s="6"/>
      <c r="BD147" s="34"/>
      <c r="BE147" s="6"/>
      <c r="BF147" s="71"/>
    </row>
    <row r="148" spans="1:58" s="7" customFormat="1" ht="24.95" hidden="1" customHeight="1" outlineLevel="2" x14ac:dyDescent="0.25">
      <c r="A148" s="91">
        <v>139</v>
      </c>
      <c r="B148" s="93" t="s">
        <v>462</v>
      </c>
      <c r="C148" s="93"/>
      <c r="D148" s="68" t="s">
        <v>468</v>
      </c>
      <c r="E148" s="54"/>
      <c r="F148" s="55">
        <f t="shared" si="14"/>
        <v>0</v>
      </c>
      <c r="G148" s="41">
        <f t="shared" si="15"/>
        <v>0</v>
      </c>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56"/>
      <c r="AV148" s="48">
        <f t="shared" si="16"/>
        <v>0</v>
      </c>
      <c r="AW148" s="48"/>
      <c r="AX148" s="53"/>
      <c r="AY148" s="18"/>
      <c r="AZ148" s="18"/>
      <c r="BA148" s="9"/>
      <c r="BB148" s="6"/>
      <c r="BC148" s="6"/>
      <c r="BD148" s="34"/>
      <c r="BE148" s="6"/>
      <c r="BF148" s="71"/>
    </row>
    <row r="149" spans="1:58" s="7" customFormat="1" ht="45" hidden="1" customHeight="1" outlineLevel="2" x14ac:dyDescent="0.25">
      <c r="A149" s="91">
        <v>140</v>
      </c>
      <c r="B149" s="93" t="s">
        <v>463</v>
      </c>
      <c r="C149" s="93"/>
      <c r="D149" s="68" t="s">
        <v>469</v>
      </c>
      <c r="E149" s="54"/>
      <c r="F149" s="55">
        <f t="shared" si="14"/>
        <v>0</v>
      </c>
      <c r="G149" s="41">
        <f t="shared" si="15"/>
        <v>0</v>
      </c>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56"/>
      <c r="AV149" s="48">
        <f t="shared" si="16"/>
        <v>0</v>
      </c>
      <c r="AW149" s="48"/>
      <c r="AX149" s="53"/>
      <c r="AY149" s="18"/>
      <c r="AZ149" s="18"/>
      <c r="BA149" s="9"/>
      <c r="BB149" s="6"/>
      <c r="BC149" s="6"/>
      <c r="BD149" s="34"/>
      <c r="BE149" s="6"/>
      <c r="BF149" s="71"/>
    </row>
    <row r="150" spans="1:58" s="7" customFormat="1" ht="45" hidden="1" customHeight="1" outlineLevel="2" x14ac:dyDescent="0.25">
      <c r="A150" s="91">
        <v>141</v>
      </c>
      <c r="B150" s="93" t="s">
        <v>467</v>
      </c>
      <c r="C150" s="93"/>
      <c r="D150" s="68" t="s">
        <v>666</v>
      </c>
      <c r="E150" s="54"/>
      <c r="F150" s="55">
        <f t="shared" si="14"/>
        <v>0</v>
      </c>
      <c r="G150" s="41">
        <f t="shared" si="15"/>
        <v>0</v>
      </c>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56"/>
      <c r="AV150" s="48">
        <f t="shared" si="16"/>
        <v>0</v>
      </c>
      <c r="AW150" s="48"/>
      <c r="AX150" s="53"/>
      <c r="AY150" s="18"/>
      <c r="AZ150" s="18"/>
      <c r="BA150" s="9"/>
      <c r="BB150" s="6"/>
      <c r="BC150" s="6"/>
      <c r="BD150" s="34"/>
      <c r="BE150" s="6"/>
      <c r="BF150" s="71"/>
    </row>
    <row r="151" spans="1:58" ht="35.1" customHeight="1" outlineLevel="1" collapsed="1" x14ac:dyDescent="0.25">
      <c r="A151" s="91">
        <v>142</v>
      </c>
      <c r="B151" s="70" t="s">
        <v>100</v>
      </c>
      <c r="C151" s="94" t="s">
        <v>101</v>
      </c>
      <c r="D151" s="95"/>
      <c r="E151" s="33">
        <f>IF(AV151&gt;999,"neatbilst",IF(AV151&gt;99,"atbilst daļēji",IF(AV151&gt;9,"atbilst pilnībā",IF(AV151&gt;0,"neattiecas",0))))</f>
        <v>0</v>
      </c>
      <c r="F151" s="61">
        <f>SUM(F152:F160)</f>
        <v>0</v>
      </c>
      <c r="G151" s="61">
        <f>SUM(G152:G160)</f>
        <v>0</v>
      </c>
      <c r="H151" s="62"/>
      <c r="I151" s="62"/>
      <c r="J151" s="62"/>
      <c r="K151" s="62"/>
      <c r="L151" s="62"/>
      <c r="M151" s="62"/>
      <c r="N151" s="62"/>
      <c r="O151" s="62"/>
      <c r="P151" s="62"/>
      <c r="Q151" s="62"/>
      <c r="R151" s="62"/>
      <c r="S151" s="62"/>
      <c r="T151" s="62"/>
      <c r="U151" s="62"/>
      <c r="V151" s="62"/>
      <c r="W151" s="62"/>
      <c r="X151" s="62"/>
      <c r="Y151" s="62"/>
      <c r="Z151" s="62"/>
      <c r="AA151" s="62"/>
      <c r="AB151" s="62"/>
      <c r="AC151" s="62"/>
      <c r="AD151" s="62"/>
      <c r="AE151" s="62"/>
      <c r="AF151" s="62"/>
      <c r="AG151" s="62"/>
      <c r="AH151" s="62"/>
      <c r="AI151" s="62"/>
      <c r="AJ151" s="62"/>
      <c r="AK151" s="62"/>
      <c r="AL151" s="62"/>
      <c r="AM151" s="62"/>
      <c r="AN151" s="62"/>
      <c r="AO151" s="62"/>
      <c r="AP151" s="62"/>
      <c r="AQ151" s="62"/>
      <c r="AR151" s="62"/>
      <c r="AS151" s="62"/>
      <c r="AT151" s="62"/>
      <c r="AU151" s="61"/>
      <c r="AV151" s="48">
        <f>SUM(AV152:AV160)</f>
        <v>0</v>
      </c>
      <c r="AW151" s="48" t="s">
        <v>153</v>
      </c>
      <c r="AX151" s="63"/>
      <c r="AY151" s="64">
        <f>MIN(AY152:AY160)</f>
        <v>0</v>
      </c>
      <c r="AZ151" s="64">
        <f>MAX(AZ152:AZ160)</f>
        <v>0</v>
      </c>
      <c r="BA151" s="65"/>
      <c r="BB151" s="63"/>
      <c r="BC151" s="66"/>
      <c r="BD151" s="67"/>
      <c r="BE151" s="67"/>
      <c r="BF151" s="72"/>
    </row>
    <row r="152" spans="1:58" s="7" customFormat="1" ht="24.95" hidden="1" customHeight="1" outlineLevel="2" x14ac:dyDescent="0.25">
      <c r="A152" s="91">
        <v>143</v>
      </c>
      <c r="B152" s="93" t="s">
        <v>470</v>
      </c>
      <c r="C152" s="93"/>
      <c r="D152" s="68" t="s">
        <v>480</v>
      </c>
      <c r="E152" s="54"/>
      <c r="F152" s="55">
        <f t="shared" ref="F152:F160" si="17">COUNTA(H152:R152)</f>
        <v>0</v>
      </c>
      <c r="G152" s="41">
        <f t="shared" ref="G152:G160" si="18">COUNTA(S152:AT152)</f>
        <v>0</v>
      </c>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56"/>
      <c r="AV152" s="48">
        <f t="shared" ref="AV152:AV160" si="19">IF(E152="neattiecas",1,IF(E152="atbilst pilnībā",10,IF(E152="atbilst daļēji",100,IF(E152="neatbilst",1000,0))))</f>
        <v>0</v>
      </c>
      <c r="AW152" s="48"/>
      <c r="AX152" s="53"/>
      <c r="AY152" s="18"/>
      <c r="AZ152" s="18"/>
      <c r="BA152" s="9"/>
      <c r="BB152" s="6"/>
      <c r="BC152" s="6"/>
      <c r="BD152" s="34"/>
      <c r="BE152" s="6"/>
      <c r="BF152" s="71"/>
    </row>
    <row r="153" spans="1:58" s="7" customFormat="1" ht="24.95" hidden="1" customHeight="1" outlineLevel="2" x14ac:dyDescent="0.25">
      <c r="A153" s="91">
        <v>144</v>
      </c>
      <c r="B153" s="93" t="s">
        <v>471</v>
      </c>
      <c r="C153" s="93"/>
      <c r="D153" s="68" t="s">
        <v>485</v>
      </c>
      <c r="E153" s="54"/>
      <c r="F153" s="55">
        <f t="shared" si="17"/>
        <v>0</v>
      </c>
      <c r="G153" s="41">
        <f t="shared" si="18"/>
        <v>0</v>
      </c>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56"/>
      <c r="AV153" s="48">
        <f t="shared" si="19"/>
        <v>0</v>
      </c>
      <c r="AW153" s="48"/>
      <c r="AX153" s="53"/>
      <c r="AY153" s="18"/>
      <c r="AZ153" s="18"/>
      <c r="BA153" s="9"/>
      <c r="BB153" s="6"/>
      <c r="BC153" s="6"/>
      <c r="BD153" s="34"/>
      <c r="BE153" s="6"/>
      <c r="BF153" s="71"/>
    </row>
    <row r="154" spans="1:58" s="7" customFormat="1" ht="24.95" hidden="1" customHeight="1" outlineLevel="2" x14ac:dyDescent="0.25">
      <c r="A154" s="91">
        <v>145</v>
      </c>
      <c r="B154" s="93" t="s">
        <v>472</v>
      </c>
      <c r="C154" s="93"/>
      <c r="D154" s="68" t="s">
        <v>479</v>
      </c>
      <c r="E154" s="54"/>
      <c r="F154" s="55">
        <f t="shared" si="17"/>
        <v>0</v>
      </c>
      <c r="G154" s="41">
        <f t="shared" si="18"/>
        <v>0</v>
      </c>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56"/>
      <c r="AV154" s="48">
        <f t="shared" si="19"/>
        <v>0</v>
      </c>
      <c r="AW154" s="48"/>
      <c r="AX154" s="53"/>
      <c r="AY154" s="18"/>
      <c r="AZ154" s="18"/>
      <c r="BA154" s="9"/>
      <c r="BB154" s="6"/>
      <c r="BC154" s="6"/>
      <c r="BD154" s="34"/>
      <c r="BE154" s="6"/>
      <c r="BF154" s="71"/>
    </row>
    <row r="155" spans="1:58" s="7" customFormat="1" ht="24.95" hidden="1" customHeight="1" outlineLevel="2" x14ac:dyDescent="0.25">
      <c r="A155" s="91">
        <v>146</v>
      </c>
      <c r="B155" s="93" t="s">
        <v>473</v>
      </c>
      <c r="C155" s="93"/>
      <c r="D155" s="68" t="s">
        <v>481</v>
      </c>
      <c r="E155" s="54"/>
      <c r="F155" s="55">
        <f t="shared" si="17"/>
        <v>0</v>
      </c>
      <c r="G155" s="41">
        <f t="shared" si="18"/>
        <v>0</v>
      </c>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56"/>
      <c r="AV155" s="48">
        <f t="shared" si="19"/>
        <v>0</v>
      </c>
      <c r="AW155" s="48"/>
      <c r="AX155" s="53"/>
      <c r="AY155" s="18"/>
      <c r="AZ155" s="18"/>
      <c r="BA155" s="9"/>
      <c r="BB155" s="6"/>
      <c r="BC155" s="6"/>
      <c r="BD155" s="34"/>
      <c r="BE155" s="6"/>
      <c r="BF155" s="71"/>
    </row>
    <row r="156" spans="1:58" s="7" customFormat="1" ht="24.95" hidden="1" customHeight="1" outlineLevel="2" x14ac:dyDescent="0.25">
      <c r="A156" s="91">
        <v>147</v>
      </c>
      <c r="B156" s="93" t="s">
        <v>474</v>
      </c>
      <c r="C156" s="93"/>
      <c r="D156" s="68" t="s">
        <v>482</v>
      </c>
      <c r="E156" s="54"/>
      <c r="F156" s="55">
        <f t="shared" si="17"/>
        <v>0</v>
      </c>
      <c r="G156" s="41">
        <f t="shared" si="18"/>
        <v>0</v>
      </c>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56"/>
      <c r="AV156" s="48">
        <f t="shared" si="19"/>
        <v>0</v>
      </c>
      <c r="AW156" s="48"/>
      <c r="AX156" s="53"/>
      <c r="AY156" s="18"/>
      <c r="AZ156" s="18"/>
      <c r="BA156" s="9"/>
      <c r="BB156" s="6"/>
      <c r="BC156" s="6"/>
      <c r="BD156" s="34"/>
      <c r="BE156" s="6"/>
      <c r="BF156" s="71"/>
    </row>
    <row r="157" spans="1:58" s="7" customFormat="1" ht="24.95" hidden="1" customHeight="1" outlineLevel="2" x14ac:dyDescent="0.25">
      <c r="A157" s="91">
        <v>148</v>
      </c>
      <c r="B157" s="93" t="s">
        <v>475</v>
      </c>
      <c r="C157" s="93"/>
      <c r="D157" s="68" t="s">
        <v>487</v>
      </c>
      <c r="E157" s="54"/>
      <c r="F157" s="55">
        <f t="shared" si="17"/>
        <v>0</v>
      </c>
      <c r="G157" s="41">
        <f t="shared" si="18"/>
        <v>0</v>
      </c>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56"/>
      <c r="AV157" s="48">
        <f t="shared" si="19"/>
        <v>0</v>
      </c>
      <c r="AW157" s="48"/>
      <c r="AX157" s="53"/>
      <c r="AY157" s="18"/>
      <c r="AZ157" s="18"/>
      <c r="BA157" s="9"/>
      <c r="BB157" s="6"/>
      <c r="BC157" s="6"/>
      <c r="BD157" s="34"/>
      <c r="BE157" s="6"/>
      <c r="BF157" s="71"/>
    </row>
    <row r="158" spans="1:58" s="7" customFormat="1" ht="24.95" hidden="1" customHeight="1" outlineLevel="2" x14ac:dyDescent="0.25">
      <c r="A158" s="91">
        <v>149</v>
      </c>
      <c r="B158" s="93" t="s">
        <v>476</v>
      </c>
      <c r="C158" s="93"/>
      <c r="D158" s="68" t="s">
        <v>483</v>
      </c>
      <c r="E158" s="54"/>
      <c r="F158" s="55">
        <f t="shared" si="17"/>
        <v>0</v>
      </c>
      <c r="G158" s="41">
        <f t="shared" si="18"/>
        <v>0</v>
      </c>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56"/>
      <c r="AV158" s="48">
        <f t="shared" si="19"/>
        <v>0</v>
      </c>
      <c r="AW158" s="48"/>
      <c r="AX158" s="53"/>
      <c r="AY158" s="18"/>
      <c r="AZ158" s="18"/>
      <c r="BA158" s="9"/>
      <c r="BB158" s="6"/>
      <c r="BC158" s="6"/>
      <c r="BD158" s="34"/>
      <c r="BE158" s="6"/>
      <c r="BF158" s="71"/>
    </row>
    <row r="159" spans="1:58" s="7" customFormat="1" ht="35.1" hidden="1" customHeight="1" outlineLevel="2" x14ac:dyDescent="0.25">
      <c r="A159" s="91">
        <v>150</v>
      </c>
      <c r="B159" s="93" t="s">
        <v>477</v>
      </c>
      <c r="C159" s="93"/>
      <c r="D159" s="68" t="s">
        <v>484</v>
      </c>
      <c r="E159" s="54"/>
      <c r="F159" s="55">
        <f t="shared" si="17"/>
        <v>0</v>
      </c>
      <c r="G159" s="41">
        <f t="shared" si="18"/>
        <v>0</v>
      </c>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56"/>
      <c r="AV159" s="48">
        <f t="shared" si="19"/>
        <v>0</v>
      </c>
      <c r="AW159" s="48"/>
      <c r="AX159" s="53"/>
      <c r="AY159" s="18"/>
      <c r="AZ159" s="18"/>
      <c r="BA159" s="9"/>
      <c r="BB159" s="6"/>
      <c r="BC159" s="6"/>
      <c r="BD159" s="34"/>
      <c r="BE159" s="6"/>
      <c r="BF159" s="71"/>
    </row>
    <row r="160" spans="1:58" s="7" customFormat="1" ht="45" hidden="1" customHeight="1" outlineLevel="2" x14ac:dyDescent="0.25">
      <c r="A160" s="91">
        <v>151</v>
      </c>
      <c r="B160" s="93" t="s">
        <v>478</v>
      </c>
      <c r="C160" s="93"/>
      <c r="D160" s="68" t="s">
        <v>486</v>
      </c>
      <c r="E160" s="54"/>
      <c r="F160" s="55">
        <f t="shared" si="17"/>
        <v>0</v>
      </c>
      <c r="G160" s="41">
        <f t="shared" si="18"/>
        <v>0</v>
      </c>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56"/>
      <c r="AV160" s="48">
        <f t="shared" si="19"/>
        <v>0</v>
      </c>
      <c r="AW160" s="48"/>
      <c r="AX160" s="53"/>
      <c r="AY160" s="18"/>
      <c r="AZ160" s="18"/>
      <c r="BA160" s="9"/>
      <c r="BB160" s="6"/>
      <c r="BC160" s="6"/>
      <c r="BD160" s="34"/>
      <c r="BE160" s="6"/>
      <c r="BF160" s="71"/>
    </row>
    <row r="161" spans="1:58" ht="35.1" customHeight="1" outlineLevel="1" collapsed="1" x14ac:dyDescent="0.25">
      <c r="A161" s="91">
        <v>152</v>
      </c>
      <c r="B161" s="70" t="s">
        <v>102</v>
      </c>
      <c r="C161" s="94" t="s">
        <v>103</v>
      </c>
      <c r="D161" s="95"/>
      <c r="E161" s="33">
        <f>IF(AV161&gt;999,"neatbilst",IF(AV161&gt;99,"atbilst daļēji",IF(AV161&gt;9,"atbilst pilnībā",IF(AV161&gt;0,"neattiecas",0))))</f>
        <v>0</v>
      </c>
      <c r="F161" s="61">
        <f>SUM(F162:F163)</f>
        <v>0</v>
      </c>
      <c r="G161" s="61">
        <f>SUM(G162:G163)</f>
        <v>0</v>
      </c>
      <c r="H161" s="62"/>
      <c r="I161" s="62"/>
      <c r="J161" s="62"/>
      <c r="K161" s="62"/>
      <c r="L161" s="62"/>
      <c r="M161" s="62"/>
      <c r="N161" s="62"/>
      <c r="O161" s="62"/>
      <c r="P161" s="62"/>
      <c r="Q161" s="62"/>
      <c r="R161" s="62"/>
      <c r="S161" s="62"/>
      <c r="T161" s="62"/>
      <c r="U161" s="62"/>
      <c r="V161" s="62"/>
      <c r="W161" s="62"/>
      <c r="X161" s="62"/>
      <c r="Y161" s="62"/>
      <c r="Z161" s="62"/>
      <c r="AA161" s="62"/>
      <c r="AB161" s="62"/>
      <c r="AC161" s="62"/>
      <c r="AD161" s="62"/>
      <c r="AE161" s="62"/>
      <c r="AF161" s="62"/>
      <c r="AG161" s="62"/>
      <c r="AH161" s="62"/>
      <c r="AI161" s="62"/>
      <c r="AJ161" s="62"/>
      <c r="AK161" s="62"/>
      <c r="AL161" s="62"/>
      <c r="AM161" s="62"/>
      <c r="AN161" s="62"/>
      <c r="AO161" s="62"/>
      <c r="AP161" s="62"/>
      <c r="AQ161" s="62"/>
      <c r="AR161" s="62"/>
      <c r="AS161" s="62"/>
      <c r="AT161" s="62"/>
      <c r="AU161" s="61"/>
      <c r="AV161" s="48">
        <f>SUM(AV162:AV163)</f>
        <v>0</v>
      </c>
      <c r="AW161" s="48" t="s">
        <v>153</v>
      </c>
      <c r="AX161" s="63"/>
      <c r="AY161" s="64">
        <f>MIN(AY162:AY163)</f>
        <v>0</v>
      </c>
      <c r="AZ161" s="64">
        <f>MAX(AZ162:AZ163)</f>
        <v>0</v>
      </c>
      <c r="BA161" s="65"/>
      <c r="BB161" s="63"/>
      <c r="BC161" s="66"/>
      <c r="BD161" s="67"/>
      <c r="BE161" s="67"/>
      <c r="BF161" s="72"/>
    </row>
    <row r="162" spans="1:58" s="7" customFormat="1" ht="63" hidden="1" customHeight="1" outlineLevel="2" x14ac:dyDescent="0.25">
      <c r="A162" s="91">
        <v>153</v>
      </c>
      <c r="B162" s="93" t="s">
        <v>488</v>
      </c>
      <c r="C162" s="93"/>
      <c r="D162" s="68" t="s">
        <v>667</v>
      </c>
      <c r="E162" s="54"/>
      <c r="F162" s="55">
        <f>COUNTA(H162:R162)</f>
        <v>0</v>
      </c>
      <c r="G162" s="41">
        <f>COUNTA(S162:AT162)</f>
        <v>0</v>
      </c>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56"/>
      <c r="AV162" s="48">
        <f>IF(E162="neattiecas",1,IF(E162="atbilst pilnībā",10,IF(E162="atbilst daļēji",100,IF(E162="neatbilst",1000,0))))</f>
        <v>0</v>
      </c>
      <c r="AW162" s="48"/>
      <c r="AX162" s="53"/>
      <c r="AY162" s="18"/>
      <c r="AZ162" s="18"/>
      <c r="BA162" s="9"/>
      <c r="BB162" s="6"/>
      <c r="BC162" s="6"/>
      <c r="BD162" s="34"/>
      <c r="BE162" s="6"/>
      <c r="BF162" s="71"/>
    </row>
    <row r="163" spans="1:58" s="7" customFormat="1" ht="35.1" hidden="1" customHeight="1" outlineLevel="2" x14ac:dyDescent="0.25">
      <c r="A163" s="91">
        <v>154</v>
      </c>
      <c r="B163" s="93" t="s">
        <v>489</v>
      </c>
      <c r="C163" s="93"/>
      <c r="D163" s="68" t="s">
        <v>490</v>
      </c>
      <c r="E163" s="54"/>
      <c r="F163" s="55">
        <f>COUNTA(H163:R163)</f>
        <v>0</v>
      </c>
      <c r="G163" s="41">
        <f>COUNTA(S163:AT163)</f>
        <v>0</v>
      </c>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56"/>
      <c r="AV163" s="48">
        <f>IF(E163="neattiecas",1,IF(E163="atbilst pilnībā",10,IF(E163="atbilst daļēji",100,IF(E163="neatbilst",1000,0))))</f>
        <v>0</v>
      </c>
      <c r="AW163" s="48"/>
      <c r="AX163" s="53"/>
      <c r="AY163" s="18"/>
      <c r="AZ163" s="18"/>
      <c r="BA163" s="9"/>
      <c r="BB163" s="6"/>
      <c r="BC163" s="6"/>
      <c r="BD163" s="34"/>
      <c r="BE163" s="6"/>
      <c r="BF163" s="71"/>
    </row>
    <row r="164" spans="1:58" ht="35.1" customHeight="1" outlineLevel="1" collapsed="1" x14ac:dyDescent="0.25">
      <c r="A164" s="91">
        <v>155</v>
      </c>
      <c r="B164" s="70" t="s">
        <v>104</v>
      </c>
      <c r="C164" s="94" t="s">
        <v>105</v>
      </c>
      <c r="D164" s="95"/>
      <c r="E164" s="33">
        <f>IF(AV164&gt;999,"neatbilst",IF(AV164&gt;99,"atbilst daļēji",IF(AV164&gt;9,"atbilst pilnībā",IF(AV164&gt;0,"neattiecas",0))))</f>
        <v>0</v>
      </c>
      <c r="F164" s="61">
        <f>SUM(F165:F167)</f>
        <v>0</v>
      </c>
      <c r="G164" s="61">
        <f>SUM(G165:G167)</f>
        <v>0</v>
      </c>
      <c r="H164" s="62"/>
      <c r="I164" s="62"/>
      <c r="J164" s="62"/>
      <c r="K164" s="62"/>
      <c r="L164" s="62"/>
      <c r="M164" s="62"/>
      <c r="N164" s="62"/>
      <c r="O164" s="62"/>
      <c r="P164" s="62"/>
      <c r="Q164" s="62"/>
      <c r="R164" s="62"/>
      <c r="S164" s="62"/>
      <c r="T164" s="62"/>
      <c r="U164" s="62"/>
      <c r="V164" s="62"/>
      <c r="W164" s="62"/>
      <c r="X164" s="62"/>
      <c r="Y164" s="62"/>
      <c r="Z164" s="62"/>
      <c r="AA164" s="62"/>
      <c r="AB164" s="62"/>
      <c r="AC164" s="62"/>
      <c r="AD164" s="62"/>
      <c r="AE164" s="62"/>
      <c r="AF164" s="62"/>
      <c r="AG164" s="62"/>
      <c r="AH164" s="62"/>
      <c r="AI164" s="62"/>
      <c r="AJ164" s="62"/>
      <c r="AK164" s="62"/>
      <c r="AL164" s="62"/>
      <c r="AM164" s="62"/>
      <c r="AN164" s="62"/>
      <c r="AO164" s="62"/>
      <c r="AP164" s="62"/>
      <c r="AQ164" s="62"/>
      <c r="AR164" s="62"/>
      <c r="AS164" s="62"/>
      <c r="AT164" s="62"/>
      <c r="AU164" s="61"/>
      <c r="AV164" s="48">
        <f>SUM(AV165:AV167)</f>
        <v>0</v>
      </c>
      <c r="AW164" s="48" t="s">
        <v>153</v>
      </c>
      <c r="AX164" s="63"/>
      <c r="AY164" s="64">
        <f>MIN(AY165:AY167)</f>
        <v>0</v>
      </c>
      <c r="AZ164" s="64">
        <f>MAX(AZ165:AZ167)</f>
        <v>0</v>
      </c>
      <c r="BA164" s="65"/>
      <c r="BB164" s="63"/>
      <c r="BC164" s="66"/>
      <c r="BD164" s="67"/>
      <c r="BE164" s="67"/>
      <c r="BF164" s="72"/>
    </row>
    <row r="165" spans="1:58" s="7" customFormat="1" ht="45" hidden="1" customHeight="1" outlineLevel="2" x14ac:dyDescent="0.25">
      <c r="A165" s="91">
        <v>156</v>
      </c>
      <c r="B165" s="93" t="s">
        <v>491</v>
      </c>
      <c r="C165" s="93"/>
      <c r="D165" s="68" t="s">
        <v>494</v>
      </c>
      <c r="E165" s="54"/>
      <c r="F165" s="55">
        <f>COUNTA(H165:R165)</f>
        <v>0</v>
      </c>
      <c r="G165" s="41">
        <f>COUNTA(S165:AT165)</f>
        <v>0</v>
      </c>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56"/>
      <c r="AV165" s="48">
        <f>IF(E165="neattiecas",1,IF(E165="atbilst pilnībā",10,IF(E165="atbilst daļēji",100,IF(E165="neatbilst",1000,0))))</f>
        <v>0</v>
      </c>
      <c r="AW165" s="48"/>
      <c r="AX165" s="53"/>
      <c r="AY165" s="18"/>
      <c r="AZ165" s="18"/>
      <c r="BA165" s="9"/>
      <c r="BB165" s="6"/>
      <c r="BC165" s="6"/>
      <c r="BD165" s="34"/>
      <c r="BE165" s="6"/>
      <c r="BF165" s="71"/>
    </row>
    <row r="166" spans="1:58" s="7" customFormat="1" ht="24.95" hidden="1" customHeight="1" outlineLevel="2" x14ac:dyDescent="0.25">
      <c r="A166" s="91">
        <v>157</v>
      </c>
      <c r="B166" s="93" t="s">
        <v>492</v>
      </c>
      <c r="C166" s="93"/>
      <c r="D166" s="68" t="s">
        <v>495</v>
      </c>
      <c r="E166" s="54"/>
      <c r="F166" s="55">
        <f>COUNTA(H166:R166)</f>
        <v>0</v>
      </c>
      <c r="G166" s="41">
        <f>COUNTA(S166:AT166)</f>
        <v>0</v>
      </c>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56"/>
      <c r="AV166" s="48">
        <f>IF(E166="neattiecas",1,IF(E166="atbilst pilnībā",10,IF(E166="atbilst daļēji",100,IF(E166="neatbilst",1000,0))))</f>
        <v>0</v>
      </c>
      <c r="AW166" s="48"/>
      <c r="AX166" s="53"/>
      <c r="AY166" s="18"/>
      <c r="AZ166" s="18"/>
      <c r="BA166" s="9"/>
      <c r="BB166" s="6"/>
      <c r="BC166" s="6"/>
      <c r="BD166" s="34"/>
      <c r="BE166" s="6"/>
      <c r="BF166" s="71"/>
    </row>
    <row r="167" spans="1:58" s="7" customFormat="1" ht="35.1" hidden="1" customHeight="1" outlineLevel="2" x14ac:dyDescent="0.25">
      <c r="A167" s="91">
        <v>158</v>
      </c>
      <c r="B167" s="93" t="s">
        <v>493</v>
      </c>
      <c r="C167" s="93"/>
      <c r="D167" s="68" t="s">
        <v>496</v>
      </c>
      <c r="E167" s="54"/>
      <c r="F167" s="55">
        <f>COUNTA(H167:R167)</f>
        <v>0</v>
      </c>
      <c r="G167" s="41">
        <f>COUNTA(S167:AT167)</f>
        <v>0</v>
      </c>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56"/>
      <c r="AV167" s="48">
        <f>IF(E167="neattiecas",1,IF(E167="atbilst pilnībā",10,IF(E167="atbilst daļēji",100,IF(E167="neatbilst",1000,0))))</f>
        <v>0</v>
      </c>
      <c r="AW167" s="48"/>
      <c r="AX167" s="53"/>
      <c r="AY167" s="18"/>
      <c r="AZ167" s="18"/>
      <c r="BA167" s="9"/>
      <c r="BB167" s="6"/>
      <c r="BC167" s="6"/>
      <c r="BD167" s="34"/>
      <c r="BE167" s="6"/>
      <c r="BF167" s="71"/>
    </row>
    <row r="168" spans="1:58" ht="35.1" customHeight="1" outlineLevel="1" collapsed="1" x14ac:dyDescent="0.25">
      <c r="A168" s="91">
        <v>159</v>
      </c>
      <c r="B168" s="70" t="s">
        <v>106</v>
      </c>
      <c r="C168" s="94" t="s">
        <v>107</v>
      </c>
      <c r="D168" s="95"/>
      <c r="E168" s="33">
        <f>IF(AV168&gt;999,"neatbilst",IF(AV168&gt;99,"atbilst daļēji",IF(AV168&gt;9,"atbilst pilnībā",IF(AV168&gt;0,"neattiecas",0))))</f>
        <v>0</v>
      </c>
      <c r="F168" s="61">
        <f>SUM(F169:F175)</f>
        <v>0</v>
      </c>
      <c r="G168" s="61">
        <f>SUM(G169:G175)</f>
        <v>0</v>
      </c>
      <c r="H168" s="62"/>
      <c r="I168" s="62"/>
      <c r="J168" s="62"/>
      <c r="K168" s="62"/>
      <c r="L168" s="62"/>
      <c r="M168" s="62"/>
      <c r="N168" s="62"/>
      <c r="O168" s="62"/>
      <c r="P168" s="62"/>
      <c r="Q168" s="62"/>
      <c r="R168" s="62"/>
      <c r="S168" s="62"/>
      <c r="T168" s="62"/>
      <c r="U168" s="62"/>
      <c r="V168" s="62"/>
      <c r="W168" s="62"/>
      <c r="X168" s="62"/>
      <c r="Y168" s="62"/>
      <c r="Z168" s="62"/>
      <c r="AA168" s="62"/>
      <c r="AB168" s="62"/>
      <c r="AC168" s="62"/>
      <c r="AD168" s="62"/>
      <c r="AE168" s="62"/>
      <c r="AF168" s="62"/>
      <c r="AG168" s="62"/>
      <c r="AH168" s="62"/>
      <c r="AI168" s="62"/>
      <c r="AJ168" s="62"/>
      <c r="AK168" s="62"/>
      <c r="AL168" s="62"/>
      <c r="AM168" s="62"/>
      <c r="AN168" s="62"/>
      <c r="AO168" s="62"/>
      <c r="AP168" s="62"/>
      <c r="AQ168" s="62"/>
      <c r="AR168" s="62"/>
      <c r="AS168" s="62"/>
      <c r="AT168" s="62"/>
      <c r="AU168" s="61"/>
      <c r="AV168" s="48">
        <f>SUM(AV169:AV175)</f>
        <v>0</v>
      </c>
      <c r="AW168" s="48" t="s">
        <v>153</v>
      </c>
      <c r="AX168" s="63"/>
      <c r="AY168" s="64">
        <f>MIN(AY169:AY175)</f>
        <v>0</v>
      </c>
      <c r="AZ168" s="64">
        <f>MAX(AZ169:AZ175)</f>
        <v>0</v>
      </c>
      <c r="BA168" s="65"/>
      <c r="BB168" s="63"/>
      <c r="BC168" s="66"/>
      <c r="BD168" s="67"/>
      <c r="BE168" s="67"/>
      <c r="BF168" s="72"/>
    </row>
    <row r="169" spans="1:58" s="7" customFormat="1" ht="35.1" hidden="1" customHeight="1" outlineLevel="2" x14ac:dyDescent="0.25">
      <c r="A169" s="91">
        <v>160</v>
      </c>
      <c r="B169" s="93" t="s">
        <v>497</v>
      </c>
      <c r="C169" s="93"/>
      <c r="D169" s="68" t="s">
        <v>502</v>
      </c>
      <c r="E169" s="54"/>
      <c r="F169" s="55">
        <f t="shared" ref="F169:F175" si="20">COUNTA(H169:R169)</f>
        <v>0</v>
      </c>
      <c r="G169" s="41">
        <f t="shared" ref="G169:G175" si="21">COUNTA(S169:AT169)</f>
        <v>0</v>
      </c>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56"/>
      <c r="AV169" s="48">
        <f t="shared" ref="AV169:AV175" si="22">IF(E169="neattiecas",1,IF(E169="atbilst pilnībā",10,IF(E169="atbilst daļēji",100,IF(E169="neatbilst",1000,0))))</f>
        <v>0</v>
      </c>
      <c r="AW169" s="48"/>
      <c r="AX169" s="53"/>
      <c r="AY169" s="18"/>
      <c r="AZ169" s="18"/>
      <c r="BA169" s="9"/>
      <c r="BB169" s="6"/>
      <c r="BC169" s="6"/>
      <c r="BD169" s="34"/>
      <c r="BE169" s="6"/>
      <c r="BF169" s="71"/>
    </row>
    <row r="170" spans="1:58" s="7" customFormat="1" ht="35.1" hidden="1" customHeight="1" outlineLevel="2" x14ac:dyDescent="0.25">
      <c r="A170" s="91">
        <v>161</v>
      </c>
      <c r="B170" s="93" t="s">
        <v>498</v>
      </c>
      <c r="C170" s="93"/>
      <c r="D170" s="68" t="s">
        <v>503</v>
      </c>
      <c r="E170" s="54"/>
      <c r="F170" s="55">
        <f t="shared" si="20"/>
        <v>0</v>
      </c>
      <c r="G170" s="41">
        <f t="shared" si="21"/>
        <v>0</v>
      </c>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56"/>
      <c r="AV170" s="48">
        <f t="shared" si="22"/>
        <v>0</v>
      </c>
      <c r="AW170" s="48"/>
      <c r="AX170" s="53"/>
      <c r="AY170" s="18"/>
      <c r="AZ170" s="18"/>
      <c r="BA170" s="9"/>
      <c r="BB170" s="6"/>
      <c r="BC170" s="6"/>
      <c r="BD170" s="34"/>
      <c r="BE170" s="6"/>
      <c r="BF170" s="71"/>
    </row>
    <row r="171" spans="1:58" s="7" customFormat="1" ht="75" hidden="1" customHeight="1" outlineLevel="2" x14ac:dyDescent="0.25">
      <c r="A171" s="91">
        <v>162</v>
      </c>
      <c r="B171" s="93" t="s">
        <v>499</v>
      </c>
      <c r="C171" s="93"/>
      <c r="D171" s="68" t="s">
        <v>504</v>
      </c>
      <c r="E171" s="54"/>
      <c r="F171" s="55">
        <f t="shared" si="20"/>
        <v>0</v>
      </c>
      <c r="G171" s="41">
        <f t="shared" si="21"/>
        <v>0</v>
      </c>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56"/>
      <c r="AV171" s="48">
        <f t="shared" si="22"/>
        <v>0</v>
      </c>
      <c r="AW171" s="48"/>
      <c r="AX171" s="53"/>
      <c r="AY171" s="18"/>
      <c r="AZ171" s="18"/>
      <c r="BA171" s="9"/>
      <c r="BB171" s="6"/>
      <c r="BC171" s="6"/>
      <c r="BD171" s="34"/>
      <c r="BE171" s="6"/>
      <c r="BF171" s="71"/>
    </row>
    <row r="172" spans="1:58" s="7" customFormat="1" ht="35.1" hidden="1" customHeight="1" outlineLevel="2" x14ac:dyDescent="0.25">
      <c r="A172" s="91">
        <v>163</v>
      </c>
      <c r="B172" s="93" t="s">
        <v>500</v>
      </c>
      <c r="C172" s="93"/>
      <c r="D172" s="68" t="s">
        <v>505</v>
      </c>
      <c r="E172" s="54"/>
      <c r="F172" s="55">
        <f t="shared" si="20"/>
        <v>0</v>
      </c>
      <c r="G172" s="41">
        <f t="shared" si="21"/>
        <v>0</v>
      </c>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56"/>
      <c r="AV172" s="48">
        <f t="shared" si="22"/>
        <v>0</v>
      </c>
      <c r="AW172" s="48"/>
      <c r="AX172" s="53"/>
      <c r="AY172" s="18"/>
      <c r="AZ172" s="18"/>
      <c r="BA172" s="9"/>
      <c r="BB172" s="6"/>
      <c r="BC172" s="6"/>
      <c r="BD172" s="34"/>
      <c r="BE172" s="6"/>
      <c r="BF172" s="71"/>
    </row>
    <row r="173" spans="1:58" s="7" customFormat="1" ht="35.1" hidden="1" customHeight="1" outlineLevel="2" x14ac:dyDescent="0.25">
      <c r="A173" s="91">
        <v>164</v>
      </c>
      <c r="B173" s="93" t="s">
        <v>501</v>
      </c>
      <c r="C173" s="93"/>
      <c r="D173" s="68" t="s">
        <v>507</v>
      </c>
      <c r="E173" s="54"/>
      <c r="F173" s="55">
        <f t="shared" si="20"/>
        <v>0</v>
      </c>
      <c r="G173" s="41">
        <f t="shared" si="21"/>
        <v>0</v>
      </c>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56"/>
      <c r="AV173" s="48">
        <f t="shared" si="22"/>
        <v>0</v>
      </c>
      <c r="AW173" s="48"/>
      <c r="AX173" s="53"/>
      <c r="AY173" s="18"/>
      <c r="AZ173" s="18"/>
      <c r="BA173" s="9"/>
      <c r="BB173" s="6"/>
      <c r="BC173" s="6"/>
      <c r="BD173" s="34"/>
      <c r="BE173" s="6"/>
      <c r="BF173" s="71"/>
    </row>
    <row r="174" spans="1:58" s="7" customFormat="1" ht="24.95" hidden="1" customHeight="1" outlineLevel="2" x14ac:dyDescent="0.25">
      <c r="A174" s="91">
        <v>165</v>
      </c>
      <c r="B174" s="93" t="s">
        <v>506</v>
      </c>
      <c r="C174" s="93"/>
      <c r="D174" s="68" t="s">
        <v>512</v>
      </c>
      <c r="E174" s="54"/>
      <c r="F174" s="55">
        <f t="shared" si="20"/>
        <v>0</v>
      </c>
      <c r="G174" s="41">
        <f t="shared" si="21"/>
        <v>0</v>
      </c>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56"/>
      <c r="AV174" s="48">
        <f t="shared" si="22"/>
        <v>0</v>
      </c>
      <c r="AW174" s="48"/>
      <c r="AX174" s="53"/>
      <c r="AY174" s="18"/>
      <c r="AZ174" s="18"/>
      <c r="BA174" s="9"/>
      <c r="BB174" s="6"/>
      <c r="BC174" s="6"/>
      <c r="BD174" s="34"/>
      <c r="BE174" s="6"/>
      <c r="BF174" s="71"/>
    </row>
    <row r="175" spans="1:58" s="7" customFormat="1" ht="35.1" hidden="1" customHeight="1" outlineLevel="2" x14ac:dyDescent="0.25">
      <c r="A175" s="91">
        <v>166</v>
      </c>
      <c r="B175" s="93" t="s">
        <v>511</v>
      </c>
      <c r="C175" s="93"/>
      <c r="D175" s="68" t="s">
        <v>677</v>
      </c>
      <c r="E175" s="54"/>
      <c r="F175" s="55">
        <f t="shared" si="20"/>
        <v>0</v>
      </c>
      <c r="G175" s="41">
        <f t="shared" si="21"/>
        <v>0</v>
      </c>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56"/>
      <c r="AV175" s="48">
        <f t="shared" si="22"/>
        <v>0</v>
      </c>
      <c r="AW175" s="48"/>
      <c r="AX175" s="53"/>
      <c r="AY175" s="18"/>
      <c r="AZ175" s="18"/>
      <c r="BA175" s="9"/>
      <c r="BB175" s="6"/>
      <c r="BC175" s="6"/>
      <c r="BD175" s="34"/>
      <c r="BE175" s="6"/>
      <c r="BF175" s="71"/>
    </row>
    <row r="176" spans="1:58" ht="35.1" customHeight="1" outlineLevel="1" collapsed="1" x14ac:dyDescent="0.25">
      <c r="A176" s="91">
        <v>167</v>
      </c>
      <c r="B176" s="70" t="s">
        <v>108</v>
      </c>
      <c r="C176" s="94" t="s">
        <v>109</v>
      </c>
      <c r="D176" s="95"/>
      <c r="E176" s="33">
        <f>IF(AV176&gt;999,"neatbilst",IF(AV176&gt;99,"atbilst daļēji",IF(AV176&gt;9,"atbilst pilnībā",IF(AV176&gt;0,"neattiecas",0))))</f>
        <v>0</v>
      </c>
      <c r="F176" s="61">
        <f>SUM(F177:F181)</f>
        <v>0</v>
      </c>
      <c r="G176" s="61">
        <f>SUM(G177:G181)</f>
        <v>0</v>
      </c>
      <c r="H176" s="62"/>
      <c r="I176" s="62"/>
      <c r="J176" s="62"/>
      <c r="K176" s="62"/>
      <c r="L176" s="62"/>
      <c r="M176" s="62"/>
      <c r="N176" s="62"/>
      <c r="O176" s="62"/>
      <c r="P176" s="62"/>
      <c r="Q176" s="62"/>
      <c r="R176" s="62"/>
      <c r="S176" s="62"/>
      <c r="T176" s="62"/>
      <c r="U176" s="62"/>
      <c r="V176" s="62"/>
      <c r="W176" s="62"/>
      <c r="X176" s="62"/>
      <c r="Y176" s="62"/>
      <c r="Z176" s="62"/>
      <c r="AA176" s="62"/>
      <c r="AB176" s="62"/>
      <c r="AC176" s="62"/>
      <c r="AD176" s="62"/>
      <c r="AE176" s="62"/>
      <c r="AF176" s="62"/>
      <c r="AG176" s="62"/>
      <c r="AH176" s="62"/>
      <c r="AI176" s="62"/>
      <c r="AJ176" s="62"/>
      <c r="AK176" s="62"/>
      <c r="AL176" s="62"/>
      <c r="AM176" s="62"/>
      <c r="AN176" s="62"/>
      <c r="AO176" s="62"/>
      <c r="AP176" s="62"/>
      <c r="AQ176" s="62"/>
      <c r="AR176" s="62"/>
      <c r="AS176" s="62"/>
      <c r="AT176" s="62"/>
      <c r="AU176" s="61"/>
      <c r="AV176" s="48">
        <f>SUM(AV177:AV181)</f>
        <v>0</v>
      </c>
      <c r="AW176" s="48" t="s">
        <v>153</v>
      </c>
      <c r="AX176" s="63"/>
      <c r="AY176" s="64">
        <f>MIN(AY177:AY181)</f>
        <v>0</v>
      </c>
      <c r="AZ176" s="64">
        <f>MAX(AZ177:AZ181)</f>
        <v>0</v>
      </c>
      <c r="BA176" s="65"/>
      <c r="BB176" s="63"/>
      <c r="BC176" s="66"/>
      <c r="BD176" s="67"/>
      <c r="BE176" s="67"/>
      <c r="BF176" s="72"/>
    </row>
    <row r="177" spans="1:58" s="7" customFormat="1" ht="24.95" hidden="1" customHeight="1" outlineLevel="2" x14ac:dyDescent="0.25">
      <c r="A177" s="91">
        <v>168</v>
      </c>
      <c r="B177" s="93" t="s">
        <v>508</v>
      </c>
      <c r="C177" s="93"/>
      <c r="D177" s="68" t="s">
        <v>668</v>
      </c>
      <c r="E177" s="54"/>
      <c r="F177" s="55">
        <f>COUNTA(H177:R177)</f>
        <v>0</v>
      </c>
      <c r="G177" s="41">
        <f>COUNTA(S177:AT177)</f>
        <v>0</v>
      </c>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56"/>
      <c r="AV177" s="48">
        <f>IF(E177="neattiecas",1,IF(E177="atbilst pilnībā",10,IF(E177="atbilst daļēji",100,IF(E177="neatbilst",1000,0))))</f>
        <v>0</v>
      </c>
      <c r="AW177" s="48"/>
      <c r="AX177" s="53"/>
      <c r="AY177" s="18"/>
      <c r="AZ177" s="18"/>
      <c r="BA177" s="9"/>
      <c r="BB177" s="6"/>
      <c r="BC177" s="6"/>
      <c r="BD177" s="34"/>
      <c r="BE177" s="6"/>
      <c r="BF177" s="71"/>
    </row>
    <row r="178" spans="1:58" s="7" customFormat="1" ht="24.95" hidden="1" customHeight="1" outlineLevel="2" x14ac:dyDescent="0.25">
      <c r="A178" s="91">
        <v>169</v>
      </c>
      <c r="B178" s="93" t="s">
        <v>509</v>
      </c>
      <c r="C178" s="93"/>
      <c r="D178" s="68" t="s">
        <v>669</v>
      </c>
      <c r="E178" s="54"/>
      <c r="F178" s="55">
        <f>COUNTA(H178:R178)</f>
        <v>0</v>
      </c>
      <c r="G178" s="41">
        <f>COUNTA(S178:AT178)</f>
        <v>0</v>
      </c>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56"/>
      <c r="AV178" s="48">
        <f>IF(E178="neattiecas",1,IF(E178="atbilst pilnībā",10,IF(E178="atbilst daļēji",100,IF(E178="neatbilst",1000,0))))</f>
        <v>0</v>
      </c>
      <c r="AW178" s="48"/>
      <c r="AX178" s="53"/>
      <c r="AY178" s="18"/>
      <c r="AZ178" s="18"/>
      <c r="BA178" s="9"/>
      <c r="BB178" s="6"/>
      <c r="BC178" s="6"/>
      <c r="BD178" s="34"/>
      <c r="BE178" s="6"/>
      <c r="BF178" s="71"/>
    </row>
    <row r="179" spans="1:58" s="7" customFormat="1" ht="24.95" hidden="1" customHeight="1" outlineLevel="2" x14ac:dyDescent="0.25">
      <c r="A179" s="91">
        <v>170</v>
      </c>
      <c r="B179" s="93" t="s">
        <v>510</v>
      </c>
      <c r="C179" s="93"/>
      <c r="D179" s="68" t="s">
        <v>670</v>
      </c>
      <c r="E179" s="54"/>
      <c r="F179" s="55">
        <f>COUNTA(H179:R179)</f>
        <v>0</v>
      </c>
      <c r="G179" s="41">
        <f>COUNTA(S179:AT179)</f>
        <v>0</v>
      </c>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56"/>
      <c r="AV179" s="48">
        <f>IF(E179="neattiecas",1,IF(E179="atbilst pilnībā",10,IF(E179="atbilst daļēji",100,IF(E179="neatbilst",1000,0))))</f>
        <v>0</v>
      </c>
      <c r="AW179" s="48"/>
      <c r="AX179" s="53"/>
      <c r="AY179" s="18"/>
      <c r="AZ179" s="18"/>
      <c r="BA179" s="9"/>
      <c r="BB179" s="6"/>
      <c r="BC179" s="6"/>
      <c r="BD179" s="34"/>
      <c r="BE179" s="6"/>
      <c r="BF179" s="71"/>
    </row>
    <row r="180" spans="1:58" s="7" customFormat="1" ht="24.95" hidden="1" customHeight="1" outlineLevel="2" x14ac:dyDescent="0.25">
      <c r="A180" s="91">
        <v>171</v>
      </c>
      <c r="B180" s="93" t="s">
        <v>672</v>
      </c>
      <c r="C180" s="93"/>
      <c r="D180" s="68" t="s">
        <v>671</v>
      </c>
      <c r="E180" s="54"/>
      <c r="F180" s="55">
        <f>COUNTA(H180:R180)</f>
        <v>0</v>
      </c>
      <c r="G180" s="41">
        <f>COUNTA(S180:AT180)</f>
        <v>0</v>
      </c>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56"/>
      <c r="AV180" s="48">
        <f>IF(E180="neattiecas",1,IF(E180="atbilst pilnībā",10,IF(E180="atbilst daļēji",100,IF(E180="neatbilst",1000,0))))</f>
        <v>0</v>
      </c>
      <c r="AW180" s="48"/>
      <c r="AX180" s="53"/>
      <c r="AY180" s="18"/>
      <c r="AZ180" s="18"/>
      <c r="BA180" s="9"/>
      <c r="BB180" s="6"/>
      <c r="BC180" s="6"/>
      <c r="BD180" s="34"/>
      <c r="BE180" s="6"/>
      <c r="BF180" s="71"/>
    </row>
    <row r="181" spans="1:58" s="7" customFormat="1" ht="35.1" hidden="1" customHeight="1" outlineLevel="2" x14ac:dyDescent="0.25">
      <c r="A181" s="91">
        <v>172</v>
      </c>
      <c r="B181" s="93" t="s">
        <v>673</v>
      </c>
      <c r="C181" s="93"/>
      <c r="D181" s="68" t="s">
        <v>513</v>
      </c>
      <c r="E181" s="54"/>
      <c r="F181" s="55">
        <f>COUNTA(H181:R181)</f>
        <v>0</v>
      </c>
      <c r="G181" s="41">
        <f>COUNTA(S181:AT181)</f>
        <v>0</v>
      </c>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56"/>
      <c r="AV181" s="48">
        <f>IF(E181="neattiecas",1,IF(E181="atbilst pilnībā",10,IF(E181="atbilst daļēji",100,IF(E181="neatbilst",1000,0))))</f>
        <v>0</v>
      </c>
      <c r="AW181" s="48"/>
      <c r="AX181" s="53"/>
      <c r="AY181" s="18"/>
      <c r="AZ181" s="18"/>
      <c r="BA181" s="9"/>
      <c r="BB181" s="6"/>
      <c r="BC181" s="6"/>
      <c r="BD181" s="34"/>
      <c r="BE181" s="6"/>
      <c r="BF181" s="71"/>
    </row>
    <row r="182" spans="1:58" ht="35.1" customHeight="1" outlineLevel="1" collapsed="1" x14ac:dyDescent="0.25">
      <c r="A182" s="91">
        <v>173</v>
      </c>
      <c r="B182" s="70" t="s">
        <v>110</v>
      </c>
      <c r="C182" s="94" t="s">
        <v>111</v>
      </c>
      <c r="D182" s="95"/>
      <c r="E182" s="33">
        <f>IF(AV182&gt;999,"neatbilst",IF(AV182&gt;99,"atbilst daļēji",IF(AV182&gt;9,"atbilst pilnībā",IF(AV182&gt;0,"neattiecas",0))))</f>
        <v>0</v>
      </c>
      <c r="F182" s="61">
        <f>SUM(F183:F186)</f>
        <v>0</v>
      </c>
      <c r="G182" s="61">
        <f>SUM(G183:G186)</f>
        <v>0</v>
      </c>
      <c r="H182" s="62"/>
      <c r="I182" s="62"/>
      <c r="J182" s="62"/>
      <c r="K182" s="62"/>
      <c r="L182" s="62"/>
      <c r="M182" s="62"/>
      <c r="N182" s="62"/>
      <c r="O182" s="62"/>
      <c r="P182" s="62"/>
      <c r="Q182" s="62"/>
      <c r="R182" s="62"/>
      <c r="S182" s="62"/>
      <c r="T182" s="62"/>
      <c r="U182" s="62"/>
      <c r="V182" s="62"/>
      <c r="W182" s="62"/>
      <c r="X182" s="62"/>
      <c r="Y182" s="62"/>
      <c r="Z182" s="62"/>
      <c r="AA182" s="62"/>
      <c r="AB182" s="62"/>
      <c r="AC182" s="62"/>
      <c r="AD182" s="62"/>
      <c r="AE182" s="62"/>
      <c r="AF182" s="62"/>
      <c r="AG182" s="62"/>
      <c r="AH182" s="62"/>
      <c r="AI182" s="62"/>
      <c r="AJ182" s="62"/>
      <c r="AK182" s="62"/>
      <c r="AL182" s="62"/>
      <c r="AM182" s="62"/>
      <c r="AN182" s="62"/>
      <c r="AO182" s="62"/>
      <c r="AP182" s="62"/>
      <c r="AQ182" s="62"/>
      <c r="AR182" s="62"/>
      <c r="AS182" s="62"/>
      <c r="AT182" s="62"/>
      <c r="AU182" s="61"/>
      <c r="AV182" s="48">
        <f>SUM(AV183:AV186)</f>
        <v>0</v>
      </c>
      <c r="AW182" s="48" t="s">
        <v>153</v>
      </c>
      <c r="AX182" s="63"/>
      <c r="AY182" s="64">
        <f>MIN(AY183:AY186)</f>
        <v>0</v>
      </c>
      <c r="AZ182" s="64">
        <f>MAX(AZ183:AZ186)</f>
        <v>0</v>
      </c>
      <c r="BA182" s="65"/>
      <c r="BB182" s="63"/>
      <c r="BC182" s="66"/>
      <c r="BD182" s="67"/>
      <c r="BE182" s="67"/>
      <c r="BF182" s="72"/>
    </row>
    <row r="183" spans="1:58" s="7" customFormat="1" ht="35.1" hidden="1" customHeight="1" outlineLevel="2" x14ac:dyDescent="0.25">
      <c r="A183" s="91">
        <v>174</v>
      </c>
      <c r="B183" s="93" t="s">
        <v>516</v>
      </c>
      <c r="C183" s="93"/>
      <c r="D183" s="68" t="s">
        <v>520</v>
      </c>
      <c r="E183" s="54"/>
      <c r="F183" s="55">
        <f>COUNTA(H183:R183)</f>
        <v>0</v>
      </c>
      <c r="G183" s="41">
        <f>COUNTA(S183:AT183)</f>
        <v>0</v>
      </c>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56"/>
      <c r="AV183" s="48">
        <f>IF(E183="neattiecas",1,IF(E183="atbilst pilnībā",10,IF(E183="atbilst daļēji",100,IF(E183="neatbilst",1000,0))))</f>
        <v>0</v>
      </c>
      <c r="AW183" s="48"/>
      <c r="AX183" s="53"/>
      <c r="AY183" s="18"/>
      <c r="AZ183" s="18"/>
      <c r="BA183" s="9"/>
      <c r="BB183" s="6"/>
      <c r="BC183" s="6"/>
      <c r="BD183" s="34"/>
      <c r="BE183" s="6"/>
      <c r="BF183" s="71"/>
    </row>
    <row r="184" spans="1:58" s="7" customFormat="1" ht="35.1" hidden="1" customHeight="1" outlineLevel="2" x14ac:dyDescent="0.25">
      <c r="A184" s="91">
        <v>175</v>
      </c>
      <c r="B184" s="93" t="s">
        <v>517</v>
      </c>
      <c r="C184" s="93"/>
      <c r="D184" s="68" t="s">
        <v>521</v>
      </c>
      <c r="E184" s="54"/>
      <c r="F184" s="55">
        <f>COUNTA(H184:R184)</f>
        <v>0</v>
      </c>
      <c r="G184" s="41">
        <f>COUNTA(S184:AT184)</f>
        <v>0</v>
      </c>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56"/>
      <c r="AV184" s="48">
        <f>IF(E184="neattiecas",1,IF(E184="atbilst pilnībā",10,IF(E184="atbilst daļēji",100,IF(E184="neatbilst",1000,0))))</f>
        <v>0</v>
      </c>
      <c r="AW184" s="48"/>
      <c r="AX184" s="53"/>
      <c r="AY184" s="18"/>
      <c r="AZ184" s="18"/>
      <c r="BA184" s="9"/>
      <c r="BB184" s="6"/>
      <c r="BC184" s="6"/>
      <c r="BD184" s="34"/>
      <c r="BE184" s="6"/>
      <c r="BF184" s="71"/>
    </row>
    <row r="185" spans="1:58" s="7" customFormat="1" ht="45" hidden="1" customHeight="1" outlineLevel="2" x14ac:dyDescent="0.25">
      <c r="A185" s="91">
        <v>176</v>
      </c>
      <c r="B185" s="93" t="s">
        <v>518</v>
      </c>
      <c r="C185" s="93"/>
      <c r="D185" s="68" t="s">
        <v>514</v>
      </c>
      <c r="E185" s="54"/>
      <c r="F185" s="55">
        <f>COUNTA(H185:R185)</f>
        <v>0</v>
      </c>
      <c r="G185" s="41">
        <f>COUNTA(S185:AT185)</f>
        <v>0</v>
      </c>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56"/>
      <c r="AV185" s="48">
        <f>IF(E185="neattiecas",1,IF(E185="atbilst pilnībā",10,IF(E185="atbilst daļēji",100,IF(E185="neatbilst",1000,0))))</f>
        <v>0</v>
      </c>
      <c r="AW185" s="48"/>
      <c r="AX185" s="53"/>
      <c r="AY185" s="18"/>
      <c r="AZ185" s="18"/>
      <c r="BA185" s="9"/>
      <c r="BB185" s="6"/>
      <c r="BC185" s="6"/>
      <c r="BD185" s="34"/>
      <c r="BE185" s="6"/>
      <c r="BF185" s="71"/>
    </row>
    <row r="186" spans="1:58" s="7" customFormat="1" ht="155.1" hidden="1" customHeight="1" outlineLevel="2" x14ac:dyDescent="0.25">
      <c r="A186" s="91">
        <v>177</v>
      </c>
      <c r="B186" s="93" t="s">
        <v>519</v>
      </c>
      <c r="C186" s="93"/>
      <c r="D186" s="68" t="s">
        <v>515</v>
      </c>
      <c r="E186" s="54"/>
      <c r="F186" s="55">
        <f>COUNTA(H186:R186)</f>
        <v>0</v>
      </c>
      <c r="G186" s="41">
        <f>COUNTA(S186:AT186)</f>
        <v>0</v>
      </c>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56"/>
      <c r="AV186" s="48">
        <f>IF(E186="neattiecas",1,IF(E186="atbilst pilnībā",10,IF(E186="atbilst daļēji",100,IF(E186="neatbilst",1000,0))))</f>
        <v>0</v>
      </c>
      <c r="AW186" s="48"/>
      <c r="AX186" s="53"/>
      <c r="AY186" s="18"/>
      <c r="AZ186" s="18"/>
      <c r="BA186" s="9"/>
      <c r="BB186" s="6"/>
      <c r="BC186" s="6"/>
      <c r="BD186" s="34"/>
      <c r="BE186" s="6"/>
      <c r="BF186" s="71"/>
    </row>
    <row r="187" spans="1:58" ht="35.1" customHeight="1" outlineLevel="1" collapsed="1" x14ac:dyDescent="0.25">
      <c r="A187" s="91">
        <v>178</v>
      </c>
      <c r="B187" s="70" t="s">
        <v>112</v>
      </c>
      <c r="C187" s="94" t="s">
        <v>113</v>
      </c>
      <c r="D187" s="95"/>
      <c r="E187" s="33">
        <f>IF(AV187&gt;999,"neatbilst",IF(AV187&gt;99,"atbilst daļēji",IF(AV187&gt;9,"atbilst pilnībā",IF(AV187&gt;0,"neattiecas",0))))</f>
        <v>0</v>
      </c>
      <c r="F187" s="61">
        <f>SUM(F188:F190)</f>
        <v>0</v>
      </c>
      <c r="G187" s="61">
        <f>SUM(G188:G190)</f>
        <v>0</v>
      </c>
      <c r="H187" s="62"/>
      <c r="I187" s="62"/>
      <c r="J187" s="62"/>
      <c r="K187" s="62"/>
      <c r="L187" s="62"/>
      <c r="M187" s="62"/>
      <c r="N187" s="62"/>
      <c r="O187" s="62"/>
      <c r="P187" s="62"/>
      <c r="Q187" s="62"/>
      <c r="R187" s="62"/>
      <c r="S187" s="62"/>
      <c r="T187" s="62"/>
      <c r="U187" s="62"/>
      <c r="V187" s="62"/>
      <c r="W187" s="62"/>
      <c r="X187" s="62"/>
      <c r="Y187" s="62"/>
      <c r="Z187" s="62"/>
      <c r="AA187" s="62"/>
      <c r="AB187" s="62"/>
      <c r="AC187" s="62"/>
      <c r="AD187" s="62"/>
      <c r="AE187" s="62"/>
      <c r="AF187" s="62"/>
      <c r="AG187" s="62"/>
      <c r="AH187" s="62"/>
      <c r="AI187" s="62"/>
      <c r="AJ187" s="62"/>
      <c r="AK187" s="62"/>
      <c r="AL187" s="62"/>
      <c r="AM187" s="62"/>
      <c r="AN187" s="62"/>
      <c r="AO187" s="62"/>
      <c r="AP187" s="62"/>
      <c r="AQ187" s="62"/>
      <c r="AR187" s="62"/>
      <c r="AS187" s="62"/>
      <c r="AT187" s="62"/>
      <c r="AU187" s="61"/>
      <c r="AV187" s="48">
        <f>SUM(AV188:AV190)</f>
        <v>0</v>
      </c>
      <c r="AW187" s="48" t="s">
        <v>153</v>
      </c>
      <c r="AX187" s="63"/>
      <c r="AY187" s="64">
        <f>MIN(AY188:AY190)</f>
        <v>0</v>
      </c>
      <c r="AZ187" s="64">
        <f>MAX(AZ188:AZ190)</f>
        <v>0</v>
      </c>
      <c r="BA187" s="65"/>
      <c r="BB187" s="63"/>
      <c r="BC187" s="66"/>
      <c r="BD187" s="67"/>
      <c r="BE187" s="67"/>
      <c r="BF187" s="72"/>
    </row>
    <row r="188" spans="1:58" s="7" customFormat="1" ht="35.1" hidden="1" customHeight="1" outlineLevel="2" x14ac:dyDescent="0.25">
      <c r="A188" s="91">
        <v>179</v>
      </c>
      <c r="B188" s="93" t="s">
        <v>525</v>
      </c>
      <c r="C188" s="93"/>
      <c r="D188" s="68" t="s">
        <v>522</v>
      </c>
      <c r="E188" s="54"/>
      <c r="F188" s="55">
        <f>COUNTA(H188:R188)</f>
        <v>0</v>
      </c>
      <c r="G188" s="41">
        <f>COUNTA(S188:AT188)</f>
        <v>0</v>
      </c>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56"/>
      <c r="AV188" s="48">
        <f>IF(E188="neattiecas",1,IF(E188="atbilst pilnībā",10,IF(E188="atbilst daļēji",100,IF(E188="neatbilst",1000,0))))</f>
        <v>0</v>
      </c>
      <c r="AW188" s="48"/>
      <c r="AX188" s="53"/>
      <c r="AY188" s="18"/>
      <c r="AZ188" s="18"/>
      <c r="BA188" s="9"/>
      <c r="BB188" s="6"/>
      <c r="BC188" s="6"/>
      <c r="BD188" s="34"/>
      <c r="BE188" s="6"/>
      <c r="BF188" s="71"/>
    </row>
    <row r="189" spans="1:58" s="7" customFormat="1" ht="45" hidden="1" customHeight="1" outlineLevel="2" x14ac:dyDescent="0.25">
      <c r="A189" s="91">
        <v>180</v>
      </c>
      <c r="B189" s="93" t="s">
        <v>526</v>
      </c>
      <c r="C189" s="93"/>
      <c r="D189" s="68" t="s">
        <v>523</v>
      </c>
      <c r="E189" s="54"/>
      <c r="F189" s="55">
        <f>COUNTA(H189:R189)</f>
        <v>0</v>
      </c>
      <c r="G189" s="41">
        <f>COUNTA(S189:AT189)</f>
        <v>0</v>
      </c>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56"/>
      <c r="AV189" s="48">
        <f>IF(E189="neattiecas",1,IF(E189="atbilst pilnībā",10,IF(E189="atbilst daļēji",100,IF(E189="neatbilst",1000,0))))</f>
        <v>0</v>
      </c>
      <c r="AW189" s="48"/>
      <c r="AX189" s="53"/>
      <c r="AY189" s="18"/>
      <c r="AZ189" s="18"/>
      <c r="BA189" s="9"/>
      <c r="BB189" s="6"/>
      <c r="BC189" s="6"/>
      <c r="BD189" s="34"/>
      <c r="BE189" s="6"/>
      <c r="BF189" s="71"/>
    </row>
    <row r="190" spans="1:58" s="7" customFormat="1" ht="45" hidden="1" customHeight="1" outlineLevel="2" x14ac:dyDescent="0.25">
      <c r="A190" s="91">
        <v>181</v>
      </c>
      <c r="B190" s="93" t="s">
        <v>527</v>
      </c>
      <c r="C190" s="93"/>
      <c r="D190" s="68" t="s">
        <v>524</v>
      </c>
      <c r="E190" s="54"/>
      <c r="F190" s="55">
        <f>COUNTA(H190:R190)</f>
        <v>0</v>
      </c>
      <c r="G190" s="41">
        <f>COUNTA(S190:AT190)</f>
        <v>0</v>
      </c>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56"/>
      <c r="AV190" s="48">
        <f>IF(E190="neattiecas",1,IF(E190="atbilst pilnībā",10,IF(E190="atbilst daļēji",100,IF(E190="neatbilst",1000,0))))</f>
        <v>0</v>
      </c>
      <c r="AW190" s="48"/>
      <c r="AX190" s="53"/>
      <c r="AY190" s="18"/>
      <c r="AZ190" s="18"/>
      <c r="BA190" s="9"/>
      <c r="BB190" s="6"/>
      <c r="BC190" s="6"/>
      <c r="BD190" s="34"/>
      <c r="BE190" s="6"/>
      <c r="BF190" s="71"/>
    </row>
    <row r="191" spans="1:58" ht="35.1" customHeight="1" outlineLevel="1" collapsed="1" x14ac:dyDescent="0.25">
      <c r="A191" s="91">
        <v>182</v>
      </c>
      <c r="B191" s="70" t="s">
        <v>114</v>
      </c>
      <c r="C191" s="94" t="s">
        <v>115</v>
      </c>
      <c r="D191" s="95"/>
      <c r="E191" s="33">
        <f>IF(AV191&gt;999,"neatbilst",IF(AV191&gt;99,"atbilst daļēji",IF(AV191&gt;9,"atbilst pilnībā",IF(AV191&gt;0,"neattiecas",0))))</f>
        <v>0</v>
      </c>
      <c r="F191" s="61">
        <f>SUM(F192:F200)</f>
        <v>0</v>
      </c>
      <c r="G191" s="61">
        <f>SUM(G192:G200)</f>
        <v>0</v>
      </c>
      <c r="H191" s="62"/>
      <c r="I191" s="62"/>
      <c r="J191" s="62"/>
      <c r="K191" s="62"/>
      <c r="L191" s="62"/>
      <c r="M191" s="62"/>
      <c r="N191" s="62"/>
      <c r="O191" s="62"/>
      <c r="P191" s="62"/>
      <c r="Q191" s="62"/>
      <c r="R191" s="62"/>
      <c r="S191" s="62"/>
      <c r="T191" s="62"/>
      <c r="U191" s="62"/>
      <c r="V191" s="62"/>
      <c r="W191" s="62"/>
      <c r="X191" s="62"/>
      <c r="Y191" s="62"/>
      <c r="Z191" s="62"/>
      <c r="AA191" s="62"/>
      <c r="AB191" s="62"/>
      <c r="AC191" s="62"/>
      <c r="AD191" s="62"/>
      <c r="AE191" s="62"/>
      <c r="AF191" s="62"/>
      <c r="AG191" s="62"/>
      <c r="AH191" s="62"/>
      <c r="AI191" s="62"/>
      <c r="AJ191" s="62"/>
      <c r="AK191" s="62"/>
      <c r="AL191" s="62"/>
      <c r="AM191" s="62"/>
      <c r="AN191" s="62"/>
      <c r="AO191" s="62"/>
      <c r="AP191" s="62"/>
      <c r="AQ191" s="62"/>
      <c r="AR191" s="62"/>
      <c r="AS191" s="62"/>
      <c r="AT191" s="62"/>
      <c r="AU191" s="61"/>
      <c r="AV191" s="48">
        <f>SUM(AV192:AV200)</f>
        <v>0</v>
      </c>
      <c r="AW191" s="48" t="s">
        <v>153</v>
      </c>
      <c r="AX191" s="63"/>
      <c r="AY191" s="64">
        <f>MIN(AY192:AY200)</f>
        <v>0</v>
      </c>
      <c r="AZ191" s="64">
        <f>MAX(AZ192:AZ200)</f>
        <v>0</v>
      </c>
      <c r="BA191" s="65"/>
      <c r="BB191" s="63"/>
      <c r="BC191" s="66"/>
      <c r="BD191" s="67"/>
      <c r="BE191" s="67"/>
      <c r="BF191" s="72"/>
    </row>
    <row r="192" spans="1:58" s="7" customFormat="1" ht="35.1" hidden="1" customHeight="1" outlineLevel="2" x14ac:dyDescent="0.25">
      <c r="A192" s="91">
        <v>183</v>
      </c>
      <c r="B192" s="93" t="s">
        <v>528</v>
      </c>
      <c r="C192" s="93"/>
      <c r="D192" s="68" t="s">
        <v>537</v>
      </c>
      <c r="E192" s="54"/>
      <c r="F192" s="55">
        <f t="shared" ref="F192:F200" si="23">COUNTA(H192:R192)</f>
        <v>0</v>
      </c>
      <c r="G192" s="41">
        <f t="shared" ref="G192:G200" si="24">COUNTA(S192:AT192)</f>
        <v>0</v>
      </c>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56"/>
      <c r="AV192" s="48">
        <f t="shared" ref="AV192:AV200" si="25">IF(E192="neattiecas",1,IF(E192="atbilst pilnībā",10,IF(E192="atbilst daļēji",100,IF(E192="neatbilst",1000,0))))</f>
        <v>0</v>
      </c>
      <c r="AW192" s="48"/>
      <c r="AX192" s="53"/>
      <c r="AY192" s="18"/>
      <c r="AZ192" s="18"/>
      <c r="BA192" s="9"/>
      <c r="BB192" s="6"/>
      <c r="BC192" s="6"/>
      <c r="BD192" s="34"/>
      <c r="BE192" s="6"/>
      <c r="BF192" s="71"/>
    </row>
    <row r="193" spans="1:58" s="7" customFormat="1" ht="35.1" hidden="1" customHeight="1" outlineLevel="2" x14ac:dyDescent="0.25">
      <c r="A193" s="91">
        <v>184</v>
      </c>
      <c r="B193" s="93" t="s">
        <v>529</v>
      </c>
      <c r="C193" s="93"/>
      <c r="D193" s="68" t="s">
        <v>538</v>
      </c>
      <c r="E193" s="54"/>
      <c r="F193" s="55">
        <f t="shared" si="23"/>
        <v>0</v>
      </c>
      <c r="G193" s="41">
        <f t="shared" si="24"/>
        <v>0</v>
      </c>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56"/>
      <c r="AV193" s="48">
        <f t="shared" si="25"/>
        <v>0</v>
      </c>
      <c r="AW193" s="48"/>
      <c r="AX193" s="53"/>
      <c r="AY193" s="18"/>
      <c r="AZ193" s="18"/>
      <c r="BA193" s="9"/>
      <c r="BB193" s="6"/>
      <c r="BC193" s="6"/>
      <c r="BD193" s="34"/>
      <c r="BE193" s="6"/>
      <c r="BF193" s="71"/>
    </row>
    <row r="194" spans="1:58" s="7" customFormat="1" ht="60" hidden="1" customHeight="1" outlineLevel="2" x14ac:dyDescent="0.25">
      <c r="A194" s="91">
        <v>185</v>
      </c>
      <c r="B194" s="93" t="s">
        <v>530</v>
      </c>
      <c r="C194" s="93"/>
      <c r="D194" s="68" t="s">
        <v>539</v>
      </c>
      <c r="E194" s="54"/>
      <c r="F194" s="55">
        <f t="shared" si="23"/>
        <v>0</v>
      </c>
      <c r="G194" s="41">
        <f t="shared" si="24"/>
        <v>0</v>
      </c>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56"/>
      <c r="AV194" s="48">
        <f t="shared" si="25"/>
        <v>0</v>
      </c>
      <c r="AW194" s="48"/>
      <c r="AX194" s="53"/>
      <c r="AY194" s="18"/>
      <c r="AZ194" s="18"/>
      <c r="BA194" s="9"/>
      <c r="BB194" s="6"/>
      <c r="BC194" s="6"/>
      <c r="BD194" s="34"/>
      <c r="BE194" s="6"/>
      <c r="BF194" s="71"/>
    </row>
    <row r="195" spans="1:58" s="7" customFormat="1" ht="35.1" hidden="1" customHeight="1" outlineLevel="2" x14ac:dyDescent="0.25">
      <c r="A195" s="91">
        <v>186</v>
      </c>
      <c r="B195" s="93" t="s">
        <v>531</v>
      </c>
      <c r="C195" s="93"/>
      <c r="D195" s="68" t="s">
        <v>540</v>
      </c>
      <c r="E195" s="54"/>
      <c r="F195" s="55">
        <f t="shared" si="23"/>
        <v>0</v>
      </c>
      <c r="G195" s="41">
        <f t="shared" si="24"/>
        <v>0</v>
      </c>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56"/>
      <c r="AV195" s="48">
        <f t="shared" si="25"/>
        <v>0</v>
      </c>
      <c r="AW195" s="48"/>
      <c r="AX195" s="53"/>
      <c r="AY195" s="18"/>
      <c r="AZ195" s="18"/>
      <c r="BA195" s="9"/>
      <c r="BB195" s="6"/>
      <c r="BC195" s="6"/>
      <c r="BD195" s="34"/>
      <c r="BE195" s="6"/>
      <c r="BF195" s="71"/>
    </row>
    <row r="196" spans="1:58" s="7" customFormat="1" ht="35.1" hidden="1" customHeight="1" outlineLevel="2" x14ac:dyDescent="0.25">
      <c r="A196" s="91">
        <v>187</v>
      </c>
      <c r="B196" s="93" t="s">
        <v>532</v>
      </c>
      <c r="C196" s="93"/>
      <c r="D196" s="68" t="s">
        <v>541</v>
      </c>
      <c r="E196" s="54"/>
      <c r="F196" s="55">
        <f t="shared" si="23"/>
        <v>0</v>
      </c>
      <c r="G196" s="41">
        <f t="shared" si="24"/>
        <v>0</v>
      </c>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56"/>
      <c r="AV196" s="48">
        <f t="shared" si="25"/>
        <v>0</v>
      </c>
      <c r="AW196" s="48"/>
      <c r="AX196" s="53"/>
      <c r="AY196" s="18"/>
      <c r="AZ196" s="18"/>
      <c r="BA196" s="9"/>
      <c r="BB196" s="6"/>
      <c r="BC196" s="6"/>
      <c r="BD196" s="34"/>
      <c r="BE196" s="6"/>
      <c r="BF196" s="71"/>
    </row>
    <row r="197" spans="1:58" s="7" customFormat="1" ht="35.1" hidden="1" customHeight="1" outlineLevel="2" x14ac:dyDescent="0.25">
      <c r="A197" s="91">
        <v>188</v>
      </c>
      <c r="B197" s="93" t="s">
        <v>533</v>
      </c>
      <c r="C197" s="93"/>
      <c r="D197" s="68" t="s">
        <v>542</v>
      </c>
      <c r="E197" s="54"/>
      <c r="F197" s="55">
        <f t="shared" si="23"/>
        <v>0</v>
      </c>
      <c r="G197" s="41">
        <f t="shared" si="24"/>
        <v>0</v>
      </c>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56"/>
      <c r="AV197" s="48">
        <f t="shared" si="25"/>
        <v>0</v>
      </c>
      <c r="AW197" s="48"/>
      <c r="AX197" s="53"/>
      <c r="AY197" s="18"/>
      <c r="AZ197" s="18"/>
      <c r="BA197" s="9"/>
      <c r="BB197" s="6"/>
      <c r="BC197" s="6"/>
      <c r="BD197" s="34"/>
      <c r="BE197" s="6"/>
      <c r="BF197" s="71"/>
    </row>
    <row r="198" spans="1:58" s="7" customFormat="1" ht="35.1" hidden="1" customHeight="1" outlineLevel="2" x14ac:dyDescent="0.25">
      <c r="A198" s="91">
        <v>189</v>
      </c>
      <c r="B198" s="93" t="s">
        <v>534</v>
      </c>
      <c r="C198" s="93"/>
      <c r="D198" s="68" t="s">
        <v>543</v>
      </c>
      <c r="E198" s="54"/>
      <c r="F198" s="55">
        <f t="shared" si="23"/>
        <v>0</v>
      </c>
      <c r="G198" s="41">
        <f t="shared" si="24"/>
        <v>0</v>
      </c>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56"/>
      <c r="AV198" s="48">
        <f t="shared" si="25"/>
        <v>0</v>
      </c>
      <c r="AW198" s="48"/>
      <c r="AX198" s="53"/>
      <c r="AY198" s="18"/>
      <c r="AZ198" s="18"/>
      <c r="BA198" s="9"/>
      <c r="BB198" s="6"/>
      <c r="BC198" s="6"/>
      <c r="BD198" s="34"/>
      <c r="BE198" s="6"/>
      <c r="BF198" s="71"/>
    </row>
    <row r="199" spans="1:58" s="7" customFormat="1" ht="45" hidden="1" customHeight="1" outlineLevel="2" x14ac:dyDescent="0.25">
      <c r="A199" s="91">
        <v>190</v>
      </c>
      <c r="B199" s="93" t="s">
        <v>535</v>
      </c>
      <c r="C199" s="93"/>
      <c r="D199" s="68" t="s">
        <v>544</v>
      </c>
      <c r="E199" s="54"/>
      <c r="F199" s="55">
        <f t="shared" si="23"/>
        <v>0</v>
      </c>
      <c r="G199" s="41">
        <f t="shared" si="24"/>
        <v>0</v>
      </c>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56"/>
      <c r="AV199" s="48">
        <f t="shared" si="25"/>
        <v>0</v>
      </c>
      <c r="AW199" s="48"/>
      <c r="AX199" s="53"/>
      <c r="AY199" s="18"/>
      <c r="AZ199" s="18"/>
      <c r="BA199" s="9"/>
      <c r="BB199" s="6"/>
      <c r="BC199" s="6"/>
      <c r="BD199" s="34"/>
      <c r="BE199" s="6"/>
      <c r="BF199" s="71"/>
    </row>
    <row r="200" spans="1:58" s="7" customFormat="1" ht="35.1" hidden="1" customHeight="1" outlineLevel="2" x14ac:dyDescent="0.25">
      <c r="A200" s="91">
        <v>191</v>
      </c>
      <c r="B200" s="93" t="s">
        <v>536</v>
      </c>
      <c r="C200" s="93"/>
      <c r="D200" s="68" t="s">
        <v>545</v>
      </c>
      <c r="E200" s="54"/>
      <c r="F200" s="55">
        <f t="shared" si="23"/>
        <v>0</v>
      </c>
      <c r="G200" s="41">
        <f t="shared" si="24"/>
        <v>0</v>
      </c>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56"/>
      <c r="AV200" s="48">
        <f t="shared" si="25"/>
        <v>0</v>
      </c>
      <c r="AW200" s="48"/>
      <c r="AX200" s="53"/>
      <c r="AY200" s="18"/>
      <c r="AZ200" s="18"/>
      <c r="BA200" s="9"/>
      <c r="BB200" s="6"/>
      <c r="BC200" s="6"/>
      <c r="BD200" s="34"/>
      <c r="BE200" s="6"/>
      <c r="BF200" s="71"/>
    </row>
    <row r="201" spans="1:58" ht="35.1" customHeight="1" outlineLevel="1" collapsed="1" x14ac:dyDescent="0.25">
      <c r="A201" s="91">
        <v>192</v>
      </c>
      <c r="B201" s="70" t="s">
        <v>116</v>
      </c>
      <c r="C201" s="94" t="s">
        <v>117</v>
      </c>
      <c r="D201" s="95"/>
      <c r="E201" s="33">
        <f>IF(AV201&gt;999,"neatbilst",IF(AV201&gt;99,"atbilst daļēji",IF(AV201&gt;9,"atbilst pilnībā",IF(AV201&gt;0,"neattiecas",0))))</f>
        <v>0</v>
      </c>
      <c r="F201" s="61">
        <f>SUM(F202:F204)</f>
        <v>0</v>
      </c>
      <c r="G201" s="61">
        <f>SUM(G202:G204)</f>
        <v>0</v>
      </c>
      <c r="H201" s="62"/>
      <c r="I201" s="62"/>
      <c r="J201" s="62"/>
      <c r="K201" s="62"/>
      <c r="L201" s="62"/>
      <c r="M201" s="62"/>
      <c r="N201" s="62"/>
      <c r="O201" s="62"/>
      <c r="P201" s="62"/>
      <c r="Q201" s="62"/>
      <c r="R201" s="62"/>
      <c r="S201" s="62"/>
      <c r="T201" s="62"/>
      <c r="U201" s="62"/>
      <c r="V201" s="62"/>
      <c r="W201" s="62"/>
      <c r="X201" s="62"/>
      <c r="Y201" s="62"/>
      <c r="Z201" s="62"/>
      <c r="AA201" s="62"/>
      <c r="AB201" s="62"/>
      <c r="AC201" s="62"/>
      <c r="AD201" s="62"/>
      <c r="AE201" s="62"/>
      <c r="AF201" s="62"/>
      <c r="AG201" s="62"/>
      <c r="AH201" s="62"/>
      <c r="AI201" s="62"/>
      <c r="AJ201" s="62"/>
      <c r="AK201" s="62"/>
      <c r="AL201" s="62"/>
      <c r="AM201" s="62"/>
      <c r="AN201" s="62"/>
      <c r="AO201" s="62"/>
      <c r="AP201" s="62"/>
      <c r="AQ201" s="62"/>
      <c r="AR201" s="62"/>
      <c r="AS201" s="62"/>
      <c r="AT201" s="62"/>
      <c r="AU201" s="61"/>
      <c r="AV201" s="48">
        <f>SUM(AV202:AV204)</f>
        <v>0</v>
      </c>
      <c r="AW201" s="48" t="s">
        <v>153</v>
      </c>
      <c r="AX201" s="63"/>
      <c r="AY201" s="64">
        <f>MIN(AY202:AY204)</f>
        <v>0</v>
      </c>
      <c r="AZ201" s="64">
        <f>MAX(AZ202:AZ204)</f>
        <v>0</v>
      </c>
      <c r="BA201" s="65"/>
      <c r="BB201" s="63"/>
      <c r="BC201" s="66"/>
      <c r="BD201" s="67"/>
      <c r="BE201" s="67"/>
      <c r="BF201" s="72"/>
    </row>
    <row r="202" spans="1:58" s="7" customFormat="1" ht="24.95" hidden="1" customHeight="1" outlineLevel="2" x14ac:dyDescent="0.25">
      <c r="A202" s="91">
        <v>193</v>
      </c>
      <c r="B202" s="93" t="s">
        <v>546</v>
      </c>
      <c r="C202" s="93"/>
      <c r="D202" s="68" t="s">
        <v>549</v>
      </c>
      <c r="E202" s="54"/>
      <c r="F202" s="55">
        <f>COUNTA(H202:R202)</f>
        <v>0</v>
      </c>
      <c r="G202" s="41">
        <f>COUNTA(S202:AT202)</f>
        <v>0</v>
      </c>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56"/>
      <c r="AV202" s="48">
        <f>IF(E202="neattiecas",1,IF(E202="atbilst pilnībā",10,IF(E202="atbilst daļēji",100,IF(E202="neatbilst",1000,0))))</f>
        <v>0</v>
      </c>
      <c r="AW202" s="48"/>
      <c r="AX202" s="53"/>
      <c r="AY202" s="18"/>
      <c r="AZ202" s="18"/>
      <c r="BA202" s="9"/>
      <c r="BB202" s="6"/>
      <c r="BC202" s="6"/>
      <c r="BD202" s="34"/>
      <c r="BE202" s="6"/>
      <c r="BF202" s="71"/>
    </row>
    <row r="203" spans="1:58" s="7" customFormat="1" ht="35.1" hidden="1" customHeight="1" outlineLevel="2" x14ac:dyDescent="0.25">
      <c r="A203" s="91">
        <v>194</v>
      </c>
      <c r="B203" s="93" t="s">
        <v>547</v>
      </c>
      <c r="C203" s="93"/>
      <c r="D203" s="68" t="s">
        <v>550</v>
      </c>
      <c r="E203" s="54"/>
      <c r="F203" s="55"/>
      <c r="G203" s="41"/>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56"/>
      <c r="AV203" s="48"/>
      <c r="AW203" s="48"/>
      <c r="AX203" s="53"/>
      <c r="AY203" s="18"/>
      <c r="AZ203" s="18"/>
      <c r="BA203" s="9"/>
      <c r="BB203" s="6"/>
      <c r="BC203" s="6"/>
      <c r="BD203" s="34"/>
      <c r="BE203" s="6"/>
      <c r="BF203" s="71"/>
    </row>
    <row r="204" spans="1:58" s="7" customFormat="1" ht="35.1" hidden="1" customHeight="1" outlineLevel="2" x14ac:dyDescent="0.25">
      <c r="A204" s="91">
        <v>195</v>
      </c>
      <c r="B204" s="93" t="s">
        <v>548</v>
      </c>
      <c r="C204" s="93"/>
      <c r="D204" s="68" t="s">
        <v>551</v>
      </c>
      <c r="E204" s="54"/>
      <c r="F204" s="55">
        <f>COUNTA(H204:R204)</f>
        <v>0</v>
      </c>
      <c r="G204" s="41">
        <f>COUNTA(S204:AT204)</f>
        <v>0</v>
      </c>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56"/>
      <c r="AV204" s="48">
        <f>IF(E204="neattiecas",1,IF(E204="atbilst pilnībā",10,IF(E204="atbilst daļēji",100,IF(E204="neatbilst",1000,0))))</f>
        <v>0</v>
      </c>
      <c r="AW204" s="48"/>
      <c r="AX204" s="53"/>
      <c r="AY204" s="18"/>
      <c r="AZ204" s="18"/>
      <c r="BA204" s="9"/>
      <c r="BB204" s="6"/>
      <c r="BC204" s="6"/>
      <c r="BD204" s="34"/>
      <c r="BE204" s="6"/>
      <c r="BF204" s="71"/>
    </row>
    <row r="205" spans="1:58" ht="35.1" customHeight="1" outlineLevel="1" collapsed="1" x14ac:dyDescent="0.25">
      <c r="A205" s="91">
        <v>196</v>
      </c>
      <c r="B205" s="70" t="s">
        <v>118</v>
      </c>
      <c r="C205" s="94" t="s">
        <v>119</v>
      </c>
      <c r="D205" s="95"/>
      <c r="E205" s="33">
        <f>IF(AV205&gt;999,"neatbilst",IF(AV205&gt;99,"atbilst daļēji",IF(AV205&gt;9,"atbilst pilnībā",IF(AV205&gt;0,"neattiecas",0))))</f>
        <v>0</v>
      </c>
      <c r="F205" s="61">
        <f>SUM(F206:F210)</f>
        <v>0</v>
      </c>
      <c r="G205" s="61">
        <f>SUM(G206:G210)</f>
        <v>0</v>
      </c>
      <c r="H205" s="62"/>
      <c r="I205" s="62"/>
      <c r="J205" s="62"/>
      <c r="K205" s="62"/>
      <c r="L205" s="62"/>
      <c r="M205" s="62"/>
      <c r="N205" s="62"/>
      <c r="O205" s="62"/>
      <c r="P205" s="62"/>
      <c r="Q205" s="62"/>
      <c r="R205" s="62"/>
      <c r="S205" s="62"/>
      <c r="T205" s="62"/>
      <c r="U205" s="62"/>
      <c r="V205" s="62"/>
      <c r="W205" s="62"/>
      <c r="X205" s="62"/>
      <c r="Y205" s="62"/>
      <c r="Z205" s="62"/>
      <c r="AA205" s="62"/>
      <c r="AB205" s="62"/>
      <c r="AC205" s="62"/>
      <c r="AD205" s="62"/>
      <c r="AE205" s="62"/>
      <c r="AF205" s="62"/>
      <c r="AG205" s="62"/>
      <c r="AH205" s="62"/>
      <c r="AI205" s="62"/>
      <c r="AJ205" s="62"/>
      <c r="AK205" s="62"/>
      <c r="AL205" s="62"/>
      <c r="AM205" s="62"/>
      <c r="AN205" s="62"/>
      <c r="AO205" s="62"/>
      <c r="AP205" s="62"/>
      <c r="AQ205" s="62"/>
      <c r="AR205" s="62"/>
      <c r="AS205" s="62"/>
      <c r="AT205" s="62"/>
      <c r="AU205" s="61"/>
      <c r="AV205" s="48">
        <f>SUM(AV206:AV210)</f>
        <v>0</v>
      </c>
      <c r="AW205" s="48" t="s">
        <v>153</v>
      </c>
      <c r="AX205" s="63"/>
      <c r="AY205" s="64">
        <f>MIN(AY206:AY210)</f>
        <v>0</v>
      </c>
      <c r="AZ205" s="64">
        <f>MAX(AZ206:AZ210)</f>
        <v>0</v>
      </c>
      <c r="BA205" s="65"/>
      <c r="BB205" s="63"/>
      <c r="BC205" s="66"/>
      <c r="BD205" s="67"/>
      <c r="BE205" s="67"/>
      <c r="BF205" s="72"/>
    </row>
    <row r="206" spans="1:58" s="7" customFormat="1" ht="24.95" hidden="1" customHeight="1" outlineLevel="2" x14ac:dyDescent="0.25">
      <c r="A206" s="91">
        <v>197</v>
      </c>
      <c r="B206" s="93" t="s">
        <v>552</v>
      </c>
      <c r="C206" s="93"/>
      <c r="D206" s="68" t="s">
        <v>561</v>
      </c>
      <c r="E206" s="54"/>
      <c r="F206" s="55">
        <f>COUNTA(H206:R206)</f>
        <v>0</v>
      </c>
      <c r="G206" s="41">
        <f>COUNTA(S206:AT206)</f>
        <v>0</v>
      </c>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56"/>
      <c r="AV206" s="48">
        <f>IF(E206="neattiecas",1,IF(E206="atbilst pilnībā",10,IF(E206="atbilst daļēji",100,IF(E206="neatbilst",1000,0))))</f>
        <v>0</v>
      </c>
      <c r="AW206" s="48"/>
      <c r="AX206" s="53"/>
      <c r="AY206" s="18"/>
      <c r="AZ206" s="18"/>
      <c r="BA206" s="9"/>
      <c r="BB206" s="6"/>
      <c r="BC206" s="6"/>
      <c r="BD206" s="34"/>
      <c r="BE206" s="6"/>
      <c r="BF206" s="71"/>
    </row>
    <row r="207" spans="1:58" s="7" customFormat="1" ht="90" hidden="1" customHeight="1" outlineLevel="2" x14ac:dyDescent="0.25">
      <c r="A207" s="91">
        <v>198</v>
      </c>
      <c r="B207" s="93" t="s">
        <v>553</v>
      </c>
      <c r="C207" s="93"/>
      <c r="D207" s="68" t="s">
        <v>558</v>
      </c>
      <c r="E207" s="54"/>
      <c r="F207" s="55">
        <f>COUNTA(H207:R207)</f>
        <v>0</v>
      </c>
      <c r="G207" s="41">
        <f>COUNTA(S207:AT207)</f>
        <v>0</v>
      </c>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56"/>
      <c r="AV207" s="48">
        <f>IF(E207="neattiecas",1,IF(E207="atbilst pilnībā",10,IF(E207="atbilst daļēji",100,IF(E207="neatbilst",1000,0))))</f>
        <v>0</v>
      </c>
      <c r="AW207" s="48"/>
      <c r="AX207" s="53"/>
      <c r="AY207" s="18"/>
      <c r="AZ207" s="18"/>
      <c r="BA207" s="9"/>
      <c r="BB207" s="6"/>
      <c r="BC207" s="6"/>
      <c r="BD207" s="34"/>
      <c r="BE207" s="6"/>
      <c r="BF207" s="71"/>
    </row>
    <row r="208" spans="1:58" s="7" customFormat="1" ht="24.95" hidden="1" customHeight="1" outlineLevel="2" x14ac:dyDescent="0.25">
      <c r="A208" s="91">
        <v>199</v>
      </c>
      <c r="B208" s="93" t="s">
        <v>554</v>
      </c>
      <c r="C208" s="93"/>
      <c r="D208" s="68" t="s">
        <v>560</v>
      </c>
      <c r="E208" s="54"/>
      <c r="F208" s="55">
        <f>COUNTA(H208:R208)</f>
        <v>0</v>
      </c>
      <c r="G208" s="41">
        <f>COUNTA(S208:AT208)</f>
        <v>0</v>
      </c>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56"/>
      <c r="AV208" s="48">
        <f>IF(E208="neattiecas",1,IF(E208="atbilst pilnībā",10,IF(E208="atbilst daļēji",100,IF(E208="neatbilst",1000,0))))</f>
        <v>0</v>
      </c>
      <c r="AW208" s="48"/>
      <c r="AX208" s="53"/>
      <c r="AY208" s="18"/>
      <c r="AZ208" s="18"/>
      <c r="BA208" s="9"/>
      <c r="BB208" s="6"/>
      <c r="BC208" s="6"/>
      <c r="BD208" s="34"/>
      <c r="BE208" s="6"/>
      <c r="BF208" s="71"/>
    </row>
    <row r="209" spans="1:58" s="7" customFormat="1" ht="75" hidden="1" customHeight="1" outlineLevel="2" x14ac:dyDescent="0.25">
      <c r="A209" s="91">
        <v>200</v>
      </c>
      <c r="B209" s="93" t="s">
        <v>555</v>
      </c>
      <c r="C209" s="93"/>
      <c r="D209" s="68" t="s">
        <v>559</v>
      </c>
      <c r="E209" s="54"/>
      <c r="F209" s="55">
        <f>COUNTA(H209:R209)</f>
        <v>0</v>
      </c>
      <c r="G209" s="41">
        <f>COUNTA(S209:AT209)</f>
        <v>0</v>
      </c>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56"/>
      <c r="AV209" s="48">
        <f>IF(E209="neattiecas",1,IF(E209="atbilst pilnībā",10,IF(E209="atbilst daļēji",100,IF(E209="neatbilst",1000,0))))</f>
        <v>0</v>
      </c>
      <c r="AW209" s="48"/>
      <c r="AX209" s="53"/>
      <c r="AY209" s="18"/>
      <c r="AZ209" s="18"/>
      <c r="BA209" s="9"/>
      <c r="BB209" s="6"/>
      <c r="BC209" s="6"/>
      <c r="BD209" s="34"/>
      <c r="BE209" s="6"/>
      <c r="BF209" s="71"/>
    </row>
    <row r="210" spans="1:58" s="7" customFormat="1" ht="35.1" hidden="1" customHeight="1" outlineLevel="2" x14ac:dyDescent="0.25">
      <c r="A210" s="91">
        <v>201</v>
      </c>
      <c r="B210" s="93" t="s">
        <v>556</v>
      </c>
      <c r="C210" s="93"/>
      <c r="D210" s="68" t="s">
        <v>557</v>
      </c>
      <c r="E210" s="54"/>
      <c r="F210" s="55">
        <f>COUNTA(H210:R210)</f>
        <v>0</v>
      </c>
      <c r="G210" s="41">
        <f>COUNTA(S210:AT210)</f>
        <v>0</v>
      </c>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56"/>
      <c r="AV210" s="48">
        <f>IF(E210="neattiecas",1,IF(E210="atbilst pilnībā",10,IF(E210="atbilst daļēji",100,IF(E210="neatbilst",1000,0))))</f>
        <v>0</v>
      </c>
      <c r="AW210" s="48"/>
      <c r="AX210" s="53"/>
      <c r="AY210" s="18"/>
      <c r="AZ210" s="18"/>
      <c r="BA210" s="9"/>
      <c r="BB210" s="6"/>
      <c r="BC210" s="6"/>
      <c r="BD210" s="34"/>
      <c r="BE210" s="6"/>
      <c r="BF210" s="71"/>
    </row>
    <row r="211" spans="1:58" ht="35.1" customHeight="1" outlineLevel="1" collapsed="1" x14ac:dyDescent="0.25">
      <c r="A211" s="91">
        <v>202</v>
      </c>
      <c r="B211" s="70" t="s">
        <v>120</v>
      </c>
      <c r="C211" s="94" t="s">
        <v>121</v>
      </c>
      <c r="D211" s="95"/>
      <c r="E211" s="33">
        <f>IF(AV211&gt;999,"neatbilst",IF(AV211&gt;99,"atbilst daļēji",IF(AV211&gt;9,"atbilst pilnībā",IF(AV211&gt;0,"neattiecas",0))))</f>
        <v>0</v>
      </c>
      <c r="F211" s="61">
        <f>SUM(F212:F217)</f>
        <v>0</v>
      </c>
      <c r="G211" s="61">
        <f>SUM(G212:G217)</f>
        <v>0</v>
      </c>
      <c r="H211" s="62"/>
      <c r="I211" s="62"/>
      <c r="J211" s="62"/>
      <c r="K211" s="62"/>
      <c r="L211" s="62"/>
      <c r="M211" s="62"/>
      <c r="N211" s="62"/>
      <c r="O211" s="62"/>
      <c r="P211" s="62"/>
      <c r="Q211" s="62"/>
      <c r="R211" s="62"/>
      <c r="S211" s="62"/>
      <c r="T211" s="62"/>
      <c r="U211" s="62"/>
      <c r="V211" s="62"/>
      <c r="W211" s="62"/>
      <c r="X211" s="62"/>
      <c r="Y211" s="62"/>
      <c r="Z211" s="62"/>
      <c r="AA211" s="62"/>
      <c r="AB211" s="62"/>
      <c r="AC211" s="62"/>
      <c r="AD211" s="62"/>
      <c r="AE211" s="62"/>
      <c r="AF211" s="62"/>
      <c r="AG211" s="62"/>
      <c r="AH211" s="62"/>
      <c r="AI211" s="62"/>
      <c r="AJ211" s="62"/>
      <c r="AK211" s="62"/>
      <c r="AL211" s="62"/>
      <c r="AM211" s="62"/>
      <c r="AN211" s="62"/>
      <c r="AO211" s="62"/>
      <c r="AP211" s="62"/>
      <c r="AQ211" s="62"/>
      <c r="AR211" s="62"/>
      <c r="AS211" s="62"/>
      <c r="AT211" s="62"/>
      <c r="AU211" s="61"/>
      <c r="AV211" s="48">
        <f>SUM(AV212:AV217)</f>
        <v>0</v>
      </c>
      <c r="AW211" s="48" t="s">
        <v>153</v>
      </c>
      <c r="AX211" s="63"/>
      <c r="AY211" s="64"/>
      <c r="AZ211" s="64"/>
      <c r="BA211" s="65"/>
      <c r="BB211" s="63"/>
      <c r="BC211" s="66"/>
      <c r="BD211" s="67"/>
      <c r="BE211" s="67"/>
      <c r="BF211" s="72"/>
    </row>
    <row r="212" spans="1:58" s="7" customFormat="1" ht="45" hidden="1" customHeight="1" outlineLevel="2" x14ac:dyDescent="0.25">
      <c r="A212" s="91">
        <v>203</v>
      </c>
      <c r="B212" s="93" t="s">
        <v>562</v>
      </c>
      <c r="C212" s="93"/>
      <c r="D212" s="68" t="s">
        <v>567</v>
      </c>
      <c r="E212" s="54"/>
      <c r="F212" s="55">
        <f t="shared" ref="F212:F217" si="26">COUNTA(H212:R212)</f>
        <v>0</v>
      </c>
      <c r="G212" s="41">
        <f t="shared" ref="G212:G217" si="27">COUNTA(S212:AT212)</f>
        <v>0</v>
      </c>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56"/>
      <c r="AV212" s="48">
        <f t="shared" ref="AV212:AV217" si="28">IF(E212="neattiecas",1,IF(E212="atbilst pilnībā",10,IF(E212="atbilst daļēji",100,IF(E212="neatbilst",1000,0))))</f>
        <v>0</v>
      </c>
      <c r="AW212" s="48"/>
      <c r="AX212" s="53"/>
      <c r="AY212" s="18"/>
      <c r="AZ212" s="18"/>
      <c r="BA212" s="9"/>
      <c r="BB212" s="6"/>
      <c r="BC212" s="6"/>
      <c r="BD212" s="34"/>
      <c r="BE212" s="6"/>
      <c r="BF212" s="71"/>
    </row>
    <row r="213" spans="1:58" s="7" customFormat="1" ht="35.1" hidden="1" customHeight="1" outlineLevel="2" x14ac:dyDescent="0.25">
      <c r="A213" s="91">
        <v>204</v>
      </c>
      <c r="B213" s="93" t="s">
        <v>563</v>
      </c>
      <c r="C213" s="93"/>
      <c r="D213" s="68" t="s">
        <v>678</v>
      </c>
      <c r="E213" s="54"/>
      <c r="F213" s="55">
        <f t="shared" si="26"/>
        <v>0</v>
      </c>
      <c r="G213" s="41">
        <f t="shared" si="27"/>
        <v>0</v>
      </c>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56"/>
      <c r="AV213" s="48">
        <f t="shared" si="28"/>
        <v>0</v>
      </c>
      <c r="AW213" s="48"/>
      <c r="AX213" s="53"/>
      <c r="AY213" s="18"/>
      <c r="AZ213" s="18"/>
      <c r="BA213" s="9"/>
      <c r="BB213" s="6"/>
      <c r="BC213" s="6"/>
      <c r="BD213" s="34"/>
      <c r="BE213" s="6"/>
      <c r="BF213" s="71"/>
    </row>
    <row r="214" spans="1:58" s="7" customFormat="1" ht="45" hidden="1" customHeight="1" outlineLevel="2" x14ac:dyDescent="0.25">
      <c r="A214" s="91">
        <v>205</v>
      </c>
      <c r="B214" s="93" t="s">
        <v>564</v>
      </c>
      <c r="C214" s="93"/>
      <c r="D214" s="68" t="s">
        <v>568</v>
      </c>
      <c r="E214" s="54"/>
      <c r="F214" s="55">
        <f t="shared" si="26"/>
        <v>0</v>
      </c>
      <c r="G214" s="41">
        <f t="shared" si="27"/>
        <v>0</v>
      </c>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56"/>
      <c r="AV214" s="48">
        <f t="shared" si="28"/>
        <v>0</v>
      </c>
      <c r="AW214" s="48"/>
      <c r="AX214" s="53"/>
      <c r="AY214" s="18"/>
      <c r="AZ214" s="18"/>
      <c r="BA214" s="9"/>
      <c r="BB214" s="6"/>
      <c r="BC214" s="6"/>
      <c r="BD214" s="34"/>
      <c r="BE214" s="6"/>
      <c r="BF214" s="71"/>
    </row>
    <row r="215" spans="1:58" s="7" customFormat="1" ht="45" hidden="1" customHeight="1" outlineLevel="2" x14ac:dyDescent="0.25">
      <c r="A215" s="91">
        <v>206</v>
      </c>
      <c r="B215" s="93" t="s">
        <v>565</v>
      </c>
      <c r="C215" s="93"/>
      <c r="D215" s="68" t="s">
        <v>569</v>
      </c>
      <c r="E215" s="54"/>
      <c r="F215" s="55">
        <f t="shared" si="26"/>
        <v>0</v>
      </c>
      <c r="G215" s="41">
        <f t="shared" si="27"/>
        <v>0</v>
      </c>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56"/>
      <c r="AV215" s="48">
        <f t="shared" si="28"/>
        <v>0</v>
      </c>
      <c r="AW215" s="48"/>
      <c r="AX215" s="53"/>
      <c r="AY215" s="18"/>
      <c r="AZ215" s="18"/>
      <c r="BA215" s="9"/>
      <c r="BB215" s="6"/>
      <c r="BC215" s="6"/>
      <c r="BD215" s="34"/>
      <c r="BE215" s="6"/>
      <c r="BF215" s="71"/>
    </row>
    <row r="216" spans="1:58" s="7" customFormat="1" ht="35.1" hidden="1" customHeight="1" outlineLevel="2" x14ac:dyDescent="0.25">
      <c r="A216" s="91">
        <v>207</v>
      </c>
      <c r="B216" s="93" t="s">
        <v>566</v>
      </c>
      <c r="C216" s="93"/>
      <c r="D216" s="68" t="s">
        <v>570</v>
      </c>
      <c r="E216" s="54"/>
      <c r="F216" s="55">
        <f t="shared" si="26"/>
        <v>0</v>
      </c>
      <c r="G216" s="41">
        <f t="shared" si="27"/>
        <v>0</v>
      </c>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56"/>
      <c r="AV216" s="48">
        <f t="shared" si="28"/>
        <v>0</v>
      </c>
      <c r="AW216" s="48"/>
      <c r="AX216" s="53"/>
      <c r="AY216" s="18"/>
      <c r="AZ216" s="18"/>
      <c r="BA216" s="9"/>
      <c r="BB216" s="6"/>
      <c r="BC216" s="6"/>
      <c r="BD216" s="34"/>
      <c r="BE216" s="6"/>
      <c r="BF216" s="71"/>
    </row>
    <row r="217" spans="1:58" s="7" customFormat="1" ht="45" hidden="1" customHeight="1" outlineLevel="2" x14ac:dyDescent="0.25">
      <c r="A217" s="91">
        <v>208</v>
      </c>
      <c r="B217" s="93" t="s">
        <v>571</v>
      </c>
      <c r="C217" s="93"/>
      <c r="D217" s="68" t="s">
        <v>572</v>
      </c>
      <c r="E217" s="54"/>
      <c r="F217" s="55">
        <f t="shared" si="26"/>
        <v>0</v>
      </c>
      <c r="G217" s="41">
        <f t="shared" si="27"/>
        <v>0</v>
      </c>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56"/>
      <c r="AV217" s="48">
        <f t="shared" si="28"/>
        <v>0</v>
      </c>
      <c r="AW217" s="48"/>
      <c r="AX217" s="53"/>
      <c r="AY217" s="18"/>
      <c r="AZ217" s="18"/>
      <c r="BA217" s="9"/>
      <c r="BB217" s="6"/>
      <c r="BC217" s="6"/>
      <c r="BD217" s="34"/>
      <c r="BE217" s="6"/>
      <c r="BF217" s="71"/>
    </row>
    <row r="218" spans="1:58" ht="35.1" customHeight="1" outlineLevel="1" collapsed="1" x14ac:dyDescent="0.25">
      <c r="A218" s="91">
        <v>209</v>
      </c>
      <c r="B218" s="70" t="s">
        <v>122</v>
      </c>
      <c r="C218" s="94" t="s">
        <v>124</v>
      </c>
      <c r="D218" s="95"/>
      <c r="E218" s="33">
        <f>IF(AV218&gt;999,"neatbilst",IF(AV218&gt;99,"atbilst daļēji",IF(AV218&gt;9,"atbilst pilnībā",IF(AV218&gt;0,"neattiecas",0))))</f>
        <v>0</v>
      </c>
      <c r="F218" s="61">
        <f>SUM(F219:F219)</f>
        <v>0</v>
      </c>
      <c r="G218" s="61">
        <f>SUM(G219:G219)</f>
        <v>0</v>
      </c>
      <c r="H218" s="62"/>
      <c r="I218" s="62"/>
      <c r="J218" s="62"/>
      <c r="K218" s="62"/>
      <c r="L218" s="62"/>
      <c r="M218" s="62"/>
      <c r="N218" s="62"/>
      <c r="O218" s="62"/>
      <c r="P218" s="62"/>
      <c r="Q218" s="62"/>
      <c r="R218" s="62"/>
      <c r="S218" s="62"/>
      <c r="T218" s="62"/>
      <c r="U218" s="62"/>
      <c r="V218" s="62"/>
      <c r="W218" s="62"/>
      <c r="X218" s="62"/>
      <c r="Y218" s="62"/>
      <c r="Z218" s="62"/>
      <c r="AA218" s="62"/>
      <c r="AB218" s="62"/>
      <c r="AC218" s="62"/>
      <c r="AD218" s="62"/>
      <c r="AE218" s="62"/>
      <c r="AF218" s="62"/>
      <c r="AG218" s="62"/>
      <c r="AH218" s="62"/>
      <c r="AI218" s="62"/>
      <c r="AJ218" s="62"/>
      <c r="AK218" s="62"/>
      <c r="AL218" s="62"/>
      <c r="AM218" s="62"/>
      <c r="AN218" s="62"/>
      <c r="AO218" s="62"/>
      <c r="AP218" s="62"/>
      <c r="AQ218" s="62"/>
      <c r="AR218" s="62"/>
      <c r="AS218" s="62"/>
      <c r="AT218" s="62"/>
      <c r="AU218" s="61"/>
      <c r="AV218" s="48">
        <f>SUM(AV219:AV219)</f>
        <v>0</v>
      </c>
      <c r="AW218" s="48" t="s">
        <v>153</v>
      </c>
      <c r="AX218" s="63"/>
      <c r="AY218" s="64">
        <f>MIN(AY219:AY219)</f>
        <v>0</v>
      </c>
      <c r="AZ218" s="64">
        <f>MAX(AZ219:AZ219)</f>
        <v>0</v>
      </c>
      <c r="BA218" s="65"/>
      <c r="BB218" s="63"/>
      <c r="BC218" s="66"/>
      <c r="BD218" s="67"/>
      <c r="BE218" s="67"/>
      <c r="BF218" s="72"/>
    </row>
    <row r="219" spans="1:58" s="7" customFormat="1" ht="60" hidden="1" customHeight="1" outlineLevel="2" x14ac:dyDescent="0.25">
      <c r="A219" s="91">
        <v>210</v>
      </c>
      <c r="B219" s="93" t="s">
        <v>573</v>
      </c>
      <c r="C219" s="93"/>
      <c r="D219" s="68" t="s">
        <v>574</v>
      </c>
      <c r="E219" s="54"/>
      <c r="F219" s="55">
        <f>COUNTA(H219:R219)</f>
        <v>0</v>
      </c>
      <c r="G219" s="41">
        <f>COUNTA(S219:AT219)</f>
        <v>0</v>
      </c>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56"/>
      <c r="AV219" s="48">
        <f>IF(E219="neattiecas",1,IF(E219="atbilst pilnībā",10,IF(E219="atbilst daļēji",100,IF(E219="neatbilst",1000,0))))</f>
        <v>0</v>
      </c>
      <c r="AW219" s="48"/>
      <c r="AX219" s="53"/>
      <c r="AY219" s="18"/>
      <c r="AZ219" s="18"/>
      <c r="BA219" s="9"/>
      <c r="BB219" s="6"/>
      <c r="BC219" s="6"/>
      <c r="BD219" s="34"/>
      <c r="BE219" s="6"/>
      <c r="BF219" s="71"/>
    </row>
    <row r="220" spans="1:58" ht="35.1" customHeight="1" outlineLevel="1" collapsed="1" x14ac:dyDescent="0.25">
      <c r="A220" s="91">
        <v>211</v>
      </c>
      <c r="B220" s="70" t="s">
        <v>123</v>
      </c>
      <c r="C220" s="94" t="s">
        <v>125</v>
      </c>
      <c r="D220" s="95"/>
      <c r="E220" s="33">
        <f>IF(AV220&gt;999,"neatbilst",IF(AV220&gt;99,"atbilst daļēji",IF(AV220&gt;9,"atbilst pilnībā",IF(AV220&gt;0,"neattiecas",0))))</f>
        <v>0</v>
      </c>
      <c r="F220" s="61">
        <f>SUM(F221:F229)</f>
        <v>0</v>
      </c>
      <c r="G220" s="61">
        <f>SUM(G221:G229)</f>
        <v>0</v>
      </c>
      <c r="H220" s="62"/>
      <c r="I220" s="62"/>
      <c r="J220" s="62"/>
      <c r="K220" s="62"/>
      <c r="L220" s="62"/>
      <c r="M220" s="62"/>
      <c r="N220" s="62"/>
      <c r="O220" s="62"/>
      <c r="P220" s="62"/>
      <c r="Q220" s="62"/>
      <c r="R220" s="62"/>
      <c r="S220" s="62"/>
      <c r="T220" s="62"/>
      <c r="U220" s="62"/>
      <c r="V220" s="62"/>
      <c r="W220" s="62"/>
      <c r="X220" s="62"/>
      <c r="Y220" s="62"/>
      <c r="Z220" s="62"/>
      <c r="AA220" s="62"/>
      <c r="AB220" s="62"/>
      <c r="AC220" s="62"/>
      <c r="AD220" s="62"/>
      <c r="AE220" s="62"/>
      <c r="AF220" s="62"/>
      <c r="AG220" s="62"/>
      <c r="AH220" s="62"/>
      <c r="AI220" s="62"/>
      <c r="AJ220" s="62"/>
      <c r="AK220" s="62"/>
      <c r="AL220" s="62"/>
      <c r="AM220" s="62"/>
      <c r="AN220" s="62"/>
      <c r="AO220" s="62"/>
      <c r="AP220" s="62"/>
      <c r="AQ220" s="62"/>
      <c r="AR220" s="62"/>
      <c r="AS220" s="62"/>
      <c r="AT220" s="62"/>
      <c r="AU220" s="61"/>
      <c r="AV220" s="48">
        <f>SUM(AV221:AV229)</f>
        <v>0</v>
      </c>
      <c r="AW220" s="48" t="s">
        <v>153</v>
      </c>
      <c r="AX220" s="63"/>
      <c r="AY220" s="64">
        <f>MIN(AY221:AY229)</f>
        <v>0</v>
      </c>
      <c r="AZ220" s="64">
        <f>MAX(AZ221:AZ229)</f>
        <v>0</v>
      </c>
      <c r="BA220" s="65"/>
      <c r="BB220" s="63"/>
      <c r="BC220" s="66"/>
      <c r="BD220" s="67"/>
      <c r="BE220" s="67"/>
      <c r="BF220" s="72"/>
    </row>
    <row r="221" spans="1:58" s="7" customFormat="1" ht="24.95" hidden="1" customHeight="1" outlineLevel="2" x14ac:dyDescent="0.25">
      <c r="A221" s="91">
        <v>212</v>
      </c>
      <c r="B221" s="93" t="s">
        <v>575</v>
      </c>
      <c r="C221" s="93"/>
      <c r="D221" s="68" t="s">
        <v>584</v>
      </c>
      <c r="E221" s="54"/>
      <c r="F221" s="55">
        <f t="shared" ref="F221:F229" si="29">COUNTA(H221:R221)</f>
        <v>0</v>
      </c>
      <c r="G221" s="41">
        <f t="shared" ref="G221:G229" si="30">COUNTA(S221:AT221)</f>
        <v>0</v>
      </c>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56"/>
      <c r="AV221" s="48">
        <f t="shared" ref="AV221:AV229" si="31">IF(E221="neattiecas",1,IF(E221="atbilst pilnībā",10,IF(E221="atbilst daļēji",100,IF(E221="neatbilst",1000,0))))</f>
        <v>0</v>
      </c>
      <c r="AW221" s="48"/>
      <c r="AX221" s="53"/>
      <c r="AY221" s="18"/>
      <c r="AZ221" s="18"/>
      <c r="BA221" s="9"/>
      <c r="BB221" s="6"/>
      <c r="BC221" s="6"/>
      <c r="BD221" s="34"/>
      <c r="BE221" s="6"/>
      <c r="BF221" s="71"/>
    </row>
    <row r="222" spans="1:58" s="7" customFormat="1" ht="35.1" hidden="1" customHeight="1" outlineLevel="2" x14ac:dyDescent="0.25">
      <c r="A222" s="91">
        <v>213</v>
      </c>
      <c r="B222" s="93" t="s">
        <v>576</v>
      </c>
      <c r="C222" s="93"/>
      <c r="D222" s="68" t="s">
        <v>585</v>
      </c>
      <c r="E222" s="54"/>
      <c r="F222" s="55">
        <f t="shared" si="29"/>
        <v>0</v>
      </c>
      <c r="G222" s="41">
        <f t="shared" si="30"/>
        <v>0</v>
      </c>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56"/>
      <c r="AV222" s="48">
        <f t="shared" si="31"/>
        <v>0</v>
      </c>
      <c r="AW222" s="48"/>
      <c r="AX222" s="53"/>
      <c r="AY222" s="18"/>
      <c r="AZ222" s="18"/>
      <c r="BA222" s="9"/>
      <c r="BB222" s="6"/>
      <c r="BC222" s="6"/>
      <c r="BD222" s="34"/>
      <c r="BE222" s="6"/>
      <c r="BF222" s="71"/>
    </row>
    <row r="223" spans="1:58" s="7" customFormat="1" ht="35.1" hidden="1" customHeight="1" outlineLevel="2" x14ac:dyDescent="0.25">
      <c r="A223" s="91">
        <v>214</v>
      </c>
      <c r="B223" s="93" t="s">
        <v>577</v>
      </c>
      <c r="C223" s="93"/>
      <c r="D223" s="68" t="s">
        <v>587</v>
      </c>
      <c r="E223" s="54"/>
      <c r="F223" s="55">
        <f t="shared" si="29"/>
        <v>0</v>
      </c>
      <c r="G223" s="41">
        <f t="shared" si="30"/>
        <v>0</v>
      </c>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56"/>
      <c r="AV223" s="48">
        <f t="shared" si="31"/>
        <v>0</v>
      </c>
      <c r="AW223" s="48"/>
      <c r="AX223" s="53"/>
      <c r="AY223" s="18"/>
      <c r="AZ223" s="18"/>
      <c r="BA223" s="9"/>
      <c r="BB223" s="6"/>
      <c r="BC223" s="6"/>
      <c r="BD223" s="34"/>
      <c r="BE223" s="6"/>
      <c r="BF223" s="71"/>
    </row>
    <row r="224" spans="1:58" s="7" customFormat="1" ht="24.95" hidden="1" customHeight="1" outlineLevel="2" x14ac:dyDescent="0.25">
      <c r="A224" s="91">
        <v>215</v>
      </c>
      <c r="B224" s="93" t="s">
        <v>578</v>
      </c>
      <c r="C224" s="93"/>
      <c r="D224" s="68" t="s">
        <v>586</v>
      </c>
      <c r="E224" s="54"/>
      <c r="F224" s="55">
        <f t="shared" si="29"/>
        <v>0</v>
      </c>
      <c r="G224" s="41">
        <f t="shared" si="30"/>
        <v>0</v>
      </c>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56"/>
      <c r="AV224" s="48">
        <f t="shared" si="31"/>
        <v>0</v>
      </c>
      <c r="AW224" s="48"/>
      <c r="AX224" s="53"/>
      <c r="AY224" s="18"/>
      <c r="AZ224" s="18"/>
      <c r="BA224" s="9"/>
      <c r="BB224" s="6"/>
      <c r="BC224" s="6"/>
      <c r="BD224" s="34"/>
      <c r="BE224" s="6"/>
      <c r="BF224" s="71"/>
    </row>
    <row r="225" spans="1:58" s="7" customFormat="1" ht="90" hidden="1" customHeight="1" outlineLevel="2" x14ac:dyDescent="0.25">
      <c r="A225" s="91">
        <v>216</v>
      </c>
      <c r="B225" s="93" t="s">
        <v>579</v>
      </c>
      <c r="C225" s="93"/>
      <c r="D225" s="68" t="s">
        <v>588</v>
      </c>
      <c r="E225" s="54"/>
      <c r="F225" s="55">
        <f t="shared" si="29"/>
        <v>0</v>
      </c>
      <c r="G225" s="41">
        <f t="shared" si="30"/>
        <v>0</v>
      </c>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56"/>
      <c r="AV225" s="48">
        <f t="shared" si="31"/>
        <v>0</v>
      </c>
      <c r="AW225" s="48"/>
      <c r="AX225" s="53"/>
      <c r="AY225" s="18"/>
      <c r="AZ225" s="18"/>
      <c r="BA225" s="9"/>
      <c r="BB225" s="6"/>
      <c r="BC225" s="6"/>
      <c r="BD225" s="34"/>
      <c r="BE225" s="6"/>
      <c r="BF225" s="71"/>
    </row>
    <row r="226" spans="1:58" s="7" customFormat="1" ht="45" hidden="1" customHeight="1" outlineLevel="2" x14ac:dyDescent="0.25">
      <c r="A226" s="91">
        <v>217</v>
      </c>
      <c r="B226" s="93" t="s">
        <v>580</v>
      </c>
      <c r="C226" s="93"/>
      <c r="D226" s="68" t="s">
        <v>589</v>
      </c>
      <c r="E226" s="54"/>
      <c r="F226" s="55">
        <f t="shared" si="29"/>
        <v>0</v>
      </c>
      <c r="G226" s="41">
        <f t="shared" si="30"/>
        <v>0</v>
      </c>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56"/>
      <c r="AV226" s="48">
        <f t="shared" si="31"/>
        <v>0</v>
      </c>
      <c r="AW226" s="48"/>
      <c r="AX226" s="53"/>
      <c r="AY226" s="18"/>
      <c r="AZ226" s="18"/>
      <c r="BA226" s="9"/>
      <c r="BB226" s="6"/>
      <c r="BC226" s="6"/>
      <c r="BD226" s="34"/>
      <c r="BE226" s="6"/>
      <c r="BF226" s="71"/>
    </row>
    <row r="227" spans="1:58" s="7" customFormat="1" ht="35.1" hidden="1" customHeight="1" outlineLevel="2" x14ac:dyDescent="0.25">
      <c r="A227" s="91">
        <v>218</v>
      </c>
      <c r="B227" s="93" t="s">
        <v>581</v>
      </c>
      <c r="C227" s="93"/>
      <c r="D227" s="68" t="s">
        <v>590</v>
      </c>
      <c r="E227" s="54"/>
      <c r="F227" s="55">
        <f t="shared" si="29"/>
        <v>0</v>
      </c>
      <c r="G227" s="41">
        <f t="shared" si="30"/>
        <v>0</v>
      </c>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56"/>
      <c r="AV227" s="48">
        <f t="shared" si="31"/>
        <v>0</v>
      </c>
      <c r="AW227" s="48"/>
      <c r="AX227" s="53"/>
      <c r="AY227" s="18"/>
      <c r="AZ227" s="18"/>
      <c r="BA227" s="9"/>
      <c r="BB227" s="6"/>
      <c r="BC227" s="6"/>
      <c r="BD227" s="34"/>
      <c r="BE227" s="6"/>
      <c r="BF227" s="71"/>
    </row>
    <row r="228" spans="1:58" s="7" customFormat="1" ht="45" hidden="1" customHeight="1" outlineLevel="2" x14ac:dyDescent="0.25">
      <c r="A228" s="91">
        <v>219</v>
      </c>
      <c r="B228" s="93" t="s">
        <v>582</v>
      </c>
      <c r="C228" s="93"/>
      <c r="D228" s="68" t="s">
        <v>591</v>
      </c>
      <c r="E228" s="54"/>
      <c r="F228" s="55">
        <f t="shared" si="29"/>
        <v>0</v>
      </c>
      <c r="G228" s="41">
        <f t="shared" si="30"/>
        <v>0</v>
      </c>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56"/>
      <c r="AV228" s="48">
        <f t="shared" si="31"/>
        <v>0</v>
      </c>
      <c r="AW228" s="48"/>
      <c r="AX228" s="53"/>
      <c r="AY228" s="18"/>
      <c r="AZ228" s="18"/>
      <c r="BA228" s="9"/>
      <c r="BB228" s="6"/>
      <c r="BC228" s="6"/>
      <c r="BD228" s="34"/>
      <c r="BE228" s="6"/>
      <c r="BF228" s="71"/>
    </row>
    <row r="229" spans="1:58" s="7" customFormat="1" ht="45" hidden="1" customHeight="1" outlineLevel="2" x14ac:dyDescent="0.25">
      <c r="A229" s="91">
        <v>220</v>
      </c>
      <c r="B229" s="93" t="s">
        <v>583</v>
      </c>
      <c r="C229" s="93"/>
      <c r="D229" s="68" t="s">
        <v>592</v>
      </c>
      <c r="E229" s="54"/>
      <c r="F229" s="55">
        <f t="shared" si="29"/>
        <v>0</v>
      </c>
      <c r="G229" s="41">
        <f t="shared" si="30"/>
        <v>0</v>
      </c>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56"/>
      <c r="AV229" s="48">
        <f t="shared" si="31"/>
        <v>0</v>
      </c>
      <c r="AW229" s="48"/>
      <c r="AX229" s="53"/>
      <c r="AY229" s="18"/>
      <c r="AZ229" s="18"/>
      <c r="BA229" s="9"/>
      <c r="BB229" s="6"/>
      <c r="BC229" s="6"/>
      <c r="BD229" s="34"/>
      <c r="BE229" s="6"/>
      <c r="BF229" s="71"/>
    </row>
    <row r="230" spans="1:58" ht="35.1" customHeight="1" outlineLevel="1" collapsed="1" x14ac:dyDescent="0.25">
      <c r="A230" s="91">
        <v>221</v>
      </c>
      <c r="B230" s="70" t="s">
        <v>126</v>
      </c>
      <c r="C230" s="94" t="s">
        <v>127</v>
      </c>
      <c r="D230" s="95"/>
      <c r="E230" s="33">
        <f>IF(AV230&gt;999,"neatbilst",IF(AV230&gt;99,"atbilst daļēji",IF(AV230&gt;9,"atbilst pilnībā",IF(AV230&gt;0,"neattiecas",0))))</f>
        <v>0</v>
      </c>
      <c r="F230" s="61">
        <f>SUM(F231:F235)</f>
        <v>0</v>
      </c>
      <c r="G230" s="61">
        <f>SUM(G231:G235)</f>
        <v>0</v>
      </c>
      <c r="H230" s="62"/>
      <c r="I230" s="62"/>
      <c r="J230" s="62"/>
      <c r="K230" s="62"/>
      <c r="L230" s="62"/>
      <c r="M230" s="62"/>
      <c r="N230" s="62"/>
      <c r="O230" s="62"/>
      <c r="P230" s="62"/>
      <c r="Q230" s="62"/>
      <c r="R230" s="62"/>
      <c r="S230" s="62"/>
      <c r="T230" s="62"/>
      <c r="U230" s="62"/>
      <c r="V230" s="62"/>
      <c r="W230" s="62"/>
      <c r="X230" s="62"/>
      <c r="Y230" s="62"/>
      <c r="Z230" s="62"/>
      <c r="AA230" s="62"/>
      <c r="AB230" s="62"/>
      <c r="AC230" s="62"/>
      <c r="AD230" s="62"/>
      <c r="AE230" s="62"/>
      <c r="AF230" s="62"/>
      <c r="AG230" s="62"/>
      <c r="AH230" s="62"/>
      <c r="AI230" s="62"/>
      <c r="AJ230" s="62"/>
      <c r="AK230" s="62"/>
      <c r="AL230" s="62"/>
      <c r="AM230" s="62"/>
      <c r="AN230" s="62"/>
      <c r="AO230" s="62"/>
      <c r="AP230" s="62"/>
      <c r="AQ230" s="62"/>
      <c r="AR230" s="62"/>
      <c r="AS230" s="62"/>
      <c r="AT230" s="62"/>
      <c r="AU230" s="61"/>
      <c r="AV230" s="48">
        <f>SUM(AV231:AV235)</f>
        <v>0</v>
      </c>
      <c r="AW230" s="48" t="s">
        <v>153</v>
      </c>
      <c r="AX230" s="63"/>
      <c r="AY230" s="64">
        <f>MIN(AY231:AY235)</f>
        <v>0</v>
      </c>
      <c r="AZ230" s="64">
        <f>MAX(AZ231:AZ235)</f>
        <v>0</v>
      </c>
      <c r="BA230" s="65"/>
      <c r="BB230" s="63"/>
      <c r="BC230" s="66"/>
      <c r="BD230" s="67"/>
      <c r="BE230" s="67"/>
      <c r="BF230" s="72"/>
    </row>
    <row r="231" spans="1:58" s="7" customFormat="1" ht="90" hidden="1" customHeight="1" outlineLevel="2" x14ac:dyDescent="0.25">
      <c r="A231" s="91">
        <v>222</v>
      </c>
      <c r="B231" s="93" t="s">
        <v>593</v>
      </c>
      <c r="C231" s="93"/>
      <c r="D231" s="68" t="s">
        <v>598</v>
      </c>
      <c r="E231" s="54"/>
      <c r="F231" s="55">
        <f>COUNTA(H231:R231)</f>
        <v>0</v>
      </c>
      <c r="G231" s="41">
        <f>COUNTA(S231:AT231)</f>
        <v>0</v>
      </c>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56"/>
      <c r="AV231" s="48">
        <f>IF(E231="neattiecas",1,IF(E231="atbilst pilnībā",10,IF(E231="atbilst daļēji",100,IF(E231="neatbilst",1000,0))))</f>
        <v>0</v>
      </c>
      <c r="AW231" s="48"/>
      <c r="AX231" s="53"/>
      <c r="AY231" s="18"/>
      <c r="AZ231" s="18"/>
      <c r="BA231" s="9"/>
      <c r="BB231" s="6"/>
      <c r="BC231" s="6"/>
      <c r="BD231" s="34"/>
      <c r="BE231" s="6"/>
      <c r="BF231" s="71"/>
    </row>
    <row r="232" spans="1:58" s="7" customFormat="1" ht="75" hidden="1" customHeight="1" outlineLevel="2" x14ac:dyDescent="0.25">
      <c r="A232" s="91">
        <v>223</v>
      </c>
      <c r="B232" s="93" t="s">
        <v>594</v>
      </c>
      <c r="C232" s="93"/>
      <c r="D232" s="68" t="s">
        <v>599</v>
      </c>
      <c r="E232" s="54"/>
      <c r="F232" s="55">
        <f>COUNTA(H232:R232)</f>
        <v>0</v>
      </c>
      <c r="G232" s="41">
        <f>COUNTA(S232:AT232)</f>
        <v>0</v>
      </c>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56"/>
      <c r="AV232" s="48">
        <f>IF(E232="neattiecas",1,IF(E232="atbilst pilnībā",10,IF(E232="atbilst daļēji",100,IF(E232="neatbilst",1000,0))))</f>
        <v>0</v>
      </c>
      <c r="AW232" s="48"/>
      <c r="AX232" s="53"/>
      <c r="AY232" s="18"/>
      <c r="AZ232" s="18"/>
      <c r="BA232" s="9"/>
      <c r="BB232" s="6"/>
      <c r="BC232" s="6"/>
      <c r="BD232" s="34"/>
      <c r="BE232" s="6"/>
      <c r="BF232" s="71"/>
    </row>
    <row r="233" spans="1:58" s="7" customFormat="1" ht="90" hidden="1" customHeight="1" outlineLevel="2" x14ac:dyDescent="0.25">
      <c r="A233" s="91">
        <v>224</v>
      </c>
      <c r="B233" s="93" t="s">
        <v>595</v>
      </c>
      <c r="C233" s="93"/>
      <c r="D233" s="68" t="s">
        <v>600</v>
      </c>
      <c r="E233" s="54"/>
      <c r="F233" s="55">
        <f>COUNTA(H233:R233)</f>
        <v>0</v>
      </c>
      <c r="G233" s="41">
        <f>COUNTA(S233:AT233)</f>
        <v>0</v>
      </c>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56"/>
      <c r="AV233" s="48">
        <f>IF(E233="neattiecas",1,IF(E233="atbilst pilnībā",10,IF(E233="atbilst daļēji",100,IF(E233="neatbilst",1000,0))))</f>
        <v>0</v>
      </c>
      <c r="AW233" s="48"/>
      <c r="AX233" s="53"/>
      <c r="AY233" s="18"/>
      <c r="AZ233" s="18"/>
      <c r="BA233" s="9"/>
      <c r="BB233" s="6"/>
      <c r="BC233" s="6"/>
      <c r="BD233" s="34"/>
      <c r="BE233" s="6"/>
      <c r="BF233" s="71"/>
    </row>
    <row r="234" spans="1:58" s="7" customFormat="1" ht="75" hidden="1" customHeight="1" outlineLevel="2" x14ac:dyDescent="0.25">
      <c r="A234" s="91">
        <v>225</v>
      </c>
      <c r="B234" s="93" t="s">
        <v>596</v>
      </c>
      <c r="C234" s="93"/>
      <c r="D234" s="68" t="s">
        <v>601</v>
      </c>
      <c r="E234" s="54"/>
      <c r="F234" s="55">
        <f>COUNTA(H234:R234)</f>
        <v>0</v>
      </c>
      <c r="G234" s="41">
        <f>COUNTA(S234:AT234)</f>
        <v>0</v>
      </c>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56"/>
      <c r="AV234" s="48">
        <f>IF(E234="neattiecas",1,IF(E234="atbilst pilnībā",10,IF(E234="atbilst daļēji",100,IF(E234="neatbilst",1000,0))))</f>
        <v>0</v>
      </c>
      <c r="AW234" s="48"/>
      <c r="AX234" s="53"/>
      <c r="AY234" s="18"/>
      <c r="AZ234" s="18"/>
      <c r="BA234" s="9"/>
      <c r="BB234" s="6"/>
      <c r="BC234" s="6"/>
      <c r="BD234" s="34"/>
      <c r="BE234" s="6"/>
      <c r="BF234" s="71"/>
    </row>
    <row r="235" spans="1:58" s="7" customFormat="1" ht="90" hidden="1" customHeight="1" outlineLevel="2" x14ac:dyDescent="0.25">
      <c r="A235" s="91">
        <v>226</v>
      </c>
      <c r="B235" s="93" t="s">
        <v>597</v>
      </c>
      <c r="C235" s="93"/>
      <c r="D235" s="68" t="s">
        <v>602</v>
      </c>
      <c r="E235" s="54"/>
      <c r="F235" s="55">
        <f>COUNTA(H235:R235)</f>
        <v>0</v>
      </c>
      <c r="G235" s="41">
        <f>COUNTA(S235:AT235)</f>
        <v>0</v>
      </c>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56"/>
      <c r="AV235" s="48">
        <f>IF(E235="neattiecas",1,IF(E235="atbilst pilnībā",10,IF(E235="atbilst daļēji",100,IF(E235="neatbilst",1000,0))))</f>
        <v>0</v>
      </c>
      <c r="AW235" s="48"/>
      <c r="AX235" s="53"/>
      <c r="AY235" s="18"/>
      <c r="AZ235" s="18"/>
      <c r="BA235" s="9"/>
      <c r="BB235" s="6"/>
      <c r="BC235" s="6"/>
      <c r="BD235" s="34"/>
      <c r="BE235" s="6"/>
      <c r="BF235" s="71"/>
    </row>
    <row r="236" spans="1:58" ht="35.1" customHeight="1" outlineLevel="1" collapsed="1" x14ac:dyDescent="0.25">
      <c r="A236" s="91">
        <v>227</v>
      </c>
      <c r="B236" s="70" t="s">
        <v>129</v>
      </c>
      <c r="C236" s="94" t="s">
        <v>128</v>
      </c>
      <c r="D236" s="95"/>
      <c r="E236" s="33">
        <f>IF(AV236&gt;999,"neatbilst",IF(AV236&gt;99,"atbilst daļēji",IF(AV236&gt;9,"atbilst pilnībā",IF(AV236&gt;0,"neattiecas",0))))</f>
        <v>0</v>
      </c>
      <c r="F236" s="61">
        <f>SUM(F237:F242)</f>
        <v>0</v>
      </c>
      <c r="G236" s="61">
        <f>SUM(G237:G242)</f>
        <v>0</v>
      </c>
      <c r="H236" s="62"/>
      <c r="I236" s="62"/>
      <c r="J236" s="62"/>
      <c r="K236" s="62"/>
      <c r="L236" s="62"/>
      <c r="M236" s="62"/>
      <c r="N236" s="62"/>
      <c r="O236" s="62"/>
      <c r="P236" s="62"/>
      <c r="Q236" s="62"/>
      <c r="R236" s="62"/>
      <c r="S236" s="62"/>
      <c r="T236" s="62"/>
      <c r="U236" s="62"/>
      <c r="V236" s="62"/>
      <c r="W236" s="62"/>
      <c r="X236" s="62"/>
      <c r="Y236" s="62"/>
      <c r="Z236" s="62"/>
      <c r="AA236" s="62"/>
      <c r="AB236" s="62"/>
      <c r="AC236" s="62"/>
      <c r="AD236" s="62"/>
      <c r="AE236" s="62"/>
      <c r="AF236" s="62"/>
      <c r="AG236" s="62"/>
      <c r="AH236" s="62"/>
      <c r="AI236" s="62"/>
      <c r="AJ236" s="62"/>
      <c r="AK236" s="62"/>
      <c r="AL236" s="62"/>
      <c r="AM236" s="62"/>
      <c r="AN236" s="62"/>
      <c r="AO236" s="62"/>
      <c r="AP236" s="62"/>
      <c r="AQ236" s="62"/>
      <c r="AR236" s="62"/>
      <c r="AS236" s="62"/>
      <c r="AT236" s="62"/>
      <c r="AU236" s="61"/>
      <c r="AV236" s="48">
        <f>SUM(AV237:AV242)</f>
        <v>0</v>
      </c>
      <c r="AW236" s="48" t="s">
        <v>153</v>
      </c>
      <c r="AX236" s="63"/>
      <c r="AY236" s="64">
        <f>MIN(AY237:AY242)</f>
        <v>0</v>
      </c>
      <c r="AZ236" s="64">
        <f>MAX(AZ237:AZ242)</f>
        <v>0</v>
      </c>
      <c r="BA236" s="65"/>
      <c r="BB236" s="63"/>
      <c r="BC236" s="66"/>
      <c r="BD236" s="67"/>
      <c r="BE236" s="67"/>
      <c r="BF236" s="72"/>
    </row>
    <row r="237" spans="1:58" s="7" customFormat="1" ht="35.1" hidden="1" customHeight="1" outlineLevel="2" x14ac:dyDescent="0.25">
      <c r="A237" s="91">
        <v>228</v>
      </c>
      <c r="B237" s="93" t="s">
        <v>603</v>
      </c>
      <c r="C237" s="93"/>
      <c r="D237" s="68" t="s">
        <v>611</v>
      </c>
      <c r="E237" s="54"/>
      <c r="F237" s="55">
        <f t="shared" ref="F237:F242" si="32">COUNTA(H237:R237)</f>
        <v>0</v>
      </c>
      <c r="G237" s="41">
        <f t="shared" ref="G237:G242" si="33">COUNTA(S237:AT237)</f>
        <v>0</v>
      </c>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56"/>
      <c r="AV237" s="48">
        <f t="shared" ref="AV237:AV242" si="34">IF(E237="neattiecas",1,IF(E237="atbilst pilnībā",10,IF(E237="atbilst daļēji",100,IF(E237="neatbilst",1000,0))))</f>
        <v>0</v>
      </c>
      <c r="AW237" s="48"/>
      <c r="AX237" s="53"/>
      <c r="AY237" s="18"/>
      <c r="AZ237" s="18"/>
      <c r="BA237" s="9"/>
      <c r="BB237" s="6"/>
      <c r="BC237" s="6"/>
      <c r="BD237" s="34"/>
      <c r="BE237" s="6"/>
      <c r="BF237" s="71"/>
    </row>
    <row r="238" spans="1:58" s="7" customFormat="1" ht="35.1" hidden="1" customHeight="1" outlineLevel="2" x14ac:dyDescent="0.25">
      <c r="A238" s="91">
        <v>229</v>
      </c>
      <c r="B238" s="93" t="s">
        <v>604</v>
      </c>
      <c r="C238" s="93"/>
      <c r="D238" s="68" t="s">
        <v>610</v>
      </c>
      <c r="E238" s="54"/>
      <c r="F238" s="55">
        <f t="shared" si="32"/>
        <v>0</v>
      </c>
      <c r="G238" s="41">
        <f t="shared" si="33"/>
        <v>0</v>
      </c>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56"/>
      <c r="AV238" s="48">
        <f t="shared" si="34"/>
        <v>0</v>
      </c>
      <c r="AW238" s="48"/>
      <c r="AX238" s="53"/>
      <c r="AY238" s="18"/>
      <c r="AZ238" s="18"/>
      <c r="BA238" s="9"/>
      <c r="BB238" s="6"/>
      <c r="BC238" s="6"/>
      <c r="BD238" s="34"/>
      <c r="BE238" s="6"/>
      <c r="BF238" s="71"/>
    </row>
    <row r="239" spans="1:58" s="7" customFormat="1" ht="35.1" hidden="1" customHeight="1" outlineLevel="2" x14ac:dyDescent="0.25">
      <c r="A239" s="91">
        <v>230</v>
      </c>
      <c r="B239" s="93" t="s">
        <v>605</v>
      </c>
      <c r="C239" s="93"/>
      <c r="D239" s="68" t="s">
        <v>609</v>
      </c>
      <c r="E239" s="54"/>
      <c r="F239" s="55">
        <f t="shared" si="32"/>
        <v>0</v>
      </c>
      <c r="G239" s="41">
        <f t="shared" si="33"/>
        <v>0</v>
      </c>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56"/>
      <c r="AV239" s="48">
        <f t="shared" si="34"/>
        <v>0</v>
      </c>
      <c r="AW239" s="48"/>
      <c r="AX239" s="53"/>
      <c r="AY239" s="18"/>
      <c r="AZ239" s="18"/>
      <c r="BA239" s="9"/>
      <c r="BB239" s="6"/>
      <c r="BC239" s="6"/>
      <c r="BD239" s="34"/>
      <c r="BE239" s="6"/>
      <c r="BF239" s="71"/>
    </row>
    <row r="240" spans="1:58" s="7" customFormat="1" ht="24.95" hidden="1" customHeight="1" outlineLevel="2" x14ac:dyDescent="0.25">
      <c r="A240" s="91">
        <v>231</v>
      </c>
      <c r="B240" s="93" t="s">
        <v>606</v>
      </c>
      <c r="C240" s="93"/>
      <c r="D240" s="68" t="s">
        <v>612</v>
      </c>
      <c r="E240" s="54"/>
      <c r="F240" s="55">
        <f t="shared" si="32"/>
        <v>0</v>
      </c>
      <c r="G240" s="41">
        <f t="shared" si="33"/>
        <v>0</v>
      </c>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56"/>
      <c r="AV240" s="48">
        <f t="shared" si="34"/>
        <v>0</v>
      </c>
      <c r="AW240" s="48"/>
      <c r="AX240" s="53"/>
      <c r="AY240" s="18"/>
      <c r="AZ240" s="18"/>
      <c r="BA240" s="9"/>
      <c r="BB240" s="6"/>
      <c r="BC240" s="6"/>
      <c r="BD240" s="34"/>
      <c r="BE240" s="6"/>
      <c r="BF240" s="71"/>
    </row>
    <row r="241" spans="1:58" s="7" customFormat="1" ht="90" hidden="1" customHeight="1" outlineLevel="2" x14ac:dyDescent="0.25">
      <c r="A241" s="91">
        <v>232</v>
      </c>
      <c r="B241" s="93" t="s">
        <v>607</v>
      </c>
      <c r="C241" s="93"/>
      <c r="D241" s="68" t="s">
        <v>613</v>
      </c>
      <c r="E241" s="54"/>
      <c r="F241" s="55">
        <f t="shared" si="32"/>
        <v>0</v>
      </c>
      <c r="G241" s="41">
        <f t="shared" si="33"/>
        <v>0</v>
      </c>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56"/>
      <c r="AV241" s="48">
        <f t="shared" si="34"/>
        <v>0</v>
      </c>
      <c r="AW241" s="48"/>
      <c r="AX241" s="53"/>
      <c r="AY241" s="18"/>
      <c r="AZ241" s="18"/>
      <c r="BA241" s="9"/>
      <c r="BB241" s="6"/>
      <c r="BC241" s="6"/>
      <c r="BD241" s="34"/>
      <c r="BE241" s="6"/>
      <c r="BF241" s="71"/>
    </row>
    <row r="242" spans="1:58" s="7" customFormat="1" ht="24.95" hidden="1" customHeight="1" outlineLevel="2" x14ac:dyDescent="0.25">
      <c r="A242" s="91">
        <v>233</v>
      </c>
      <c r="B242" s="93" t="s">
        <v>608</v>
      </c>
      <c r="C242" s="93"/>
      <c r="D242" s="68" t="s">
        <v>614</v>
      </c>
      <c r="E242" s="54"/>
      <c r="F242" s="55">
        <f t="shared" si="32"/>
        <v>0</v>
      </c>
      <c r="G242" s="41">
        <f t="shared" si="33"/>
        <v>0</v>
      </c>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56"/>
      <c r="AV242" s="48">
        <f t="shared" si="34"/>
        <v>0</v>
      </c>
      <c r="AW242" s="48"/>
      <c r="AX242" s="53"/>
      <c r="AY242" s="18"/>
      <c r="AZ242" s="18"/>
      <c r="BA242" s="9"/>
      <c r="BB242" s="6"/>
      <c r="BC242" s="6"/>
      <c r="BD242" s="34"/>
      <c r="BE242" s="6"/>
      <c r="BF242" s="71"/>
    </row>
    <row r="243" spans="1:58" ht="35.1" customHeight="1" outlineLevel="1" collapsed="1" x14ac:dyDescent="0.25">
      <c r="A243" s="91">
        <v>234</v>
      </c>
      <c r="B243" s="70" t="s">
        <v>130</v>
      </c>
      <c r="C243" s="94" t="s">
        <v>131</v>
      </c>
      <c r="D243" s="95"/>
      <c r="E243" s="33">
        <f>IF(AV243&gt;999,"neatbilst",IF(AV243&gt;99,"atbilst daļēji",IF(AV243&gt;9,"atbilst pilnībā",IF(AV243&gt;0,"neattiecas",0))))</f>
        <v>0</v>
      </c>
      <c r="F243" s="61">
        <f>SUM(F244:F249)</f>
        <v>0</v>
      </c>
      <c r="G243" s="61">
        <f>SUM(G244:G249)</f>
        <v>0</v>
      </c>
      <c r="H243" s="62"/>
      <c r="I243" s="62"/>
      <c r="J243" s="62"/>
      <c r="K243" s="62"/>
      <c r="L243" s="62"/>
      <c r="M243" s="62"/>
      <c r="N243" s="62"/>
      <c r="O243" s="62"/>
      <c r="P243" s="62"/>
      <c r="Q243" s="62"/>
      <c r="R243" s="62"/>
      <c r="S243" s="62"/>
      <c r="T243" s="62"/>
      <c r="U243" s="62"/>
      <c r="V243" s="62"/>
      <c r="W243" s="62"/>
      <c r="X243" s="62"/>
      <c r="Y243" s="62"/>
      <c r="Z243" s="62"/>
      <c r="AA243" s="62"/>
      <c r="AB243" s="62"/>
      <c r="AC243" s="62"/>
      <c r="AD243" s="62"/>
      <c r="AE243" s="62"/>
      <c r="AF243" s="62"/>
      <c r="AG243" s="62"/>
      <c r="AH243" s="62"/>
      <c r="AI243" s="62"/>
      <c r="AJ243" s="62"/>
      <c r="AK243" s="62"/>
      <c r="AL243" s="62"/>
      <c r="AM243" s="62"/>
      <c r="AN243" s="62"/>
      <c r="AO243" s="62"/>
      <c r="AP243" s="62"/>
      <c r="AQ243" s="62"/>
      <c r="AR243" s="62"/>
      <c r="AS243" s="62"/>
      <c r="AT243" s="62"/>
      <c r="AU243" s="61"/>
      <c r="AV243" s="48">
        <f>SUM(AV244:AV249)</f>
        <v>0</v>
      </c>
      <c r="AW243" s="48" t="s">
        <v>153</v>
      </c>
      <c r="AX243" s="63"/>
      <c r="AY243" s="64">
        <f>MIN(AY244:AY249)</f>
        <v>0</v>
      </c>
      <c r="AZ243" s="64">
        <f>MAX(AZ244:AZ249)</f>
        <v>0</v>
      </c>
      <c r="BA243" s="65"/>
      <c r="BB243" s="63"/>
      <c r="BC243" s="66"/>
      <c r="BD243" s="67"/>
      <c r="BE243" s="67"/>
      <c r="BF243" s="72"/>
    </row>
    <row r="244" spans="1:58" s="7" customFormat="1" ht="24.95" hidden="1" customHeight="1" outlineLevel="2" x14ac:dyDescent="0.25">
      <c r="A244" s="91">
        <v>235</v>
      </c>
      <c r="B244" s="93" t="s">
        <v>615</v>
      </c>
      <c r="C244" s="93"/>
      <c r="D244" s="68" t="s">
        <v>623</v>
      </c>
      <c r="E244" s="54"/>
      <c r="F244" s="55">
        <f t="shared" ref="F244:F249" si="35">COUNTA(H244:R244)</f>
        <v>0</v>
      </c>
      <c r="G244" s="41">
        <f t="shared" ref="G244:G249" si="36">COUNTA(S244:AT244)</f>
        <v>0</v>
      </c>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56"/>
      <c r="AV244" s="48">
        <f t="shared" ref="AV244:AV249" si="37">IF(E244="neattiecas",1,IF(E244="atbilst pilnībā",10,IF(E244="atbilst daļēji",100,IF(E244="neatbilst",1000,0))))</f>
        <v>0</v>
      </c>
      <c r="AW244" s="48"/>
      <c r="AX244" s="53"/>
      <c r="AY244" s="18"/>
      <c r="AZ244" s="18"/>
      <c r="BA244" s="9"/>
      <c r="BB244" s="6"/>
      <c r="BC244" s="6"/>
      <c r="BD244" s="34"/>
      <c r="BE244" s="6"/>
      <c r="BF244" s="71"/>
    </row>
    <row r="245" spans="1:58" s="7" customFormat="1" ht="24.95" hidden="1" customHeight="1" outlineLevel="2" x14ac:dyDescent="0.25">
      <c r="A245" s="91">
        <v>236</v>
      </c>
      <c r="B245" s="93" t="s">
        <v>616</v>
      </c>
      <c r="C245" s="93"/>
      <c r="D245" s="68" t="s">
        <v>624</v>
      </c>
      <c r="E245" s="54"/>
      <c r="F245" s="55">
        <f t="shared" si="35"/>
        <v>0</v>
      </c>
      <c r="G245" s="41">
        <f t="shared" si="36"/>
        <v>0</v>
      </c>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56"/>
      <c r="AV245" s="48">
        <f t="shared" si="37"/>
        <v>0</v>
      </c>
      <c r="AW245" s="48"/>
      <c r="AX245" s="53"/>
      <c r="AY245" s="18"/>
      <c r="AZ245" s="18"/>
      <c r="BA245" s="9"/>
      <c r="BB245" s="6"/>
      <c r="BC245" s="6"/>
      <c r="BD245" s="34"/>
      <c r="BE245" s="6"/>
      <c r="BF245" s="71"/>
    </row>
    <row r="246" spans="1:58" s="7" customFormat="1" ht="35.1" hidden="1" customHeight="1" outlineLevel="2" x14ac:dyDescent="0.25">
      <c r="A246" s="91">
        <v>237</v>
      </c>
      <c r="B246" s="93" t="s">
        <v>617</v>
      </c>
      <c r="C246" s="93"/>
      <c r="D246" s="68" t="s">
        <v>674</v>
      </c>
      <c r="E246" s="54"/>
      <c r="F246" s="55">
        <f t="shared" si="35"/>
        <v>0</v>
      </c>
      <c r="G246" s="41">
        <f t="shared" si="36"/>
        <v>0</v>
      </c>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56"/>
      <c r="AV246" s="48">
        <f t="shared" si="37"/>
        <v>0</v>
      </c>
      <c r="AW246" s="48"/>
      <c r="AX246" s="53"/>
      <c r="AY246" s="18"/>
      <c r="AZ246" s="18"/>
      <c r="BA246" s="9"/>
      <c r="BB246" s="6"/>
      <c r="BC246" s="6"/>
      <c r="BD246" s="34"/>
      <c r="BE246" s="6"/>
      <c r="BF246" s="71"/>
    </row>
    <row r="247" spans="1:58" s="7" customFormat="1" ht="35.1" hidden="1" customHeight="1" outlineLevel="2" x14ac:dyDescent="0.25">
      <c r="A247" s="91">
        <v>238</v>
      </c>
      <c r="B247" s="93" t="s">
        <v>618</v>
      </c>
      <c r="C247" s="93"/>
      <c r="D247" s="68" t="s">
        <v>625</v>
      </c>
      <c r="E247" s="54"/>
      <c r="F247" s="55">
        <f t="shared" si="35"/>
        <v>0</v>
      </c>
      <c r="G247" s="41">
        <f t="shared" si="36"/>
        <v>0</v>
      </c>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56"/>
      <c r="AV247" s="48">
        <f t="shared" si="37"/>
        <v>0</v>
      </c>
      <c r="AW247" s="48"/>
      <c r="AX247" s="53"/>
      <c r="AY247" s="18"/>
      <c r="AZ247" s="18"/>
      <c r="BA247" s="9"/>
      <c r="BB247" s="6"/>
      <c r="BC247" s="6"/>
      <c r="BD247" s="34"/>
      <c r="BE247" s="6"/>
      <c r="BF247" s="71"/>
    </row>
    <row r="248" spans="1:58" s="7" customFormat="1" ht="24.95" hidden="1" customHeight="1" outlineLevel="2" x14ac:dyDescent="0.25">
      <c r="A248" s="91">
        <v>239</v>
      </c>
      <c r="B248" s="93" t="s">
        <v>619</v>
      </c>
      <c r="C248" s="93"/>
      <c r="D248" s="68" t="s">
        <v>620</v>
      </c>
      <c r="E248" s="54"/>
      <c r="F248" s="55">
        <f t="shared" si="35"/>
        <v>0</v>
      </c>
      <c r="G248" s="41">
        <f t="shared" si="36"/>
        <v>0</v>
      </c>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56"/>
      <c r="AV248" s="48">
        <f t="shared" si="37"/>
        <v>0</v>
      </c>
      <c r="AW248" s="48"/>
      <c r="AX248" s="53"/>
      <c r="AY248" s="18"/>
      <c r="AZ248" s="18"/>
      <c r="BA248" s="9"/>
      <c r="BB248" s="6"/>
      <c r="BC248" s="6"/>
      <c r="BD248" s="34"/>
      <c r="BE248" s="6"/>
      <c r="BF248" s="71"/>
    </row>
    <row r="249" spans="1:58" s="7" customFormat="1" ht="45" hidden="1" customHeight="1" outlineLevel="2" x14ac:dyDescent="0.25">
      <c r="A249" s="91">
        <v>240</v>
      </c>
      <c r="B249" s="93" t="s">
        <v>622</v>
      </c>
      <c r="C249" s="93"/>
      <c r="D249" s="68" t="s">
        <v>621</v>
      </c>
      <c r="E249" s="54"/>
      <c r="F249" s="55">
        <f t="shared" si="35"/>
        <v>0</v>
      </c>
      <c r="G249" s="41">
        <f t="shared" si="36"/>
        <v>0</v>
      </c>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56"/>
      <c r="AV249" s="48">
        <f t="shared" si="37"/>
        <v>0</v>
      </c>
      <c r="AW249" s="48"/>
      <c r="AX249" s="53"/>
      <c r="AY249" s="18"/>
      <c r="AZ249" s="18"/>
      <c r="BA249" s="9"/>
      <c r="BB249" s="6"/>
      <c r="BC249" s="6"/>
      <c r="BD249" s="34"/>
      <c r="BE249" s="6"/>
      <c r="BF249" s="71"/>
    </row>
    <row r="250" spans="1:58" ht="35.1" customHeight="1" outlineLevel="1" collapsed="1" x14ac:dyDescent="0.25">
      <c r="A250" s="91">
        <v>241</v>
      </c>
      <c r="B250" s="70" t="s">
        <v>132</v>
      </c>
      <c r="C250" s="94" t="s">
        <v>133</v>
      </c>
      <c r="D250" s="95"/>
      <c r="E250" s="33">
        <f>IF(AV250&gt;999,"neatbilst",IF(AV250&gt;99,"atbilst daļēji",IF(AV250&gt;9,"atbilst pilnībā",IF(AV250&gt;0,"neattiecas",0))))</f>
        <v>0</v>
      </c>
      <c r="F250" s="61">
        <f>SUM(F251:F252)</f>
        <v>0</v>
      </c>
      <c r="G250" s="61">
        <f>SUM(G251:G252)</f>
        <v>0</v>
      </c>
      <c r="H250" s="62"/>
      <c r="I250" s="62"/>
      <c r="J250" s="62"/>
      <c r="K250" s="62"/>
      <c r="L250" s="62"/>
      <c r="M250" s="62"/>
      <c r="N250" s="62"/>
      <c r="O250" s="62"/>
      <c r="P250" s="62"/>
      <c r="Q250" s="62"/>
      <c r="R250" s="62"/>
      <c r="S250" s="62"/>
      <c r="T250" s="62"/>
      <c r="U250" s="62"/>
      <c r="V250" s="62"/>
      <c r="W250" s="62"/>
      <c r="X250" s="62"/>
      <c r="Y250" s="62"/>
      <c r="Z250" s="62"/>
      <c r="AA250" s="62"/>
      <c r="AB250" s="62"/>
      <c r="AC250" s="62"/>
      <c r="AD250" s="62"/>
      <c r="AE250" s="62"/>
      <c r="AF250" s="62"/>
      <c r="AG250" s="62"/>
      <c r="AH250" s="62"/>
      <c r="AI250" s="62"/>
      <c r="AJ250" s="62"/>
      <c r="AK250" s="62"/>
      <c r="AL250" s="62"/>
      <c r="AM250" s="62"/>
      <c r="AN250" s="62"/>
      <c r="AO250" s="62"/>
      <c r="AP250" s="62"/>
      <c r="AQ250" s="62"/>
      <c r="AR250" s="62"/>
      <c r="AS250" s="62"/>
      <c r="AT250" s="62"/>
      <c r="AU250" s="61"/>
      <c r="AV250" s="48">
        <f>SUM(AV251:AV252)</f>
        <v>0</v>
      </c>
      <c r="AW250" s="48" t="s">
        <v>153</v>
      </c>
      <c r="AX250" s="63"/>
      <c r="AY250" s="64">
        <f>MIN(AY251:AY252)</f>
        <v>0</v>
      </c>
      <c r="AZ250" s="64">
        <f>MAX(AZ251:AZ252)</f>
        <v>0</v>
      </c>
      <c r="BA250" s="65"/>
      <c r="BB250" s="63"/>
      <c r="BC250" s="66"/>
      <c r="BD250" s="67"/>
      <c r="BE250" s="67"/>
      <c r="BF250" s="72"/>
    </row>
    <row r="251" spans="1:58" s="7" customFormat="1" ht="60" hidden="1" customHeight="1" outlineLevel="2" x14ac:dyDescent="0.25">
      <c r="A251" s="91">
        <v>242</v>
      </c>
      <c r="B251" s="93" t="s">
        <v>626</v>
      </c>
      <c r="C251" s="93"/>
      <c r="D251" s="68" t="s">
        <v>628</v>
      </c>
      <c r="E251" s="54"/>
      <c r="F251" s="55">
        <f>COUNTA(H251:R251)</f>
        <v>0</v>
      </c>
      <c r="G251" s="41">
        <f>COUNTA(S251:AT251)</f>
        <v>0</v>
      </c>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56"/>
      <c r="AV251" s="48">
        <f>IF(E251="neattiecas",1,IF(E251="atbilst pilnībā",10,IF(E251="atbilst daļēji",100,IF(E251="neatbilst",1000,0))))</f>
        <v>0</v>
      </c>
      <c r="AW251" s="48"/>
      <c r="AX251" s="53"/>
      <c r="AY251" s="18"/>
      <c r="AZ251" s="18"/>
      <c r="BA251" s="9"/>
      <c r="BB251" s="6"/>
      <c r="BC251" s="6"/>
      <c r="BD251" s="34"/>
      <c r="BE251" s="6"/>
      <c r="BF251" s="71"/>
    </row>
    <row r="252" spans="1:58" s="7" customFormat="1" ht="60" hidden="1" customHeight="1" outlineLevel="2" x14ac:dyDescent="0.25">
      <c r="A252" s="91">
        <v>243</v>
      </c>
      <c r="B252" s="93" t="s">
        <v>627</v>
      </c>
      <c r="C252" s="93"/>
      <c r="D252" s="68" t="s">
        <v>629</v>
      </c>
      <c r="E252" s="54"/>
      <c r="F252" s="55">
        <f>COUNTA(H252:R252)</f>
        <v>0</v>
      </c>
      <c r="G252" s="41">
        <f>COUNTA(S252:AT252)</f>
        <v>0</v>
      </c>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56"/>
      <c r="AV252" s="48">
        <f>IF(E252="neattiecas",1,IF(E252="atbilst pilnībā",10,IF(E252="atbilst daļēji",100,IF(E252="neatbilst",1000,0))))</f>
        <v>0</v>
      </c>
      <c r="AW252" s="48"/>
      <c r="AX252" s="53"/>
      <c r="AY252" s="18"/>
      <c r="AZ252" s="18"/>
      <c r="BA252" s="9"/>
      <c r="BB252" s="6"/>
      <c r="BC252" s="6"/>
      <c r="BD252" s="34"/>
      <c r="BE252" s="6"/>
      <c r="BF252" s="71"/>
    </row>
    <row r="253" spans="1:58" ht="35.1" customHeight="1" outlineLevel="1" collapsed="1" x14ac:dyDescent="0.25">
      <c r="A253" s="91">
        <v>244</v>
      </c>
      <c r="B253" s="70" t="s">
        <v>134</v>
      </c>
      <c r="C253" s="94" t="s">
        <v>135</v>
      </c>
      <c r="D253" s="95"/>
      <c r="E253" s="33">
        <f>IF(AV253&gt;999,"neatbilst",IF(AV253&gt;99,"atbilst daļēji",IF(AV253&gt;9,"atbilst pilnībā",IF(AV253&gt;0,"neattiecas",0))))</f>
        <v>0</v>
      </c>
      <c r="F253" s="61">
        <f>SUM(F254:F254)</f>
        <v>0</v>
      </c>
      <c r="G253" s="61">
        <f>SUM(G254:G254)</f>
        <v>0</v>
      </c>
      <c r="H253" s="62"/>
      <c r="I253" s="62"/>
      <c r="J253" s="62"/>
      <c r="K253" s="62"/>
      <c r="L253" s="62"/>
      <c r="M253" s="62"/>
      <c r="N253" s="62"/>
      <c r="O253" s="62"/>
      <c r="P253" s="62"/>
      <c r="Q253" s="62"/>
      <c r="R253" s="62"/>
      <c r="S253" s="62"/>
      <c r="T253" s="62"/>
      <c r="U253" s="62"/>
      <c r="V253" s="62"/>
      <c r="W253" s="62"/>
      <c r="X253" s="62"/>
      <c r="Y253" s="62"/>
      <c r="Z253" s="62"/>
      <c r="AA253" s="62"/>
      <c r="AB253" s="62"/>
      <c r="AC253" s="62"/>
      <c r="AD253" s="62"/>
      <c r="AE253" s="62"/>
      <c r="AF253" s="62"/>
      <c r="AG253" s="62"/>
      <c r="AH253" s="62"/>
      <c r="AI253" s="62"/>
      <c r="AJ253" s="62"/>
      <c r="AK253" s="62"/>
      <c r="AL253" s="62"/>
      <c r="AM253" s="62"/>
      <c r="AN253" s="62"/>
      <c r="AO253" s="62"/>
      <c r="AP253" s="62"/>
      <c r="AQ253" s="62"/>
      <c r="AR253" s="62"/>
      <c r="AS253" s="62"/>
      <c r="AT253" s="62"/>
      <c r="AU253" s="61"/>
      <c r="AV253" s="48">
        <f>SUM(AV254:AV254)</f>
        <v>0</v>
      </c>
      <c r="AW253" s="48" t="s">
        <v>153</v>
      </c>
      <c r="AX253" s="63"/>
      <c r="AY253" s="64">
        <f>MIN(AY254:AY254)</f>
        <v>0</v>
      </c>
      <c r="AZ253" s="64">
        <f>MAX(AZ254:AZ254)</f>
        <v>0</v>
      </c>
      <c r="BA253" s="65"/>
      <c r="BB253" s="63"/>
      <c r="BC253" s="66"/>
      <c r="BD253" s="67"/>
      <c r="BE253" s="67"/>
      <c r="BF253" s="72"/>
    </row>
    <row r="254" spans="1:58" s="7" customFormat="1" ht="125.1" hidden="1" customHeight="1" outlineLevel="2" x14ac:dyDescent="0.25">
      <c r="A254" s="91">
        <v>245</v>
      </c>
      <c r="B254" s="93" t="s">
        <v>630</v>
      </c>
      <c r="C254" s="93"/>
      <c r="D254" s="68" t="s">
        <v>679</v>
      </c>
      <c r="E254" s="54"/>
      <c r="F254" s="55">
        <f>COUNTA(H254:R254)</f>
        <v>0</v>
      </c>
      <c r="G254" s="41">
        <f>COUNTA(S254:AT254)</f>
        <v>0</v>
      </c>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c r="AP254" s="20"/>
      <c r="AQ254" s="20"/>
      <c r="AR254" s="20"/>
      <c r="AS254" s="20"/>
      <c r="AT254" s="20"/>
      <c r="AU254" s="56"/>
      <c r="AV254" s="48">
        <f>IF(E254="neattiecas",1,IF(E254="atbilst pilnībā",10,IF(E254="atbilst daļēji",100,IF(E254="neatbilst",1000,0))))</f>
        <v>0</v>
      </c>
      <c r="AW254" s="48"/>
      <c r="AX254" s="53"/>
      <c r="AY254" s="18"/>
      <c r="AZ254" s="18"/>
      <c r="BA254" s="9"/>
      <c r="BB254" s="6"/>
      <c r="BC254" s="6"/>
      <c r="BD254" s="34"/>
      <c r="BE254" s="6"/>
      <c r="BF254" s="71"/>
    </row>
    <row r="255" spans="1:58" ht="35.1" customHeight="1" outlineLevel="1" collapsed="1" x14ac:dyDescent="0.25">
      <c r="A255" s="91">
        <v>246</v>
      </c>
      <c r="B255" s="70" t="s">
        <v>136</v>
      </c>
      <c r="C255" s="94" t="s">
        <v>137</v>
      </c>
      <c r="D255" s="95"/>
      <c r="E255" s="33">
        <f>IF(AV255&gt;999,"neatbilst",IF(AV255&gt;99,"atbilst daļēji",IF(AV255&gt;9,"atbilst pilnībā",IF(AV255&gt;0,"neattiecas",0))))</f>
        <v>0</v>
      </c>
      <c r="F255" s="61">
        <f>SUM(F256:F257)</f>
        <v>0</v>
      </c>
      <c r="G255" s="61">
        <f>SUM(G256:G257)</f>
        <v>0</v>
      </c>
      <c r="H255" s="62"/>
      <c r="I255" s="62"/>
      <c r="J255" s="62"/>
      <c r="K255" s="62"/>
      <c r="L255" s="62"/>
      <c r="M255" s="62"/>
      <c r="N255" s="62"/>
      <c r="O255" s="62"/>
      <c r="P255" s="62"/>
      <c r="Q255" s="62"/>
      <c r="R255" s="62"/>
      <c r="S255" s="62"/>
      <c r="T255" s="62"/>
      <c r="U255" s="62"/>
      <c r="V255" s="62"/>
      <c r="W255" s="62"/>
      <c r="X255" s="62"/>
      <c r="Y255" s="62"/>
      <c r="Z255" s="62"/>
      <c r="AA255" s="62"/>
      <c r="AB255" s="62"/>
      <c r="AC255" s="62"/>
      <c r="AD255" s="62"/>
      <c r="AE255" s="62"/>
      <c r="AF255" s="62"/>
      <c r="AG255" s="62"/>
      <c r="AH255" s="62"/>
      <c r="AI255" s="62"/>
      <c r="AJ255" s="62"/>
      <c r="AK255" s="62"/>
      <c r="AL255" s="62"/>
      <c r="AM255" s="62"/>
      <c r="AN255" s="62"/>
      <c r="AO255" s="62"/>
      <c r="AP255" s="62"/>
      <c r="AQ255" s="62"/>
      <c r="AR255" s="62"/>
      <c r="AS255" s="62"/>
      <c r="AT255" s="62"/>
      <c r="AU255" s="61"/>
      <c r="AV255" s="48">
        <f>SUM(AV256:AV257)</f>
        <v>0</v>
      </c>
      <c r="AW255" s="48" t="s">
        <v>153</v>
      </c>
      <c r="AX255" s="63"/>
      <c r="AY255" s="64">
        <f>MIN(AY256:AY257)</f>
        <v>0</v>
      </c>
      <c r="AZ255" s="64">
        <f>MAX(AZ256:AZ257)</f>
        <v>0</v>
      </c>
      <c r="BA255" s="65"/>
      <c r="BB255" s="63"/>
      <c r="BC255" s="66"/>
      <c r="BD255" s="67"/>
      <c r="BE255" s="67"/>
      <c r="BF255" s="72"/>
    </row>
    <row r="256" spans="1:58" s="7" customFormat="1" ht="24.95" hidden="1" customHeight="1" outlineLevel="2" x14ac:dyDescent="0.25">
      <c r="A256" s="91">
        <v>247</v>
      </c>
      <c r="B256" s="93" t="s">
        <v>631</v>
      </c>
      <c r="C256" s="93"/>
      <c r="D256" s="68" t="s">
        <v>634</v>
      </c>
      <c r="E256" s="54"/>
      <c r="F256" s="55">
        <f>COUNTA(H256:R256)</f>
        <v>0</v>
      </c>
      <c r="G256" s="41">
        <f>COUNTA(S256:AT256)</f>
        <v>0</v>
      </c>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56"/>
      <c r="AV256" s="48">
        <f>IF(E256="neattiecas",1,IF(E256="atbilst pilnībā",10,IF(E256="atbilst daļēji",100,IF(E256="neatbilst",1000,0))))</f>
        <v>0</v>
      </c>
      <c r="AW256" s="48"/>
      <c r="AX256" s="53"/>
      <c r="AY256" s="18"/>
      <c r="AZ256" s="18"/>
      <c r="BA256" s="9"/>
      <c r="BB256" s="6"/>
      <c r="BC256" s="6"/>
      <c r="BD256" s="34"/>
      <c r="BE256" s="6"/>
      <c r="BF256" s="71"/>
    </row>
    <row r="257" spans="1:58" s="7" customFormat="1" ht="24.95" hidden="1" customHeight="1" outlineLevel="2" x14ac:dyDescent="0.25">
      <c r="A257" s="91">
        <v>248</v>
      </c>
      <c r="B257" s="93" t="s">
        <v>632</v>
      </c>
      <c r="C257" s="93"/>
      <c r="D257" s="68" t="s">
        <v>633</v>
      </c>
      <c r="E257" s="54"/>
      <c r="F257" s="55">
        <f>COUNTA(H257:R257)</f>
        <v>0</v>
      </c>
      <c r="G257" s="41">
        <f>COUNTA(S257:AT257)</f>
        <v>0</v>
      </c>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c r="AP257" s="20"/>
      <c r="AQ257" s="20"/>
      <c r="AR257" s="20"/>
      <c r="AS257" s="20"/>
      <c r="AT257" s="20"/>
      <c r="AU257" s="56"/>
      <c r="AV257" s="48">
        <f>IF(E257="neattiecas",1,IF(E257="atbilst pilnībā",10,IF(E257="atbilst daļēji",100,IF(E257="neatbilst",1000,0))))</f>
        <v>0</v>
      </c>
      <c r="AW257" s="48"/>
      <c r="AX257" s="53"/>
      <c r="AY257" s="18"/>
      <c r="AZ257" s="18"/>
      <c r="BA257" s="9"/>
      <c r="BB257" s="6"/>
      <c r="BC257" s="6"/>
      <c r="BD257" s="34"/>
      <c r="BE257" s="6"/>
      <c r="BF257" s="71"/>
    </row>
    <row r="258" spans="1:58" ht="35.1" customHeight="1" outlineLevel="1" collapsed="1" x14ac:dyDescent="0.25">
      <c r="A258" s="91">
        <v>249</v>
      </c>
      <c r="B258" s="70" t="s">
        <v>138</v>
      </c>
      <c r="C258" s="94" t="s">
        <v>139</v>
      </c>
      <c r="D258" s="95"/>
      <c r="E258" s="33">
        <f>IF(AV258&gt;999,"neatbilst",IF(AV258&gt;99,"atbilst daļēji",IF(AV258&gt;9,"atbilst pilnībā",IF(AV258&gt;0,"neattiecas",0))))</f>
        <v>0</v>
      </c>
      <c r="F258" s="61">
        <f>SUM(F259:F263)</f>
        <v>0</v>
      </c>
      <c r="G258" s="61">
        <f>SUM(G259:G263)</f>
        <v>0</v>
      </c>
      <c r="H258" s="62"/>
      <c r="I258" s="62"/>
      <c r="J258" s="62"/>
      <c r="K258" s="62"/>
      <c r="L258" s="62"/>
      <c r="M258" s="62"/>
      <c r="N258" s="62"/>
      <c r="O258" s="62"/>
      <c r="P258" s="62"/>
      <c r="Q258" s="62"/>
      <c r="R258" s="62"/>
      <c r="S258" s="62"/>
      <c r="T258" s="62"/>
      <c r="U258" s="62"/>
      <c r="V258" s="62"/>
      <c r="W258" s="62"/>
      <c r="X258" s="62"/>
      <c r="Y258" s="62"/>
      <c r="Z258" s="62"/>
      <c r="AA258" s="62"/>
      <c r="AB258" s="62"/>
      <c r="AC258" s="62"/>
      <c r="AD258" s="62"/>
      <c r="AE258" s="62"/>
      <c r="AF258" s="62"/>
      <c r="AG258" s="62"/>
      <c r="AH258" s="62"/>
      <c r="AI258" s="62"/>
      <c r="AJ258" s="62"/>
      <c r="AK258" s="62"/>
      <c r="AL258" s="62"/>
      <c r="AM258" s="62"/>
      <c r="AN258" s="62"/>
      <c r="AO258" s="62"/>
      <c r="AP258" s="62"/>
      <c r="AQ258" s="62"/>
      <c r="AR258" s="62"/>
      <c r="AS258" s="62"/>
      <c r="AT258" s="62"/>
      <c r="AU258" s="61"/>
      <c r="AV258" s="48">
        <f>SUM(AV259:AV263)</f>
        <v>0</v>
      </c>
      <c r="AW258" s="48" t="s">
        <v>153</v>
      </c>
      <c r="AX258" s="63"/>
      <c r="AY258" s="64">
        <f>MIN(AY259:AY263)</f>
        <v>0</v>
      </c>
      <c r="AZ258" s="64">
        <f>MAX(AZ259:AZ263)</f>
        <v>0</v>
      </c>
      <c r="BA258" s="65"/>
      <c r="BB258" s="63"/>
      <c r="BC258" s="66"/>
      <c r="BD258" s="67"/>
      <c r="BE258" s="67"/>
      <c r="BF258" s="72"/>
    </row>
    <row r="259" spans="1:58" s="7" customFormat="1" ht="24.95" hidden="1" customHeight="1" outlineLevel="2" x14ac:dyDescent="0.25">
      <c r="A259" s="91">
        <v>250</v>
      </c>
      <c r="B259" s="93" t="s">
        <v>635</v>
      </c>
      <c r="C259" s="93"/>
      <c r="D259" s="68" t="s">
        <v>640</v>
      </c>
      <c r="E259" s="54"/>
      <c r="F259" s="55">
        <f>COUNTA(H259:R259)</f>
        <v>0</v>
      </c>
      <c r="G259" s="41">
        <f>COUNTA(S259:AT259)</f>
        <v>0</v>
      </c>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c r="AP259" s="20"/>
      <c r="AQ259" s="20"/>
      <c r="AR259" s="20"/>
      <c r="AS259" s="20"/>
      <c r="AT259" s="20"/>
      <c r="AU259" s="56"/>
      <c r="AV259" s="48">
        <f>IF(E259="neattiecas",1,IF(E259="atbilst pilnībā",10,IF(E259="atbilst daļēji",100,IF(E259="neatbilst",1000,0))))</f>
        <v>0</v>
      </c>
      <c r="AW259" s="48"/>
      <c r="AX259" s="53"/>
      <c r="AY259" s="18"/>
      <c r="AZ259" s="18"/>
      <c r="BA259" s="9"/>
      <c r="BB259" s="6"/>
      <c r="BC259" s="6"/>
      <c r="BD259" s="34"/>
      <c r="BE259" s="6"/>
      <c r="BF259" s="71"/>
    </row>
    <row r="260" spans="1:58" s="7" customFormat="1" ht="35.1" hidden="1" customHeight="1" outlineLevel="2" x14ac:dyDescent="0.25">
      <c r="A260" s="91">
        <v>251</v>
      </c>
      <c r="B260" s="93" t="s">
        <v>636</v>
      </c>
      <c r="C260" s="93"/>
      <c r="D260" s="68" t="s">
        <v>641</v>
      </c>
      <c r="E260" s="54"/>
      <c r="F260" s="55">
        <f>COUNTA(H260:R260)</f>
        <v>0</v>
      </c>
      <c r="G260" s="41">
        <f>COUNTA(S260:AT260)</f>
        <v>0</v>
      </c>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c r="AP260" s="20"/>
      <c r="AQ260" s="20"/>
      <c r="AR260" s="20"/>
      <c r="AS260" s="20"/>
      <c r="AT260" s="20"/>
      <c r="AU260" s="56"/>
      <c r="AV260" s="48">
        <f>IF(E260="neattiecas",1,IF(E260="atbilst pilnībā",10,IF(E260="atbilst daļēji",100,IF(E260="neatbilst",1000,0))))</f>
        <v>0</v>
      </c>
      <c r="AW260" s="48"/>
      <c r="AX260" s="53"/>
      <c r="AY260" s="18"/>
      <c r="AZ260" s="18"/>
      <c r="BA260" s="9"/>
      <c r="BB260" s="6"/>
      <c r="BC260" s="6"/>
      <c r="BD260" s="34"/>
      <c r="BE260" s="6"/>
      <c r="BF260" s="71"/>
    </row>
    <row r="261" spans="1:58" s="7" customFormat="1" ht="75" hidden="1" customHeight="1" outlineLevel="2" x14ac:dyDescent="0.25">
      <c r="A261" s="91">
        <v>252</v>
      </c>
      <c r="B261" s="93" t="s">
        <v>637</v>
      </c>
      <c r="C261" s="93"/>
      <c r="D261" s="68" t="s">
        <v>642</v>
      </c>
      <c r="E261" s="54"/>
      <c r="F261" s="55">
        <f>COUNTA(H261:R261)</f>
        <v>0</v>
      </c>
      <c r="G261" s="41">
        <f>COUNTA(S261:AT261)</f>
        <v>0</v>
      </c>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c r="AP261" s="20"/>
      <c r="AQ261" s="20"/>
      <c r="AR261" s="20"/>
      <c r="AS261" s="20"/>
      <c r="AT261" s="20"/>
      <c r="AU261" s="56"/>
      <c r="AV261" s="48">
        <f>IF(E261="neattiecas",1,IF(E261="atbilst pilnībā",10,IF(E261="atbilst daļēji",100,IF(E261="neatbilst",1000,0))))</f>
        <v>0</v>
      </c>
      <c r="AW261" s="48"/>
      <c r="AX261" s="53"/>
      <c r="AY261" s="18"/>
      <c r="AZ261" s="18"/>
      <c r="BA261" s="9"/>
      <c r="BB261" s="6"/>
      <c r="BC261" s="6"/>
      <c r="BD261" s="34"/>
      <c r="BE261" s="6"/>
      <c r="BF261" s="71"/>
    </row>
    <row r="262" spans="1:58" s="7" customFormat="1" ht="45" hidden="1" customHeight="1" outlineLevel="2" x14ac:dyDescent="0.25">
      <c r="A262" s="91">
        <v>253</v>
      </c>
      <c r="B262" s="93" t="s">
        <v>638</v>
      </c>
      <c r="C262" s="93"/>
      <c r="D262" s="68" t="s">
        <v>644</v>
      </c>
      <c r="E262" s="54"/>
      <c r="F262" s="55">
        <f>COUNTA(H262:R262)</f>
        <v>0</v>
      </c>
      <c r="G262" s="41">
        <f>COUNTA(S262:AT262)</f>
        <v>0</v>
      </c>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c r="AP262" s="20"/>
      <c r="AQ262" s="20"/>
      <c r="AR262" s="20"/>
      <c r="AS262" s="20"/>
      <c r="AT262" s="20"/>
      <c r="AU262" s="56"/>
      <c r="AV262" s="48">
        <f>IF(E262="neattiecas",1,IF(E262="atbilst pilnībā",10,IF(E262="atbilst daļēji",100,IF(E262="neatbilst",1000,0))))</f>
        <v>0</v>
      </c>
      <c r="AW262" s="48"/>
      <c r="AX262" s="53"/>
      <c r="AY262" s="18"/>
      <c r="AZ262" s="18"/>
      <c r="BA262" s="9"/>
      <c r="BB262" s="6"/>
      <c r="BC262" s="6"/>
      <c r="BD262" s="34"/>
      <c r="BE262" s="6"/>
      <c r="BF262" s="71"/>
    </row>
    <row r="263" spans="1:58" s="7" customFormat="1" ht="35.1" hidden="1" customHeight="1" outlineLevel="2" x14ac:dyDescent="0.25">
      <c r="A263" s="91">
        <v>254</v>
      </c>
      <c r="B263" s="93" t="s">
        <v>639</v>
      </c>
      <c r="C263" s="93"/>
      <c r="D263" s="68" t="s">
        <v>643</v>
      </c>
      <c r="E263" s="54"/>
      <c r="F263" s="55">
        <f>COUNTA(H263:R263)</f>
        <v>0</v>
      </c>
      <c r="G263" s="41">
        <f>COUNTA(S263:AT263)</f>
        <v>0</v>
      </c>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56"/>
      <c r="AV263" s="48">
        <f>IF(E263="neattiecas",1,IF(E263="atbilst pilnībā",10,IF(E263="atbilst daļēji",100,IF(E263="neatbilst",1000,0))))</f>
        <v>0</v>
      </c>
      <c r="AW263" s="48"/>
      <c r="AX263" s="53"/>
      <c r="AY263" s="18"/>
      <c r="AZ263" s="18"/>
      <c r="BA263" s="9"/>
      <c r="BB263" s="6"/>
      <c r="BC263" s="6"/>
      <c r="BD263" s="34"/>
      <c r="BE263" s="6"/>
      <c r="BF263" s="71"/>
    </row>
    <row r="264" spans="1:58" ht="35.1" customHeight="1" outlineLevel="1" collapsed="1" x14ac:dyDescent="0.25">
      <c r="A264" s="91">
        <v>255</v>
      </c>
      <c r="B264" s="70" t="s">
        <v>645</v>
      </c>
      <c r="C264" s="94" t="s">
        <v>140</v>
      </c>
      <c r="D264" s="95"/>
      <c r="E264" s="33">
        <f>IF(AV264&gt;999,"neatbilst",IF(AV264&gt;99,"atbilst daļēji",IF(AV264&gt;9,"atbilst pilnībā",IF(AV264&gt;0,"neattiecas",0))))</f>
        <v>0</v>
      </c>
      <c r="F264" s="61">
        <f>SUM(F265:F269)</f>
        <v>0</v>
      </c>
      <c r="G264" s="61">
        <f>SUM(G265:G269)</f>
        <v>0</v>
      </c>
      <c r="H264" s="62"/>
      <c r="I264" s="62"/>
      <c r="J264" s="62"/>
      <c r="K264" s="62"/>
      <c r="L264" s="62"/>
      <c r="M264" s="62"/>
      <c r="N264" s="62"/>
      <c r="O264" s="62"/>
      <c r="P264" s="62"/>
      <c r="Q264" s="62"/>
      <c r="R264" s="62"/>
      <c r="S264" s="62"/>
      <c r="T264" s="62"/>
      <c r="U264" s="62"/>
      <c r="V264" s="62"/>
      <c r="W264" s="62"/>
      <c r="X264" s="62"/>
      <c r="Y264" s="62"/>
      <c r="Z264" s="62"/>
      <c r="AA264" s="62"/>
      <c r="AB264" s="62"/>
      <c r="AC264" s="62"/>
      <c r="AD264" s="62"/>
      <c r="AE264" s="62"/>
      <c r="AF264" s="62"/>
      <c r="AG264" s="62"/>
      <c r="AH264" s="62"/>
      <c r="AI264" s="62"/>
      <c r="AJ264" s="62"/>
      <c r="AK264" s="62"/>
      <c r="AL264" s="62"/>
      <c r="AM264" s="62"/>
      <c r="AN264" s="62"/>
      <c r="AO264" s="62"/>
      <c r="AP264" s="62"/>
      <c r="AQ264" s="62"/>
      <c r="AR264" s="62"/>
      <c r="AS264" s="62"/>
      <c r="AT264" s="62"/>
      <c r="AU264" s="61"/>
      <c r="AV264" s="48">
        <f>SUM(AV265:AV272)</f>
        <v>0</v>
      </c>
      <c r="AW264" s="48" t="s">
        <v>153</v>
      </c>
      <c r="AX264" s="63"/>
      <c r="AY264" s="64">
        <f>MIN(AY265:AY272)</f>
        <v>0</v>
      </c>
      <c r="AZ264" s="64">
        <f>MAX(AZ265:AZ272)</f>
        <v>0</v>
      </c>
      <c r="BA264" s="65"/>
      <c r="BB264" s="63"/>
      <c r="BC264" s="66"/>
      <c r="BD264" s="67"/>
      <c r="BE264" s="67"/>
      <c r="BF264" s="72"/>
    </row>
    <row r="265" spans="1:58" s="7" customFormat="1" ht="45" hidden="1" customHeight="1" outlineLevel="2" x14ac:dyDescent="0.25">
      <c r="A265" s="91">
        <v>256</v>
      </c>
      <c r="B265" s="93" t="s">
        <v>646</v>
      </c>
      <c r="C265" s="93"/>
      <c r="D265" s="68" t="s">
        <v>659</v>
      </c>
      <c r="E265" s="54"/>
      <c r="F265" s="55">
        <f t="shared" ref="F265:F272" si="38">COUNTA(H265:R265)</f>
        <v>0</v>
      </c>
      <c r="G265" s="41">
        <f t="shared" ref="G265:G272" si="39">COUNTA(S265:AT265)</f>
        <v>0</v>
      </c>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56"/>
      <c r="AV265" s="48">
        <f t="shared" ref="AV265:AV272" si="40">IF(E265="neattiecas",1,IF(E265="atbilst pilnībā",10,IF(E265="atbilst daļēji",100,IF(E265="neatbilst",1000,0))))</f>
        <v>0</v>
      </c>
      <c r="AW265" s="48"/>
      <c r="AX265" s="53"/>
      <c r="AY265" s="18"/>
      <c r="AZ265" s="18"/>
      <c r="BA265" s="9"/>
      <c r="BB265" s="6"/>
      <c r="BC265" s="6"/>
      <c r="BD265" s="34"/>
      <c r="BE265" s="6"/>
      <c r="BF265" s="71"/>
    </row>
    <row r="266" spans="1:58" s="7" customFormat="1" ht="35.1" hidden="1" customHeight="1" outlineLevel="2" x14ac:dyDescent="0.25">
      <c r="A266" s="91">
        <v>257</v>
      </c>
      <c r="B266" s="93" t="s">
        <v>647</v>
      </c>
      <c r="C266" s="93"/>
      <c r="D266" s="68" t="s">
        <v>660</v>
      </c>
      <c r="E266" s="54"/>
      <c r="F266" s="55">
        <f t="shared" si="38"/>
        <v>0</v>
      </c>
      <c r="G266" s="41">
        <f t="shared" si="39"/>
        <v>0</v>
      </c>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c r="AP266" s="20"/>
      <c r="AQ266" s="20"/>
      <c r="AR266" s="20"/>
      <c r="AS266" s="20"/>
      <c r="AT266" s="20"/>
      <c r="AU266" s="56"/>
      <c r="AV266" s="48">
        <f t="shared" si="40"/>
        <v>0</v>
      </c>
      <c r="AW266" s="48"/>
      <c r="AX266" s="53"/>
      <c r="AY266" s="18"/>
      <c r="AZ266" s="18"/>
      <c r="BA266" s="9"/>
      <c r="BB266" s="6"/>
      <c r="BC266" s="6"/>
      <c r="BD266" s="34"/>
      <c r="BE266" s="6"/>
      <c r="BF266" s="71"/>
    </row>
    <row r="267" spans="1:58" s="7" customFormat="1" ht="35.1" hidden="1" customHeight="1" outlineLevel="2" x14ac:dyDescent="0.25">
      <c r="A267" s="91">
        <v>258</v>
      </c>
      <c r="B267" s="93" t="s">
        <v>648</v>
      </c>
      <c r="C267" s="93"/>
      <c r="D267" s="68" t="s">
        <v>661</v>
      </c>
      <c r="E267" s="54"/>
      <c r="F267" s="55">
        <f t="shared" si="38"/>
        <v>0</v>
      </c>
      <c r="G267" s="41">
        <f t="shared" si="39"/>
        <v>0</v>
      </c>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c r="AP267" s="20"/>
      <c r="AQ267" s="20"/>
      <c r="AR267" s="20"/>
      <c r="AS267" s="20"/>
      <c r="AT267" s="20"/>
      <c r="AU267" s="56"/>
      <c r="AV267" s="48">
        <f t="shared" si="40"/>
        <v>0</v>
      </c>
      <c r="AW267" s="48"/>
      <c r="AX267" s="53"/>
      <c r="AY267" s="18"/>
      <c r="AZ267" s="18"/>
      <c r="BA267" s="9"/>
      <c r="BB267" s="6"/>
      <c r="BC267" s="6"/>
      <c r="BD267" s="34"/>
      <c r="BE267" s="6"/>
      <c r="BF267" s="71"/>
    </row>
    <row r="268" spans="1:58" s="7" customFormat="1" ht="60" hidden="1" customHeight="1" outlineLevel="2" x14ac:dyDescent="0.25">
      <c r="A268" s="91">
        <v>259</v>
      </c>
      <c r="B268" s="93" t="s">
        <v>649</v>
      </c>
      <c r="C268" s="93"/>
      <c r="D268" s="68" t="s">
        <v>654</v>
      </c>
      <c r="E268" s="54"/>
      <c r="F268" s="55">
        <f t="shared" si="38"/>
        <v>0</v>
      </c>
      <c r="G268" s="41">
        <f t="shared" si="39"/>
        <v>0</v>
      </c>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c r="AP268" s="20"/>
      <c r="AQ268" s="20"/>
      <c r="AR268" s="20"/>
      <c r="AS268" s="20"/>
      <c r="AT268" s="20"/>
      <c r="AU268" s="56"/>
      <c r="AV268" s="48">
        <f t="shared" si="40"/>
        <v>0</v>
      </c>
      <c r="AW268" s="48"/>
      <c r="AX268" s="53"/>
      <c r="AY268" s="18"/>
      <c r="AZ268" s="18"/>
      <c r="BA268" s="9"/>
      <c r="BB268" s="6"/>
      <c r="BC268" s="6"/>
      <c r="BD268" s="34"/>
      <c r="BE268" s="6"/>
      <c r="BF268" s="71"/>
    </row>
    <row r="269" spans="1:58" s="7" customFormat="1" ht="60" hidden="1" customHeight="1" outlineLevel="2" x14ac:dyDescent="0.25">
      <c r="A269" s="91">
        <v>260</v>
      </c>
      <c r="B269" s="93" t="s">
        <v>650</v>
      </c>
      <c r="C269" s="93"/>
      <c r="D269" s="68" t="s">
        <v>655</v>
      </c>
      <c r="E269" s="54"/>
      <c r="F269" s="55">
        <f t="shared" si="38"/>
        <v>0</v>
      </c>
      <c r="G269" s="41">
        <f t="shared" si="39"/>
        <v>0</v>
      </c>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20"/>
      <c r="AR269" s="20"/>
      <c r="AS269" s="20"/>
      <c r="AT269" s="20"/>
      <c r="AU269" s="56"/>
      <c r="AV269" s="48">
        <f t="shared" si="40"/>
        <v>0</v>
      </c>
      <c r="AW269" s="48"/>
      <c r="AX269" s="53"/>
      <c r="AY269" s="18"/>
      <c r="AZ269" s="18"/>
      <c r="BA269" s="9"/>
      <c r="BB269" s="6"/>
      <c r="BC269" s="6"/>
      <c r="BD269" s="34"/>
      <c r="BE269" s="6"/>
      <c r="BF269" s="71"/>
    </row>
    <row r="270" spans="1:58" s="7" customFormat="1" ht="35.1" hidden="1" customHeight="1" outlineLevel="2" x14ac:dyDescent="0.25">
      <c r="A270" s="91">
        <v>261</v>
      </c>
      <c r="B270" s="93" t="s">
        <v>651</v>
      </c>
      <c r="C270" s="93"/>
      <c r="D270" s="68" t="s">
        <v>653</v>
      </c>
      <c r="E270" s="54"/>
      <c r="F270" s="55">
        <f t="shared" si="38"/>
        <v>0</v>
      </c>
      <c r="G270" s="41">
        <f t="shared" si="39"/>
        <v>0</v>
      </c>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20"/>
      <c r="AR270" s="20"/>
      <c r="AS270" s="20"/>
      <c r="AT270" s="20"/>
      <c r="AU270" s="56"/>
      <c r="AV270" s="48">
        <f t="shared" si="40"/>
        <v>0</v>
      </c>
      <c r="AW270" s="48"/>
      <c r="AX270" s="53"/>
      <c r="AY270" s="18"/>
      <c r="AZ270" s="18"/>
      <c r="BA270" s="9"/>
      <c r="BB270" s="6"/>
      <c r="BC270" s="6"/>
      <c r="BD270" s="34"/>
      <c r="BE270" s="6"/>
      <c r="BF270" s="71"/>
    </row>
    <row r="271" spans="1:58" s="7" customFormat="1" ht="60" hidden="1" customHeight="1" outlineLevel="2" x14ac:dyDescent="0.25">
      <c r="A271" s="91">
        <v>262</v>
      </c>
      <c r="B271" s="93" t="s">
        <v>652</v>
      </c>
      <c r="C271" s="93"/>
      <c r="D271" s="68" t="s">
        <v>658</v>
      </c>
      <c r="E271" s="54"/>
      <c r="F271" s="55">
        <f t="shared" si="38"/>
        <v>0</v>
      </c>
      <c r="G271" s="41">
        <f t="shared" si="39"/>
        <v>0</v>
      </c>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c r="AP271" s="20"/>
      <c r="AQ271" s="20"/>
      <c r="AR271" s="20"/>
      <c r="AS271" s="20"/>
      <c r="AT271" s="20"/>
      <c r="AU271" s="56"/>
      <c r="AV271" s="48">
        <f t="shared" si="40"/>
        <v>0</v>
      </c>
      <c r="AW271" s="48"/>
      <c r="AX271" s="53"/>
      <c r="AY271" s="18"/>
      <c r="AZ271" s="18"/>
      <c r="BA271" s="9"/>
      <c r="BB271" s="6"/>
      <c r="BC271" s="6"/>
      <c r="BD271" s="34"/>
      <c r="BE271" s="6"/>
      <c r="BF271" s="71"/>
    </row>
    <row r="272" spans="1:58" s="7" customFormat="1" ht="35.1" hidden="1" customHeight="1" outlineLevel="2" x14ac:dyDescent="0.25">
      <c r="A272" s="91">
        <v>263</v>
      </c>
      <c r="B272" s="93" t="s">
        <v>656</v>
      </c>
      <c r="C272" s="93"/>
      <c r="D272" s="68" t="s">
        <v>657</v>
      </c>
      <c r="E272" s="54"/>
      <c r="F272" s="55">
        <f t="shared" si="38"/>
        <v>0</v>
      </c>
      <c r="G272" s="41">
        <f t="shared" si="39"/>
        <v>0</v>
      </c>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c r="AP272" s="20"/>
      <c r="AQ272" s="20"/>
      <c r="AR272" s="20"/>
      <c r="AS272" s="20"/>
      <c r="AT272" s="20"/>
      <c r="AU272" s="56"/>
      <c r="AV272" s="48">
        <f t="shared" si="40"/>
        <v>0</v>
      </c>
      <c r="AW272" s="48"/>
      <c r="AX272" s="53"/>
      <c r="AY272" s="18"/>
      <c r="AZ272" s="18"/>
      <c r="BA272" s="9"/>
      <c r="BB272" s="6"/>
      <c r="BC272" s="6"/>
      <c r="BD272" s="34"/>
      <c r="BE272" s="6"/>
      <c r="BF272" s="71"/>
    </row>
    <row r="273" spans="1:58" s="8" customFormat="1" ht="35.1" customHeight="1" x14ac:dyDescent="0.25">
      <c r="A273" s="91">
        <v>264</v>
      </c>
      <c r="B273" s="98" t="s">
        <v>296</v>
      </c>
      <c r="C273" s="98"/>
      <c r="D273" s="98"/>
      <c r="E273" s="98"/>
      <c r="F273" s="78">
        <f>SUMIFS(F274:F325,$AW274:$AW325,"w")</f>
        <v>0</v>
      </c>
      <c r="G273" s="78">
        <f>SUMIFS(G274:G325,$AW274:$AW325,"w")</f>
        <v>0</v>
      </c>
      <c r="H273" s="79"/>
      <c r="I273" s="79"/>
      <c r="J273" s="79"/>
      <c r="K273" s="79"/>
      <c r="L273" s="79"/>
      <c r="M273" s="79"/>
      <c r="N273" s="79"/>
      <c r="O273" s="79"/>
      <c r="P273" s="79"/>
      <c r="Q273" s="79"/>
      <c r="R273" s="79"/>
      <c r="S273" s="79"/>
      <c r="T273" s="79"/>
      <c r="U273" s="79"/>
      <c r="V273" s="79"/>
      <c r="W273" s="79"/>
      <c r="X273" s="79"/>
      <c r="Y273" s="79"/>
      <c r="Z273" s="79"/>
      <c r="AA273" s="79"/>
      <c r="AB273" s="79"/>
      <c r="AC273" s="79"/>
      <c r="AD273" s="79"/>
      <c r="AE273" s="79"/>
      <c r="AF273" s="79"/>
      <c r="AG273" s="79"/>
      <c r="AH273" s="79"/>
      <c r="AI273" s="79"/>
      <c r="AJ273" s="79"/>
      <c r="AK273" s="79"/>
      <c r="AL273" s="79"/>
      <c r="AM273" s="79"/>
      <c r="AN273" s="79"/>
      <c r="AO273" s="79"/>
      <c r="AP273" s="79"/>
      <c r="AQ273" s="79"/>
      <c r="AR273" s="79"/>
      <c r="AS273" s="79"/>
      <c r="AT273" s="79"/>
      <c r="AU273" s="78"/>
      <c r="AV273" s="80"/>
      <c r="AW273" s="80"/>
      <c r="AX273" s="78"/>
      <c r="AY273" s="81">
        <f t="array" ref="AY273">MIN(IF(AY274:AY331&gt;0,AY274:AY331))</f>
        <v>0</v>
      </c>
      <c r="AZ273" s="81">
        <f t="array" ref="AZ273">MAX(IF(AZ274:AZ331&gt;0,AZ274:AZ331))</f>
        <v>0</v>
      </c>
      <c r="BA273" s="82"/>
      <c r="BB273" s="83"/>
      <c r="BC273" s="83"/>
      <c r="BD273" s="84"/>
      <c r="BE273" s="84"/>
      <c r="BF273" s="85"/>
    </row>
    <row r="274" spans="1:58" ht="35.1" customHeight="1" outlineLevel="1" collapsed="1" x14ac:dyDescent="0.25">
      <c r="A274" s="91">
        <v>265</v>
      </c>
      <c r="B274" s="70" t="s">
        <v>141</v>
      </c>
      <c r="C274" s="94" t="s">
        <v>64</v>
      </c>
      <c r="D274" s="95"/>
      <c r="E274" s="33">
        <f>IF(AV274&gt;999,"neatbilst",IF(AV274&gt;99,"atbilst daļēji",IF(AV274&gt;9,"atbilst pilnībā",IF(AV274&gt;0,"neattiecas",0))))</f>
        <v>0</v>
      </c>
      <c r="F274" s="61">
        <f>SUM(F275:F282)</f>
        <v>0</v>
      </c>
      <c r="G274" s="61">
        <f>SUM(G275:G282)</f>
        <v>0</v>
      </c>
      <c r="H274" s="62"/>
      <c r="I274" s="62"/>
      <c r="J274" s="62"/>
      <c r="K274" s="62"/>
      <c r="L274" s="62"/>
      <c r="M274" s="62"/>
      <c r="N274" s="62"/>
      <c r="O274" s="62"/>
      <c r="P274" s="62"/>
      <c r="Q274" s="62"/>
      <c r="R274" s="62"/>
      <c r="S274" s="62"/>
      <c r="T274" s="62"/>
      <c r="U274" s="62"/>
      <c r="V274" s="62"/>
      <c r="W274" s="62"/>
      <c r="X274" s="62"/>
      <c r="Y274" s="62"/>
      <c r="Z274" s="62"/>
      <c r="AA274" s="62"/>
      <c r="AB274" s="62"/>
      <c r="AC274" s="62"/>
      <c r="AD274" s="62"/>
      <c r="AE274" s="62"/>
      <c r="AF274" s="62"/>
      <c r="AG274" s="62"/>
      <c r="AH274" s="62"/>
      <c r="AI274" s="62"/>
      <c r="AJ274" s="62"/>
      <c r="AK274" s="62"/>
      <c r="AL274" s="62"/>
      <c r="AM274" s="62"/>
      <c r="AN274" s="62"/>
      <c r="AO274" s="62"/>
      <c r="AP274" s="62"/>
      <c r="AQ274" s="62"/>
      <c r="AR274" s="62"/>
      <c r="AS274" s="62"/>
      <c r="AT274" s="62"/>
      <c r="AU274" s="61">
        <f>H8</f>
        <v>0</v>
      </c>
      <c r="AV274" s="48">
        <f>SUM(AV275:AV282)</f>
        <v>0</v>
      </c>
      <c r="AW274" s="48" t="s">
        <v>153</v>
      </c>
      <c r="AX274" s="63"/>
      <c r="AY274" s="64">
        <f>MIN(AY275:AY282)</f>
        <v>0</v>
      </c>
      <c r="AZ274" s="64">
        <f>MAX(AZ275:AZ282)</f>
        <v>0</v>
      </c>
      <c r="BA274" s="65"/>
      <c r="BB274" s="63"/>
      <c r="BC274" s="66"/>
      <c r="BD274" s="67"/>
      <c r="BE274" s="67"/>
      <c r="BF274" s="72"/>
    </row>
    <row r="275" spans="1:58" s="7" customFormat="1" ht="35.1" hidden="1" customHeight="1" outlineLevel="2" x14ac:dyDescent="0.25">
      <c r="A275" s="91">
        <v>266</v>
      </c>
      <c r="B275" s="96" t="s">
        <v>245</v>
      </c>
      <c r="C275" s="97"/>
      <c r="D275" s="69" t="s">
        <v>298</v>
      </c>
      <c r="E275" s="54"/>
      <c r="F275" s="55">
        <f t="shared" ref="F275:F282" si="41">COUNTA(H275:R275)</f>
        <v>0</v>
      </c>
      <c r="G275" s="41">
        <f t="shared" ref="G275:G282" si="42">COUNTA(S275:AT275)</f>
        <v>0</v>
      </c>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c r="AP275" s="20"/>
      <c r="AQ275" s="20"/>
      <c r="AR275" s="20"/>
      <c r="AS275" s="20"/>
      <c r="AT275" s="20"/>
      <c r="AU275" s="56"/>
      <c r="AV275" s="48">
        <f t="shared" ref="AV275:AV282" si="43">IF(E275="neattiecas",1,IF(E275="atbilst pilnībā",10,IF(E275="atbilst daļēji",100,IF(E275="neatbilst",1000,0))))</f>
        <v>0</v>
      </c>
      <c r="AW275" s="48"/>
      <c r="AX275" s="53"/>
      <c r="AY275" s="18"/>
      <c r="AZ275" s="18"/>
      <c r="BA275" s="9"/>
      <c r="BB275" s="6"/>
      <c r="BC275" s="6"/>
      <c r="BD275" s="34"/>
      <c r="BE275" s="6"/>
      <c r="BF275" s="71"/>
    </row>
    <row r="276" spans="1:58" s="7" customFormat="1" ht="35.1" hidden="1" customHeight="1" outlineLevel="2" x14ac:dyDescent="0.25">
      <c r="A276" s="91">
        <v>267</v>
      </c>
      <c r="B276" s="93" t="s">
        <v>248</v>
      </c>
      <c r="C276" s="93"/>
      <c r="D276" s="68" t="s">
        <v>299</v>
      </c>
      <c r="E276" s="54"/>
      <c r="F276" s="55">
        <f t="shared" si="41"/>
        <v>0</v>
      </c>
      <c r="G276" s="41">
        <f t="shared" si="42"/>
        <v>0</v>
      </c>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c r="AR276" s="20"/>
      <c r="AS276" s="20"/>
      <c r="AT276" s="20"/>
      <c r="AU276" s="56"/>
      <c r="AV276" s="48">
        <f t="shared" si="43"/>
        <v>0</v>
      </c>
      <c r="AW276" s="48"/>
      <c r="AX276" s="53"/>
      <c r="AY276" s="18"/>
      <c r="AZ276" s="18"/>
      <c r="BA276" s="9"/>
      <c r="BB276" s="6"/>
      <c r="BC276" s="6"/>
      <c r="BD276" s="34"/>
      <c r="BE276" s="6"/>
      <c r="BF276" s="71"/>
    </row>
    <row r="277" spans="1:58" s="7" customFormat="1" ht="24.95" hidden="1" customHeight="1" outlineLevel="2" x14ac:dyDescent="0.25">
      <c r="A277" s="91">
        <v>268</v>
      </c>
      <c r="B277" s="93" t="s">
        <v>249</v>
      </c>
      <c r="C277" s="93"/>
      <c r="D277" s="68" t="s">
        <v>300</v>
      </c>
      <c r="E277" s="54"/>
      <c r="F277" s="55">
        <f t="shared" si="41"/>
        <v>0</v>
      </c>
      <c r="G277" s="41">
        <f t="shared" si="42"/>
        <v>0</v>
      </c>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c r="AP277" s="20"/>
      <c r="AQ277" s="20"/>
      <c r="AR277" s="20"/>
      <c r="AS277" s="20"/>
      <c r="AT277" s="20"/>
      <c r="AU277" s="56"/>
      <c r="AV277" s="48">
        <f t="shared" si="43"/>
        <v>0</v>
      </c>
      <c r="AW277" s="48"/>
      <c r="AX277" s="53"/>
      <c r="AY277" s="18"/>
      <c r="AZ277" s="18"/>
      <c r="BA277" s="9"/>
      <c r="BB277" s="6"/>
      <c r="BC277" s="6"/>
      <c r="BD277" s="34"/>
      <c r="BE277" s="6"/>
      <c r="BF277" s="71"/>
    </row>
    <row r="278" spans="1:58" s="7" customFormat="1" ht="35.1" hidden="1" customHeight="1" outlineLevel="2" x14ac:dyDescent="0.25">
      <c r="A278" s="91">
        <v>269</v>
      </c>
      <c r="B278" s="93" t="s">
        <v>250</v>
      </c>
      <c r="C278" s="93"/>
      <c r="D278" s="68" t="s">
        <v>301</v>
      </c>
      <c r="E278" s="54"/>
      <c r="F278" s="55">
        <f t="shared" si="41"/>
        <v>0</v>
      </c>
      <c r="G278" s="41">
        <f t="shared" si="42"/>
        <v>0</v>
      </c>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c r="AP278" s="20"/>
      <c r="AQ278" s="20"/>
      <c r="AR278" s="20"/>
      <c r="AS278" s="20"/>
      <c r="AT278" s="20"/>
      <c r="AU278" s="56"/>
      <c r="AV278" s="48">
        <f t="shared" si="43"/>
        <v>0</v>
      </c>
      <c r="AW278" s="48"/>
      <c r="AX278" s="53"/>
      <c r="AY278" s="18"/>
      <c r="AZ278" s="18"/>
      <c r="BA278" s="9"/>
      <c r="BB278" s="6"/>
      <c r="BC278" s="6"/>
      <c r="BD278" s="34"/>
      <c r="BE278" s="6"/>
      <c r="BF278" s="71"/>
    </row>
    <row r="279" spans="1:58" s="7" customFormat="1" ht="35.1" hidden="1" customHeight="1" outlineLevel="2" x14ac:dyDescent="0.25">
      <c r="A279" s="91">
        <v>270</v>
      </c>
      <c r="B279" s="93" t="s">
        <v>251</v>
      </c>
      <c r="C279" s="93"/>
      <c r="D279" s="68" t="s">
        <v>302</v>
      </c>
      <c r="E279" s="54"/>
      <c r="F279" s="55">
        <f t="shared" si="41"/>
        <v>0</v>
      </c>
      <c r="G279" s="41">
        <f t="shared" si="42"/>
        <v>0</v>
      </c>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20"/>
      <c r="AR279" s="20"/>
      <c r="AS279" s="20"/>
      <c r="AT279" s="20"/>
      <c r="AU279" s="56"/>
      <c r="AV279" s="48">
        <f t="shared" si="43"/>
        <v>0</v>
      </c>
      <c r="AW279" s="48"/>
      <c r="AX279" s="53"/>
      <c r="AY279" s="18"/>
      <c r="AZ279" s="18"/>
      <c r="BA279" s="9"/>
      <c r="BB279" s="6"/>
      <c r="BC279" s="6"/>
      <c r="BD279" s="34"/>
      <c r="BE279" s="6"/>
      <c r="BF279" s="71"/>
    </row>
    <row r="280" spans="1:58" s="7" customFormat="1" ht="45" hidden="1" customHeight="1" outlineLevel="2" x14ac:dyDescent="0.25">
      <c r="A280" s="91">
        <v>271</v>
      </c>
      <c r="B280" s="96" t="s">
        <v>246</v>
      </c>
      <c r="C280" s="97"/>
      <c r="D280" s="68" t="s">
        <v>303</v>
      </c>
      <c r="E280" s="54"/>
      <c r="F280" s="55">
        <f t="shared" si="41"/>
        <v>0</v>
      </c>
      <c r="G280" s="41">
        <f t="shared" si="42"/>
        <v>0</v>
      </c>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56"/>
      <c r="AV280" s="48">
        <f t="shared" si="43"/>
        <v>0</v>
      </c>
      <c r="AW280" s="48"/>
      <c r="AX280" s="53"/>
      <c r="AY280" s="18"/>
      <c r="AZ280" s="18"/>
      <c r="BA280" s="9"/>
      <c r="BB280" s="6"/>
      <c r="BC280" s="6"/>
      <c r="BD280" s="34"/>
      <c r="BE280" s="6"/>
      <c r="BF280" s="71"/>
    </row>
    <row r="281" spans="1:58" s="7" customFormat="1" ht="47.25" hidden="1" customHeight="1" outlineLevel="2" x14ac:dyDescent="0.25">
      <c r="A281" s="91">
        <v>272</v>
      </c>
      <c r="B281" s="93" t="s">
        <v>252</v>
      </c>
      <c r="C281" s="93"/>
      <c r="D281" s="69" t="s">
        <v>304</v>
      </c>
      <c r="E281" s="54"/>
      <c r="F281" s="55">
        <f t="shared" si="41"/>
        <v>0</v>
      </c>
      <c r="G281" s="41">
        <f t="shared" si="42"/>
        <v>0</v>
      </c>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c r="AP281" s="20"/>
      <c r="AQ281" s="20"/>
      <c r="AR281" s="20"/>
      <c r="AS281" s="20"/>
      <c r="AT281" s="20"/>
      <c r="AU281" s="56"/>
      <c r="AV281" s="48">
        <f t="shared" si="43"/>
        <v>0</v>
      </c>
      <c r="AW281" s="48"/>
      <c r="AX281" s="53"/>
      <c r="AY281" s="18"/>
      <c r="AZ281" s="18"/>
      <c r="BA281" s="9"/>
      <c r="BB281" s="6"/>
      <c r="BC281" s="6"/>
      <c r="BD281" s="34"/>
      <c r="BE281" s="6"/>
      <c r="BF281" s="71"/>
    </row>
    <row r="282" spans="1:58" s="7" customFormat="1" ht="35.1" hidden="1" customHeight="1" outlineLevel="2" x14ac:dyDescent="0.25">
      <c r="A282" s="91">
        <v>273</v>
      </c>
      <c r="B282" s="96" t="s">
        <v>247</v>
      </c>
      <c r="C282" s="97"/>
      <c r="D282" s="68" t="s">
        <v>305</v>
      </c>
      <c r="E282" s="54"/>
      <c r="F282" s="55">
        <f t="shared" si="41"/>
        <v>0</v>
      </c>
      <c r="G282" s="41">
        <f t="shared" si="42"/>
        <v>0</v>
      </c>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56"/>
      <c r="AV282" s="48">
        <f t="shared" si="43"/>
        <v>0</v>
      </c>
      <c r="AW282" s="48"/>
      <c r="AX282" s="53"/>
      <c r="AY282" s="18"/>
      <c r="AZ282" s="18"/>
      <c r="BA282" s="9"/>
      <c r="BB282" s="6"/>
      <c r="BC282" s="6"/>
      <c r="BD282" s="34"/>
      <c r="BE282" s="6"/>
      <c r="BF282" s="71"/>
    </row>
    <row r="283" spans="1:58" ht="35.1" customHeight="1" outlineLevel="1" collapsed="1" x14ac:dyDescent="0.25">
      <c r="A283" s="91">
        <v>274</v>
      </c>
      <c r="B283" s="70" t="s">
        <v>143</v>
      </c>
      <c r="C283" s="94" t="s">
        <v>142</v>
      </c>
      <c r="D283" s="95"/>
      <c r="E283" s="33">
        <f>IF(AV283&gt;999,"neatbilst",IF(AV283&gt;99,"atbilst daļēji",IF(AV283&gt;9,"atbilst pilnībā",IF(AV283&gt;0,"neattiecas",0))))</f>
        <v>0</v>
      </c>
      <c r="F283" s="61">
        <f>SUM(F284:F286)</f>
        <v>0</v>
      </c>
      <c r="G283" s="61">
        <f>SUM(G284:G286)</f>
        <v>0</v>
      </c>
      <c r="H283" s="62"/>
      <c r="I283" s="62"/>
      <c r="J283" s="62"/>
      <c r="K283" s="62"/>
      <c r="L283" s="62"/>
      <c r="M283" s="62"/>
      <c r="N283" s="62"/>
      <c r="O283" s="62"/>
      <c r="P283" s="62"/>
      <c r="Q283" s="62"/>
      <c r="R283" s="62"/>
      <c r="S283" s="62"/>
      <c r="T283" s="62"/>
      <c r="U283" s="62"/>
      <c r="V283" s="62"/>
      <c r="W283" s="62"/>
      <c r="X283" s="62"/>
      <c r="Y283" s="62"/>
      <c r="Z283" s="62"/>
      <c r="AA283" s="62"/>
      <c r="AB283" s="62"/>
      <c r="AC283" s="62"/>
      <c r="AD283" s="62"/>
      <c r="AE283" s="62"/>
      <c r="AF283" s="62"/>
      <c r="AG283" s="62"/>
      <c r="AH283" s="62"/>
      <c r="AI283" s="62"/>
      <c r="AJ283" s="62"/>
      <c r="AK283" s="62"/>
      <c r="AL283" s="62"/>
      <c r="AM283" s="62"/>
      <c r="AN283" s="62"/>
      <c r="AO283" s="62"/>
      <c r="AP283" s="62"/>
      <c r="AQ283" s="62"/>
      <c r="AR283" s="62"/>
      <c r="AS283" s="62"/>
      <c r="AT283" s="62"/>
      <c r="AU283" s="61">
        <f>I8</f>
        <v>0</v>
      </c>
      <c r="AV283" s="48">
        <f>SUM(AV284:AV286)</f>
        <v>0</v>
      </c>
      <c r="AW283" s="48" t="s">
        <v>153</v>
      </c>
      <c r="AX283" s="63"/>
      <c r="AY283" s="64">
        <f>MIN(AY284:AY286)</f>
        <v>0</v>
      </c>
      <c r="AZ283" s="64">
        <f>MAX(AZ284:AZ286)</f>
        <v>0</v>
      </c>
      <c r="BA283" s="65"/>
      <c r="BB283" s="63"/>
      <c r="BC283" s="66"/>
      <c r="BD283" s="67"/>
      <c r="BE283" s="67"/>
      <c r="BF283" s="72"/>
    </row>
    <row r="284" spans="1:58" s="7" customFormat="1" ht="87.75" hidden="1" customHeight="1" outlineLevel="2" x14ac:dyDescent="0.25">
      <c r="A284" s="91">
        <v>275</v>
      </c>
      <c r="B284" s="96" t="s">
        <v>253</v>
      </c>
      <c r="C284" s="97"/>
      <c r="D284" s="69" t="s">
        <v>306</v>
      </c>
      <c r="E284" s="54"/>
      <c r="F284" s="55">
        <f>COUNTA(H284:R284)</f>
        <v>0</v>
      </c>
      <c r="G284" s="41">
        <f>COUNTA(S284:AT284)</f>
        <v>0</v>
      </c>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56"/>
      <c r="AV284" s="48">
        <f>IF(E284="neattiecas",1,IF(E284="atbilst pilnībā",10,IF(E284="atbilst daļēji",100,IF(E284="neatbilst",1000,0))))</f>
        <v>0</v>
      </c>
      <c r="AW284" s="48"/>
      <c r="AX284" s="53"/>
      <c r="AY284" s="18"/>
      <c r="AZ284" s="18"/>
      <c r="BA284" s="9"/>
      <c r="BB284" s="6"/>
      <c r="BC284" s="6"/>
      <c r="BD284" s="34"/>
      <c r="BE284" s="6"/>
      <c r="BF284" s="71"/>
    </row>
    <row r="285" spans="1:58" s="7" customFormat="1" ht="45" hidden="1" customHeight="1" outlineLevel="2" x14ac:dyDescent="0.25">
      <c r="A285" s="91">
        <v>276</v>
      </c>
      <c r="B285" s="96" t="s">
        <v>254</v>
      </c>
      <c r="C285" s="97"/>
      <c r="D285" s="69" t="s">
        <v>307</v>
      </c>
      <c r="E285" s="54"/>
      <c r="F285" s="55">
        <f>COUNTA(H285:R285)</f>
        <v>0</v>
      </c>
      <c r="G285" s="41">
        <f>COUNTA(S285:AT285)</f>
        <v>0</v>
      </c>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56"/>
      <c r="AV285" s="48">
        <f>IF(E285="neattiecas",1,IF(E285="atbilst pilnībā",10,IF(E285="atbilst daļēji",100,IF(E285="neatbilst",1000,0))))</f>
        <v>0</v>
      </c>
      <c r="AW285" s="48"/>
      <c r="AX285" s="53"/>
      <c r="AY285" s="18"/>
      <c r="AZ285" s="18"/>
      <c r="BA285" s="9"/>
      <c r="BB285" s="6"/>
      <c r="BC285" s="6"/>
      <c r="BD285" s="34"/>
      <c r="BE285" s="6"/>
      <c r="BF285" s="71"/>
    </row>
    <row r="286" spans="1:58" s="7" customFormat="1" ht="45" hidden="1" customHeight="1" outlineLevel="2" x14ac:dyDescent="0.25">
      <c r="A286" s="91">
        <v>277</v>
      </c>
      <c r="B286" s="96" t="s">
        <v>255</v>
      </c>
      <c r="C286" s="97"/>
      <c r="D286" s="68" t="s">
        <v>430</v>
      </c>
      <c r="E286" s="54"/>
      <c r="F286" s="55">
        <f>COUNTA(H286:R286)</f>
        <v>0</v>
      </c>
      <c r="G286" s="41">
        <f>COUNTA(S286:AT286)</f>
        <v>0</v>
      </c>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56"/>
      <c r="AV286" s="48">
        <f>IF(E286="neattiecas",1,IF(E286="atbilst pilnībā",10,IF(E286="atbilst daļēji",100,IF(E286="neatbilst",1000,0))))</f>
        <v>0</v>
      </c>
      <c r="AW286" s="48"/>
      <c r="AX286" s="53"/>
      <c r="AY286" s="18"/>
      <c r="AZ286" s="18"/>
      <c r="BA286" s="9"/>
      <c r="BB286" s="6"/>
      <c r="BC286" s="6"/>
      <c r="BD286" s="34"/>
      <c r="BE286" s="6"/>
      <c r="BF286" s="71"/>
    </row>
    <row r="287" spans="1:58" ht="35.1" customHeight="1" outlineLevel="1" collapsed="1" x14ac:dyDescent="0.25">
      <c r="A287" s="91">
        <v>278</v>
      </c>
      <c r="B287" s="70" t="s">
        <v>144</v>
      </c>
      <c r="C287" s="94" t="s">
        <v>62</v>
      </c>
      <c r="D287" s="95"/>
      <c r="E287" s="33">
        <f>IF(AV287&gt;999,"neatbilst",IF(AV287&gt;99,"atbilst daļēji",IF(AV287&gt;9,"atbilst pilnībā",IF(AV287&gt;0,"neattiecas",0))))</f>
        <v>0</v>
      </c>
      <c r="F287" s="61">
        <f>SUM(F288:F291)</f>
        <v>0</v>
      </c>
      <c r="G287" s="61">
        <f>SUM(G288:G291)</f>
        <v>0</v>
      </c>
      <c r="H287" s="62"/>
      <c r="I287" s="62"/>
      <c r="J287" s="62"/>
      <c r="K287" s="62"/>
      <c r="L287" s="62"/>
      <c r="M287" s="62"/>
      <c r="N287" s="62"/>
      <c r="O287" s="62"/>
      <c r="P287" s="62"/>
      <c r="Q287" s="62"/>
      <c r="R287" s="62"/>
      <c r="S287" s="62"/>
      <c r="T287" s="62"/>
      <c r="U287" s="62"/>
      <c r="V287" s="62"/>
      <c r="W287" s="62"/>
      <c r="X287" s="62"/>
      <c r="Y287" s="62"/>
      <c r="Z287" s="62"/>
      <c r="AA287" s="62"/>
      <c r="AB287" s="62"/>
      <c r="AC287" s="62"/>
      <c r="AD287" s="62"/>
      <c r="AE287" s="62"/>
      <c r="AF287" s="62"/>
      <c r="AG287" s="62"/>
      <c r="AH287" s="62"/>
      <c r="AI287" s="62"/>
      <c r="AJ287" s="62"/>
      <c r="AK287" s="62"/>
      <c r="AL287" s="62"/>
      <c r="AM287" s="62"/>
      <c r="AN287" s="62"/>
      <c r="AO287" s="62"/>
      <c r="AP287" s="62"/>
      <c r="AQ287" s="62"/>
      <c r="AR287" s="62"/>
      <c r="AS287" s="62"/>
      <c r="AT287" s="62"/>
      <c r="AU287" s="61">
        <f>J8</f>
        <v>0</v>
      </c>
      <c r="AV287" s="48">
        <f>SUM(AV288:AV291)</f>
        <v>0</v>
      </c>
      <c r="AW287" s="48" t="s">
        <v>153</v>
      </c>
      <c r="AX287" s="63"/>
      <c r="AY287" s="64">
        <f>MIN(AY288:AY291)</f>
        <v>0</v>
      </c>
      <c r="AZ287" s="64">
        <f>MAX(AZ288:AZ291)</f>
        <v>0</v>
      </c>
      <c r="BA287" s="65"/>
      <c r="BB287" s="63"/>
      <c r="BC287" s="66"/>
      <c r="BD287" s="67"/>
      <c r="BE287" s="67"/>
      <c r="BF287" s="72"/>
    </row>
    <row r="288" spans="1:58" s="7" customFormat="1" ht="105" hidden="1" customHeight="1" outlineLevel="2" x14ac:dyDescent="0.25">
      <c r="A288" s="91">
        <v>279</v>
      </c>
      <c r="B288" s="96" t="s">
        <v>256</v>
      </c>
      <c r="C288" s="97"/>
      <c r="D288" s="69" t="s">
        <v>308</v>
      </c>
      <c r="E288" s="54"/>
      <c r="F288" s="55">
        <f>COUNTA(H288:R288)</f>
        <v>0</v>
      </c>
      <c r="G288" s="41">
        <f>COUNTA(S288:AT288)</f>
        <v>0</v>
      </c>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56"/>
      <c r="AV288" s="48">
        <f>IF(E288="neattiecas",1,IF(E288="atbilst pilnībā",10,IF(E288="atbilst daļēji",100,IF(E288="neatbilst",1000,0))))</f>
        <v>0</v>
      </c>
      <c r="AW288" s="48"/>
      <c r="AX288" s="53"/>
      <c r="AY288" s="18"/>
      <c r="AZ288" s="18"/>
      <c r="BA288" s="9"/>
      <c r="BB288" s="6"/>
      <c r="BC288" s="6"/>
      <c r="BD288" s="34"/>
      <c r="BE288" s="6"/>
      <c r="BF288" s="71"/>
    </row>
    <row r="289" spans="1:58" s="7" customFormat="1" ht="35.1" hidden="1" customHeight="1" outlineLevel="2" x14ac:dyDescent="0.25">
      <c r="A289" s="91">
        <v>280</v>
      </c>
      <c r="B289" s="96" t="s">
        <v>257</v>
      </c>
      <c r="C289" s="97"/>
      <c r="D289" s="69" t="s">
        <v>309</v>
      </c>
      <c r="E289" s="54"/>
      <c r="F289" s="55">
        <f>COUNTA(H289:R289)</f>
        <v>0</v>
      </c>
      <c r="G289" s="41">
        <f>COUNTA(S289:AT289)</f>
        <v>0</v>
      </c>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56"/>
      <c r="AV289" s="48">
        <f>IF(E289="neattiecas",1,IF(E289="atbilst pilnībā",10,IF(E289="atbilst daļēji",100,IF(E289="neatbilst",1000,0))))</f>
        <v>0</v>
      </c>
      <c r="AW289" s="48"/>
      <c r="AX289" s="53"/>
      <c r="AY289" s="18"/>
      <c r="AZ289" s="18"/>
      <c r="BA289" s="9"/>
      <c r="BB289" s="6"/>
      <c r="BC289" s="6"/>
      <c r="BD289" s="34"/>
      <c r="BE289" s="6"/>
      <c r="BF289" s="71"/>
    </row>
    <row r="290" spans="1:58" s="7" customFormat="1" ht="35.1" hidden="1" customHeight="1" outlineLevel="2" x14ac:dyDescent="0.25">
      <c r="A290" s="91">
        <v>281</v>
      </c>
      <c r="B290" s="96" t="s">
        <v>258</v>
      </c>
      <c r="C290" s="97"/>
      <c r="D290" s="69" t="s">
        <v>310</v>
      </c>
      <c r="E290" s="54"/>
      <c r="F290" s="55">
        <f>COUNTA(H290:R290)</f>
        <v>0</v>
      </c>
      <c r="G290" s="41">
        <f>COUNTA(S290:AT290)</f>
        <v>0</v>
      </c>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56"/>
      <c r="AV290" s="48">
        <f>IF(E290="neattiecas",1,IF(E290="atbilst pilnībā",10,IF(E290="atbilst daļēji",100,IF(E290="neatbilst",1000,0))))</f>
        <v>0</v>
      </c>
      <c r="AW290" s="48"/>
      <c r="AX290" s="53"/>
      <c r="AY290" s="18"/>
      <c r="AZ290" s="18"/>
      <c r="BA290" s="9"/>
      <c r="BB290" s="6"/>
      <c r="BC290" s="6"/>
      <c r="BD290" s="34"/>
      <c r="BE290" s="6"/>
      <c r="BF290" s="71"/>
    </row>
    <row r="291" spans="1:58" s="7" customFormat="1" ht="45" hidden="1" customHeight="1" outlineLevel="2" x14ac:dyDescent="0.25">
      <c r="A291" s="91">
        <v>282</v>
      </c>
      <c r="B291" s="96" t="s">
        <v>259</v>
      </c>
      <c r="C291" s="97"/>
      <c r="D291" s="69" t="s">
        <v>311</v>
      </c>
      <c r="E291" s="54"/>
      <c r="F291" s="55">
        <f>COUNTA(H291:R291)</f>
        <v>0</v>
      </c>
      <c r="G291" s="41">
        <f>COUNTA(S291:AT291)</f>
        <v>0</v>
      </c>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56"/>
      <c r="AV291" s="48">
        <f>IF(E291="neattiecas",1,IF(E291="atbilst pilnībā",10,IF(E291="atbilst daļēji",100,IF(E291="neatbilst",1000,0))))</f>
        <v>0</v>
      </c>
      <c r="AW291" s="48"/>
      <c r="AX291" s="53"/>
      <c r="AY291" s="18"/>
      <c r="AZ291" s="18"/>
      <c r="BA291" s="9"/>
      <c r="BB291" s="6"/>
      <c r="BC291" s="6"/>
      <c r="BD291" s="34"/>
      <c r="BE291" s="6"/>
      <c r="BF291" s="71"/>
    </row>
    <row r="292" spans="1:58" ht="35.1" customHeight="1" outlineLevel="1" collapsed="1" x14ac:dyDescent="0.25">
      <c r="A292" s="91">
        <v>283</v>
      </c>
      <c r="B292" s="70" t="s">
        <v>145</v>
      </c>
      <c r="C292" s="94" t="s">
        <v>60</v>
      </c>
      <c r="D292" s="95"/>
      <c r="E292" s="33">
        <f>IF(AV292&gt;999,"neatbilst",IF(AV292&gt;99,"atbilst daļēji",IF(AV292&gt;9,"atbilst pilnībā",IF(AV292&gt;0,"neattiecas",0))))</f>
        <v>0</v>
      </c>
      <c r="F292" s="61">
        <f>SUM(F293:F295)</f>
        <v>0</v>
      </c>
      <c r="G292" s="61">
        <f>SUM(G293:G295)</f>
        <v>0</v>
      </c>
      <c r="H292" s="62"/>
      <c r="I292" s="62"/>
      <c r="J292" s="62"/>
      <c r="K292" s="62"/>
      <c r="L292" s="62"/>
      <c r="M292" s="62"/>
      <c r="N292" s="62"/>
      <c r="O292" s="62"/>
      <c r="P292" s="62"/>
      <c r="Q292" s="62"/>
      <c r="R292" s="62"/>
      <c r="S292" s="62"/>
      <c r="T292" s="62"/>
      <c r="U292" s="62"/>
      <c r="V292" s="62"/>
      <c r="W292" s="62"/>
      <c r="X292" s="62"/>
      <c r="Y292" s="62"/>
      <c r="Z292" s="62"/>
      <c r="AA292" s="62"/>
      <c r="AB292" s="62"/>
      <c r="AC292" s="62"/>
      <c r="AD292" s="62"/>
      <c r="AE292" s="62"/>
      <c r="AF292" s="62"/>
      <c r="AG292" s="62"/>
      <c r="AH292" s="62"/>
      <c r="AI292" s="62"/>
      <c r="AJ292" s="62"/>
      <c r="AK292" s="62"/>
      <c r="AL292" s="62"/>
      <c r="AM292" s="62"/>
      <c r="AN292" s="62"/>
      <c r="AO292" s="62"/>
      <c r="AP292" s="62"/>
      <c r="AQ292" s="62"/>
      <c r="AR292" s="62"/>
      <c r="AS292" s="62"/>
      <c r="AT292" s="62"/>
      <c r="AU292" s="61">
        <f>K8</f>
        <v>0</v>
      </c>
      <c r="AV292" s="48">
        <f>SUM(AV293:AV295)</f>
        <v>0</v>
      </c>
      <c r="AW292" s="48" t="s">
        <v>153</v>
      </c>
      <c r="AX292" s="63"/>
      <c r="AY292" s="64">
        <f>MIN(AY293:AY295)</f>
        <v>0</v>
      </c>
      <c r="AZ292" s="64">
        <f>MAX(AZ293:AZ295)</f>
        <v>0</v>
      </c>
      <c r="BA292" s="65"/>
      <c r="BB292" s="63"/>
      <c r="BC292" s="66"/>
      <c r="BD292" s="67"/>
      <c r="BE292" s="67"/>
      <c r="BF292" s="72"/>
    </row>
    <row r="293" spans="1:58" s="7" customFormat="1" ht="35.1" hidden="1" customHeight="1" outlineLevel="2" x14ac:dyDescent="0.25">
      <c r="A293" s="91">
        <v>284</v>
      </c>
      <c r="B293" s="96" t="s">
        <v>260</v>
      </c>
      <c r="C293" s="97"/>
      <c r="D293" s="69" t="s">
        <v>312</v>
      </c>
      <c r="E293" s="54"/>
      <c r="F293" s="55">
        <f>COUNTA(H293:R293)</f>
        <v>0</v>
      </c>
      <c r="G293" s="41">
        <f>COUNTA(S293:AT293)</f>
        <v>0</v>
      </c>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c r="AP293" s="20"/>
      <c r="AQ293" s="20"/>
      <c r="AR293" s="20"/>
      <c r="AS293" s="20"/>
      <c r="AT293" s="20"/>
      <c r="AU293" s="56"/>
      <c r="AV293" s="48">
        <f>IF(E293="neattiecas",1,IF(E293="atbilst pilnībā",10,IF(E293="atbilst daļēji",100,IF(E293="neatbilst",1000,0))))</f>
        <v>0</v>
      </c>
      <c r="AW293" s="48"/>
      <c r="AX293" s="53"/>
      <c r="AY293" s="18"/>
      <c r="AZ293" s="18"/>
      <c r="BA293" s="9"/>
      <c r="BB293" s="6"/>
      <c r="BC293" s="6"/>
      <c r="BD293" s="34"/>
      <c r="BE293" s="6"/>
      <c r="BF293" s="71"/>
    </row>
    <row r="294" spans="1:58" s="7" customFormat="1" ht="35.1" hidden="1" customHeight="1" outlineLevel="2" x14ac:dyDescent="0.25">
      <c r="A294" s="91">
        <v>285</v>
      </c>
      <c r="B294" s="96" t="s">
        <v>261</v>
      </c>
      <c r="C294" s="97"/>
      <c r="D294" s="69" t="s">
        <v>313</v>
      </c>
      <c r="E294" s="54"/>
      <c r="F294" s="55">
        <f>COUNTA(H294:R294)</f>
        <v>0</v>
      </c>
      <c r="G294" s="41">
        <f>COUNTA(S294:AT294)</f>
        <v>0</v>
      </c>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c r="AP294" s="20"/>
      <c r="AQ294" s="20"/>
      <c r="AR294" s="20"/>
      <c r="AS294" s="20"/>
      <c r="AT294" s="20"/>
      <c r="AU294" s="56"/>
      <c r="AV294" s="48">
        <f>IF(E294="neattiecas",1,IF(E294="atbilst pilnībā",10,IF(E294="atbilst daļēji",100,IF(E294="neatbilst",1000,0))))</f>
        <v>0</v>
      </c>
      <c r="AW294" s="48"/>
      <c r="AX294" s="53"/>
      <c r="AY294" s="18"/>
      <c r="AZ294" s="18"/>
      <c r="BA294" s="9"/>
      <c r="BB294" s="6"/>
      <c r="BC294" s="6"/>
      <c r="BD294" s="34"/>
      <c r="BE294" s="6"/>
      <c r="BF294" s="71"/>
    </row>
    <row r="295" spans="1:58" s="7" customFormat="1" ht="35.1" hidden="1" customHeight="1" outlineLevel="2" x14ac:dyDescent="0.25">
      <c r="A295" s="91">
        <v>286</v>
      </c>
      <c r="B295" s="96" t="s">
        <v>262</v>
      </c>
      <c r="C295" s="97"/>
      <c r="D295" s="69" t="s">
        <v>314</v>
      </c>
      <c r="E295" s="54"/>
      <c r="F295" s="55">
        <f>COUNTA(H295:R295)</f>
        <v>0</v>
      </c>
      <c r="G295" s="41">
        <f>COUNTA(S295:AT295)</f>
        <v>0</v>
      </c>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c r="AP295" s="20"/>
      <c r="AQ295" s="20"/>
      <c r="AR295" s="20"/>
      <c r="AS295" s="20"/>
      <c r="AT295" s="20"/>
      <c r="AU295" s="56"/>
      <c r="AV295" s="48">
        <f>IF(E295="neattiecas",1,IF(E295="atbilst pilnībā",10,IF(E295="atbilst daļēji",100,IF(E295="neatbilst",1000,0))))</f>
        <v>0</v>
      </c>
      <c r="AW295" s="48"/>
      <c r="AX295" s="53"/>
      <c r="AY295" s="18"/>
      <c r="AZ295" s="18"/>
      <c r="BA295" s="9"/>
      <c r="BB295" s="6"/>
      <c r="BC295" s="6"/>
      <c r="BD295" s="34"/>
      <c r="BE295" s="6"/>
      <c r="BF295" s="71"/>
    </row>
    <row r="296" spans="1:58" ht="35.1" customHeight="1" outlineLevel="1" collapsed="1" x14ac:dyDescent="0.25">
      <c r="A296" s="91">
        <v>287</v>
      </c>
      <c r="B296" s="70" t="s">
        <v>146</v>
      </c>
      <c r="C296" s="94" t="s">
        <v>61</v>
      </c>
      <c r="D296" s="95"/>
      <c r="E296" s="33">
        <f>IF(AV296&gt;999,"neatbilst",IF(AV296&gt;99,"atbilst daļēji",IF(AV296&gt;9,"atbilst pilnībā",IF(AV296&gt;0,"neattiecas",0))))</f>
        <v>0</v>
      </c>
      <c r="F296" s="61">
        <f>SUM(F297:F300)</f>
        <v>0</v>
      </c>
      <c r="G296" s="61">
        <f>SUM(G297:G300)</f>
        <v>0</v>
      </c>
      <c r="H296" s="62"/>
      <c r="I296" s="62"/>
      <c r="J296" s="62"/>
      <c r="K296" s="62"/>
      <c r="L296" s="62"/>
      <c r="M296" s="62"/>
      <c r="N296" s="62"/>
      <c r="O296" s="62"/>
      <c r="P296" s="62"/>
      <c r="Q296" s="62"/>
      <c r="R296" s="62"/>
      <c r="S296" s="62"/>
      <c r="T296" s="62"/>
      <c r="U296" s="62"/>
      <c r="V296" s="62"/>
      <c r="W296" s="62"/>
      <c r="X296" s="62"/>
      <c r="Y296" s="62"/>
      <c r="Z296" s="62"/>
      <c r="AA296" s="62"/>
      <c r="AB296" s="62"/>
      <c r="AC296" s="62"/>
      <c r="AD296" s="62"/>
      <c r="AE296" s="62"/>
      <c r="AF296" s="62"/>
      <c r="AG296" s="62"/>
      <c r="AH296" s="62"/>
      <c r="AI296" s="62"/>
      <c r="AJ296" s="62"/>
      <c r="AK296" s="62"/>
      <c r="AL296" s="62"/>
      <c r="AM296" s="62"/>
      <c r="AN296" s="62"/>
      <c r="AO296" s="62"/>
      <c r="AP296" s="62"/>
      <c r="AQ296" s="62"/>
      <c r="AR296" s="62"/>
      <c r="AS296" s="62"/>
      <c r="AT296" s="62"/>
      <c r="AU296" s="61">
        <f>L8</f>
        <v>0</v>
      </c>
      <c r="AV296" s="48">
        <f>SUM(AV297:AV300)</f>
        <v>0</v>
      </c>
      <c r="AW296" s="48" t="s">
        <v>153</v>
      </c>
      <c r="AX296" s="63"/>
      <c r="AY296" s="64">
        <f>MIN(AY297:AY300)</f>
        <v>0</v>
      </c>
      <c r="AZ296" s="64">
        <f>MAX(AZ297:AZ300)</f>
        <v>0</v>
      </c>
      <c r="BA296" s="65"/>
      <c r="BB296" s="63"/>
      <c r="BC296" s="66"/>
      <c r="BD296" s="67"/>
      <c r="BE296" s="67"/>
      <c r="BF296" s="72"/>
    </row>
    <row r="297" spans="1:58" s="7" customFormat="1" ht="35.1" hidden="1" customHeight="1" outlineLevel="2" x14ac:dyDescent="0.25">
      <c r="A297" s="91">
        <v>288</v>
      </c>
      <c r="B297" s="96" t="s">
        <v>263</v>
      </c>
      <c r="C297" s="97"/>
      <c r="D297" s="69" t="s">
        <v>315</v>
      </c>
      <c r="E297" s="54"/>
      <c r="F297" s="55">
        <f>COUNTA(H297:R297)</f>
        <v>0</v>
      </c>
      <c r="G297" s="41">
        <f>COUNTA(S297:AT297)</f>
        <v>0</v>
      </c>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c r="AL297" s="20"/>
      <c r="AM297" s="20"/>
      <c r="AN297" s="20"/>
      <c r="AO297" s="20"/>
      <c r="AP297" s="20"/>
      <c r="AQ297" s="20"/>
      <c r="AR297" s="20"/>
      <c r="AS297" s="20"/>
      <c r="AT297" s="20"/>
      <c r="AU297" s="56"/>
      <c r="AV297" s="48">
        <f>IF(E297="neattiecas",1,IF(E297="atbilst pilnībā",10,IF(E297="atbilst daļēji",100,IF(E297="neatbilst",1000,0))))</f>
        <v>0</v>
      </c>
      <c r="AW297" s="48"/>
      <c r="AX297" s="53"/>
      <c r="AY297" s="18"/>
      <c r="AZ297" s="18"/>
      <c r="BA297" s="9"/>
      <c r="BB297" s="6"/>
      <c r="BC297" s="6"/>
      <c r="BD297" s="34"/>
      <c r="BE297" s="6"/>
      <c r="BF297" s="71"/>
    </row>
    <row r="298" spans="1:58" s="7" customFormat="1" ht="35.1" hidden="1" customHeight="1" outlineLevel="2" x14ac:dyDescent="0.25">
      <c r="A298" s="91">
        <v>289</v>
      </c>
      <c r="B298" s="96" t="s">
        <v>264</v>
      </c>
      <c r="C298" s="97"/>
      <c r="D298" s="69" t="s">
        <v>316</v>
      </c>
      <c r="E298" s="54"/>
      <c r="F298" s="55">
        <f>COUNTA(H298:R298)</f>
        <v>0</v>
      </c>
      <c r="G298" s="41">
        <f>COUNTA(S298:AT298)</f>
        <v>0</v>
      </c>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c r="AP298" s="20"/>
      <c r="AQ298" s="20"/>
      <c r="AR298" s="20"/>
      <c r="AS298" s="20"/>
      <c r="AT298" s="20"/>
      <c r="AU298" s="56"/>
      <c r="AV298" s="48">
        <f>IF(E298="neattiecas",1,IF(E298="atbilst pilnībā",10,IF(E298="atbilst daļēji",100,IF(E298="neatbilst",1000,0))))</f>
        <v>0</v>
      </c>
      <c r="AW298" s="48"/>
      <c r="AX298" s="53"/>
      <c r="AY298" s="18"/>
      <c r="AZ298" s="18"/>
      <c r="BA298" s="9"/>
      <c r="BB298" s="6"/>
      <c r="BC298" s="6"/>
      <c r="BD298" s="34"/>
      <c r="BE298" s="6"/>
      <c r="BF298" s="71"/>
    </row>
    <row r="299" spans="1:58" s="7" customFormat="1" ht="35.1" hidden="1" customHeight="1" outlineLevel="2" x14ac:dyDescent="0.25">
      <c r="A299" s="91">
        <v>290</v>
      </c>
      <c r="B299" s="96" t="s">
        <v>265</v>
      </c>
      <c r="C299" s="97"/>
      <c r="D299" s="69" t="s">
        <v>317</v>
      </c>
      <c r="E299" s="54"/>
      <c r="F299" s="55">
        <f>COUNTA(H299:R299)</f>
        <v>0</v>
      </c>
      <c r="G299" s="41">
        <f>COUNTA(S299:AT299)</f>
        <v>0</v>
      </c>
      <c r="H299" s="20"/>
      <c r="I299" s="20"/>
      <c r="J299" s="20"/>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c r="AH299" s="20"/>
      <c r="AI299" s="20"/>
      <c r="AJ299" s="20"/>
      <c r="AK299" s="20"/>
      <c r="AL299" s="20"/>
      <c r="AM299" s="20"/>
      <c r="AN299" s="20"/>
      <c r="AO299" s="20"/>
      <c r="AP299" s="20"/>
      <c r="AQ299" s="20"/>
      <c r="AR299" s="20"/>
      <c r="AS299" s="20"/>
      <c r="AT299" s="20"/>
      <c r="AU299" s="56"/>
      <c r="AV299" s="48">
        <f>IF(E299="neattiecas",1,IF(E299="atbilst pilnībā",10,IF(E299="atbilst daļēji",100,IF(E299="neatbilst",1000,0))))</f>
        <v>0</v>
      </c>
      <c r="AW299" s="48"/>
      <c r="AX299" s="53"/>
      <c r="AY299" s="18"/>
      <c r="AZ299" s="18"/>
      <c r="BA299" s="9"/>
      <c r="BB299" s="6"/>
      <c r="BC299" s="6"/>
      <c r="BD299" s="34"/>
      <c r="BE299" s="6"/>
      <c r="BF299" s="71"/>
    </row>
    <row r="300" spans="1:58" s="7" customFormat="1" ht="18" hidden="1" outlineLevel="2" x14ac:dyDescent="0.25">
      <c r="A300" s="91">
        <v>291</v>
      </c>
      <c r="B300" s="93" t="s">
        <v>270</v>
      </c>
      <c r="C300" s="93"/>
      <c r="D300" s="69" t="s">
        <v>318</v>
      </c>
      <c r="E300" s="54"/>
      <c r="F300" s="55">
        <f>COUNTA(H300:R300)</f>
        <v>0</v>
      </c>
      <c r="G300" s="41">
        <f>COUNTA(S300:AT300)</f>
        <v>0</v>
      </c>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c r="AP300" s="20"/>
      <c r="AQ300" s="20"/>
      <c r="AR300" s="20"/>
      <c r="AS300" s="20"/>
      <c r="AT300" s="20"/>
      <c r="AU300" s="56"/>
      <c r="AV300" s="48">
        <f>IF(E300="neattiecas",1,IF(E300="atbilst pilnībā",10,IF(E300="atbilst daļēji",100,IF(E300="neatbilst",1000,0))))</f>
        <v>0</v>
      </c>
      <c r="AW300" s="48"/>
      <c r="AX300" s="53"/>
      <c r="AY300" s="18"/>
      <c r="AZ300" s="18"/>
      <c r="BA300" s="9"/>
      <c r="BB300" s="6"/>
      <c r="BC300" s="6"/>
      <c r="BD300" s="34"/>
      <c r="BE300" s="6"/>
      <c r="BF300" s="71"/>
    </row>
    <row r="301" spans="1:58" ht="35.1" customHeight="1" outlineLevel="1" collapsed="1" x14ac:dyDescent="0.25">
      <c r="A301" s="91">
        <v>292</v>
      </c>
      <c r="B301" s="70" t="s">
        <v>147</v>
      </c>
      <c r="C301" s="94" t="s">
        <v>52</v>
      </c>
      <c r="D301" s="95"/>
      <c r="E301" s="33">
        <f>IF(AV301&gt;999,"neatbilst",IF(AV301&gt;99,"atbilst daļēji",IF(AV301&gt;9,"atbilst pilnībā",IF(AV301&gt;0,"neattiecas",0))))</f>
        <v>0</v>
      </c>
      <c r="F301" s="61">
        <f>SUM(F302:F305)</f>
        <v>0</v>
      </c>
      <c r="G301" s="61">
        <f>SUM(G302:G305)</f>
        <v>0</v>
      </c>
      <c r="H301" s="62"/>
      <c r="I301" s="62"/>
      <c r="J301" s="62"/>
      <c r="K301" s="62"/>
      <c r="L301" s="62"/>
      <c r="M301" s="62"/>
      <c r="N301" s="62"/>
      <c r="O301" s="62"/>
      <c r="P301" s="62"/>
      <c r="Q301" s="62"/>
      <c r="R301" s="62"/>
      <c r="S301" s="62"/>
      <c r="T301" s="62"/>
      <c r="U301" s="62"/>
      <c r="V301" s="62"/>
      <c r="W301" s="62"/>
      <c r="X301" s="62"/>
      <c r="Y301" s="62"/>
      <c r="Z301" s="62"/>
      <c r="AA301" s="62"/>
      <c r="AB301" s="62"/>
      <c r="AC301" s="62"/>
      <c r="AD301" s="62"/>
      <c r="AE301" s="62"/>
      <c r="AF301" s="62"/>
      <c r="AG301" s="62"/>
      <c r="AH301" s="62"/>
      <c r="AI301" s="62"/>
      <c r="AJ301" s="62"/>
      <c r="AK301" s="62"/>
      <c r="AL301" s="62"/>
      <c r="AM301" s="62"/>
      <c r="AN301" s="62"/>
      <c r="AO301" s="62"/>
      <c r="AP301" s="62"/>
      <c r="AQ301" s="62"/>
      <c r="AR301" s="62"/>
      <c r="AS301" s="62"/>
      <c r="AT301" s="62"/>
      <c r="AU301" s="61">
        <f>M8</f>
        <v>0</v>
      </c>
      <c r="AV301" s="48">
        <f>SUM(AV302:AV305)</f>
        <v>0</v>
      </c>
      <c r="AW301" s="48" t="s">
        <v>153</v>
      </c>
      <c r="AX301" s="63"/>
      <c r="AY301" s="64">
        <f>MIN(AY302:AY305)</f>
        <v>0</v>
      </c>
      <c r="AZ301" s="64">
        <f>MAX(AZ302:AZ305)</f>
        <v>0</v>
      </c>
      <c r="BA301" s="65"/>
      <c r="BB301" s="63"/>
      <c r="BC301" s="66"/>
      <c r="BD301" s="67"/>
      <c r="BE301" s="67"/>
      <c r="BF301" s="72"/>
    </row>
    <row r="302" spans="1:58" s="7" customFormat="1" ht="35.1" hidden="1" customHeight="1" outlineLevel="2" x14ac:dyDescent="0.25">
      <c r="A302" s="91">
        <v>293</v>
      </c>
      <c r="B302" s="96" t="s">
        <v>266</v>
      </c>
      <c r="C302" s="97"/>
      <c r="D302" s="69" t="s">
        <v>319</v>
      </c>
      <c r="E302" s="54"/>
      <c r="F302" s="55">
        <f>COUNTA(H302:R302)</f>
        <v>0</v>
      </c>
      <c r="G302" s="41">
        <f>COUNTA(S302:AT302)</f>
        <v>0</v>
      </c>
      <c r="H302" s="20"/>
      <c r="I302" s="20"/>
      <c r="J302" s="20"/>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c r="AH302" s="20"/>
      <c r="AI302" s="20"/>
      <c r="AJ302" s="20"/>
      <c r="AK302" s="20"/>
      <c r="AL302" s="20"/>
      <c r="AM302" s="20"/>
      <c r="AN302" s="20"/>
      <c r="AO302" s="20"/>
      <c r="AP302" s="20"/>
      <c r="AQ302" s="20"/>
      <c r="AR302" s="20"/>
      <c r="AS302" s="20"/>
      <c r="AT302" s="20"/>
      <c r="AU302" s="56"/>
      <c r="AV302" s="48">
        <f>IF(E302="neattiecas",1,IF(E302="atbilst pilnībā",10,IF(E302="atbilst daļēji",100,IF(E302="neatbilst",1000,0))))</f>
        <v>0</v>
      </c>
      <c r="AW302" s="48"/>
      <c r="AX302" s="53"/>
      <c r="AY302" s="18"/>
      <c r="AZ302" s="18"/>
      <c r="BA302" s="9"/>
      <c r="BB302" s="6"/>
      <c r="BC302" s="6"/>
      <c r="BD302" s="34"/>
      <c r="BE302" s="6"/>
      <c r="BF302" s="71"/>
    </row>
    <row r="303" spans="1:58" s="7" customFormat="1" ht="35.1" hidden="1" customHeight="1" outlineLevel="2" x14ac:dyDescent="0.25">
      <c r="A303" s="91">
        <v>294</v>
      </c>
      <c r="B303" s="96" t="s">
        <v>267</v>
      </c>
      <c r="C303" s="97"/>
      <c r="D303" s="69" t="s">
        <v>320</v>
      </c>
      <c r="E303" s="54"/>
      <c r="F303" s="55">
        <f>COUNTA(H303:R303)</f>
        <v>0</v>
      </c>
      <c r="G303" s="41">
        <f>COUNTA(S303:AT303)</f>
        <v>0</v>
      </c>
      <c r="H303" s="20"/>
      <c r="I303" s="20"/>
      <c r="J303" s="20"/>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c r="AH303" s="20"/>
      <c r="AI303" s="20"/>
      <c r="AJ303" s="20"/>
      <c r="AK303" s="20"/>
      <c r="AL303" s="20"/>
      <c r="AM303" s="20"/>
      <c r="AN303" s="20"/>
      <c r="AO303" s="20"/>
      <c r="AP303" s="20"/>
      <c r="AQ303" s="20"/>
      <c r="AR303" s="20"/>
      <c r="AS303" s="20"/>
      <c r="AT303" s="20"/>
      <c r="AU303" s="56"/>
      <c r="AV303" s="48">
        <f>IF(E303="neattiecas",1,IF(E303="atbilst pilnībā",10,IF(E303="atbilst daļēji",100,IF(E303="neatbilst",1000,0))))</f>
        <v>0</v>
      </c>
      <c r="AW303" s="48"/>
      <c r="AX303" s="53"/>
      <c r="AY303" s="18"/>
      <c r="AZ303" s="18"/>
      <c r="BA303" s="9"/>
      <c r="BB303" s="6"/>
      <c r="BC303" s="6"/>
      <c r="BD303" s="34"/>
      <c r="BE303" s="6"/>
      <c r="BF303" s="71"/>
    </row>
    <row r="304" spans="1:58" s="7" customFormat="1" ht="35.1" hidden="1" customHeight="1" outlineLevel="2" x14ac:dyDescent="0.25">
      <c r="A304" s="91">
        <v>295</v>
      </c>
      <c r="B304" s="96" t="s">
        <v>268</v>
      </c>
      <c r="C304" s="97"/>
      <c r="D304" s="69" t="s">
        <v>321</v>
      </c>
      <c r="E304" s="54"/>
      <c r="F304" s="55">
        <f>COUNTA(H304:R304)</f>
        <v>0</v>
      </c>
      <c r="G304" s="41">
        <f>COUNTA(S304:AT304)</f>
        <v>0</v>
      </c>
      <c r="H304" s="20"/>
      <c r="I304" s="20"/>
      <c r="J304" s="20"/>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c r="AH304" s="20"/>
      <c r="AI304" s="20"/>
      <c r="AJ304" s="20"/>
      <c r="AK304" s="20"/>
      <c r="AL304" s="20"/>
      <c r="AM304" s="20"/>
      <c r="AN304" s="20"/>
      <c r="AO304" s="20"/>
      <c r="AP304" s="20"/>
      <c r="AQ304" s="20"/>
      <c r="AR304" s="20"/>
      <c r="AS304" s="20"/>
      <c r="AT304" s="20"/>
      <c r="AU304" s="56"/>
      <c r="AV304" s="48">
        <f>IF(E304="neattiecas",1,IF(E304="atbilst pilnībā",10,IF(E304="atbilst daļēji",100,IF(E304="neatbilst",1000,0))))</f>
        <v>0</v>
      </c>
      <c r="AW304" s="48"/>
      <c r="AX304" s="53"/>
      <c r="AY304" s="18"/>
      <c r="AZ304" s="18"/>
      <c r="BA304" s="9"/>
      <c r="BB304" s="6"/>
      <c r="BC304" s="6"/>
      <c r="BD304" s="34"/>
      <c r="BE304" s="6"/>
      <c r="BF304" s="71"/>
    </row>
    <row r="305" spans="1:58" s="7" customFormat="1" ht="35.1" hidden="1" customHeight="1" outlineLevel="2" x14ac:dyDescent="0.25">
      <c r="A305" s="91">
        <v>296</v>
      </c>
      <c r="B305" s="93" t="s">
        <v>269</v>
      </c>
      <c r="C305" s="93"/>
      <c r="D305" s="69" t="s">
        <v>322</v>
      </c>
      <c r="E305" s="54"/>
      <c r="F305" s="55">
        <f>COUNTA(H305:R305)</f>
        <v>0</v>
      </c>
      <c r="G305" s="41">
        <f>COUNTA(S305:AT305)</f>
        <v>0</v>
      </c>
      <c r="H305" s="20"/>
      <c r="I305" s="20"/>
      <c r="J305" s="20"/>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c r="AH305" s="20"/>
      <c r="AI305" s="20"/>
      <c r="AJ305" s="20"/>
      <c r="AK305" s="20"/>
      <c r="AL305" s="20"/>
      <c r="AM305" s="20"/>
      <c r="AN305" s="20"/>
      <c r="AO305" s="20"/>
      <c r="AP305" s="20"/>
      <c r="AQ305" s="20"/>
      <c r="AR305" s="20"/>
      <c r="AS305" s="20"/>
      <c r="AT305" s="20"/>
      <c r="AU305" s="56"/>
      <c r="AV305" s="48">
        <f>IF(E305="neattiecas",1,IF(E305="atbilst pilnībā",10,IF(E305="atbilst daļēji",100,IF(E305="neatbilst",1000,0))))</f>
        <v>0</v>
      </c>
      <c r="AW305" s="48"/>
      <c r="AX305" s="53"/>
      <c r="AY305" s="18"/>
      <c r="AZ305" s="18"/>
      <c r="BA305" s="9"/>
      <c r="BB305" s="6"/>
      <c r="BC305" s="6"/>
      <c r="BD305" s="34"/>
      <c r="BE305" s="6"/>
      <c r="BF305" s="71"/>
    </row>
    <row r="306" spans="1:58" ht="35.1" customHeight="1" outlineLevel="1" collapsed="1" x14ac:dyDescent="0.25">
      <c r="A306" s="91">
        <v>297</v>
      </c>
      <c r="B306" s="70" t="s">
        <v>148</v>
      </c>
      <c r="C306" s="94" t="s">
        <v>59</v>
      </c>
      <c r="D306" s="95"/>
      <c r="E306" s="33">
        <f>IF(AV306&gt;999,"neatbilst",IF(AV306&gt;99,"atbilst daļēji",IF(AV306&gt;9,"atbilst pilnībā",IF(AV306&gt;0,"neattiecas",0))))</f>
        <v>0</v>
      </c>
      <c r="F306" s="61">
        <f>SUM(F307:F308)</f>
        <v>0</v>
      </c>
      <c r="G306" s="61">
        <f>SUM(G307:G308)</f>
        <v>0</v>
      </c>
      <c r="H306" s="62"/>
      <c r="I306" s="62"/>
      <c r="J306" s="62"/>
      <c r="K306" s="62"/>
      <c r="L306" s="62"/>
      <c r="M306" s="62"/>
      <c r="N306" s="62"/>
      <c r="O306" s="62"/>
      <c r="P306" s="62"/>
      <c r="Q306" s="62"/>
      <c r="R306" s="62"/>
      <c r="S306" s="62"/>
      <c r="T306" s="62"/>
      <c r="U306" s="62"/>
      <c r="V306" s="62"/>
      <c r="W306" s="62"/>
      <c r="X306" s="62"/>
      <c r="Y306" s="62"/>
      <c r="Z306" s="62"/>
      <c r="AA306" s="62"/>
      <c r="AB306" s="62"/>
      <c r="AC306" s="62"/>
      <c r="AD306" s="62"/>
      <c r="AE306" s="62"/>
      <c r="AF306" s="62"/>
      <c r="AG306" s="62"/>
      <c r="AH306" s="62"/>
      <c r="AI306" s="62"/>
      <c r="AJ306" s="62"/>
      <c r="AK306" s="62"/>
      <c r="AL306" s="62"/>
      <c r="AM306" s="62"/>
      <c r="AN306" s="62"/>
      <c r="AO306" s="62"/>
      <c r="AP306" s="62"/>
      <c r="AQ306" s="62"/>
      <c r="AR306" s="62"/>
      <c r="AS306" s="62"/>
      <c r="AT306" s="62"/>
      <c r="AU306" s="61">
        <f>N8</f>
        <v>0</v>
      </c>
      <c r="AV306" s="48">
        <f>SUM(AV307:AV308)</f>
        <v>0</v>
      </c>
      <c r="AW306" s="48" t="s">
        <v>153</v>
      </c>
      <c r="AX306" s="63"/>
      <c r="AY306" s="64">
        <f>MIN(AY307:AY308)</f>
        <v>0</v>
      </c>
      <c r="AZ306" s="64">
        <f>MAX(AZ307:AZ308)</f>
        <v>0</v>
      </c>
      <c r="BA306" s="65"/>
      <c r="BB306" s="63"/>
      <c r="BC306" s="66"/>
      <c r="BD306" s="67"/>
      <c r="BE306" s="67"/>
      <c r="BF306" s="72"/>
    </row>
    <row r="307" spans="1:58" s="7" customFormat="1" ht="42" hidden="1" customHeight="1" outlineLevel="2" x14ac:dyDescent="0.25">
      <c r="A307" s="91">
        <v>298</v>
      </c>
      <c r="B307" s="96" t="s">
        <v>271</v>
      </c>
      <c r="C307" s="97"/>
      <c r="D307" s="69" t="s">
        <v>323</v>
      </c>
      <c r="E307" s="54"/>
      <c r="F307" s="55">
        <f>COUNTA(H307:R307)</f>
        <v>0</v>
      </c>
      <c r="G307" s="41">
        <f>COUNTA(S307:AT307)</f>
        <v>0</v>
      </c>
      <c r="H307" s="20"/>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0"/>
      <c r="AL307" s="20"/>
      <c r="AM307" s="20"/>
      <c r="AN307" s="20"/>
      <c r="AO307" s="20"/>
      <c r="AP307" s="20"/>
      <c r="AQ307" s="20"/>
      <c r="AR307" s="20"/>
      <c r="AS307" s="20"/>
      <c r="AT307" s="20"/>
      <c r="AU307" s="56"/>
      <c r="AV307" s="48">
        <f>IF(E307="neattiecas",1,IF(E307="atbilst pilnībā",10,IF(E307="atbilst daļēji",100,IF(E307="neatbilst",1000,0))))</f>
        <v>0</v>
      </c>
      <c r="AW307" s="48"/>
      <c r="AX307" s="53"/>
      <c r="AY307" s="18"/>
      <c r="AZ307" s="18"/>
      <c r="BA307" s="9"/>
      <c r="BB307" s="6"/>
      <c r="BC307" s="6"/>
      <c r="BD307" s="34"/>
      <c r="BE307" s="6"/>
      <c r="BF307" s="71"/>
    </row>
    <row r="308" spans="1:58" s="7" customFormat="1" ht="45" hidden="1" customHeight="1" outlineLevel="2" x14ac:dyDescent="0.25">
      <c r="A308" s="91">
        <v>299</v>
      </c>
      <c r="B308" s="96" t="s">
        <v>272</v>
      </c>
      <c r="C308" s="97"/>
      <c r="D308" s="69" t="s">
        <v>324</v>
      </c>
      <c r="E308" s="54"/>
      <c r="F308" s="55">
        <f>COUNTA(H308:R308)</f>
        <v>0</v>
      </c>
      <c r="G308" s="41">
        <f>COUNTA(S308:AT308)</f>
        <v>0</v>
      </c>
      <c r="H308" s="20"/>
      <c r="I308" s="20"/>
      <c r="J308" s="20"/>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c r="AH308" s="20"/>
      <c r="AI308" s="20"/>
      <c r="AJ308" s="20"/>
      <c r="AK308" s="20"/>
      <c r="AL308" s="20"/>
      <c r="AM308" s="20"/>
      <c r="AN308" s="20"/>
      <c r="AO308" s="20"/>
      <c r="AP308" s="20"/>
      <c r="AQ308" s="20"/>
      <c r="AR308" s="20"/>
      <c r="AS308" s="20"/>
      <c r="AT308" s="20"/>
      <c r="AU308" s="56"/>
      <c r="AV308" s="48">
        <f>IF(E308="neattiecas",1,IF(E308="atbilst pilnībā",10,IF(E308="atbilst daļēji",100,IF(E308="neatbilst",1000,0))))</f>
        <v>0</v>
      </c>
      <c r="AW308" s="48"/>
      <c r="AX308" s="53"/>
      <c r="AY308" s="18"/>
      <c r="AZ308" s="18"/>
      <c r="BA308" s="9"/>
      <c r="BB308" s="6"/>
      <c r="BC308" s="6"/>
      <c r="BD308" s="34"/>
      <c r="BE308" s="6"/>
      <c r="BF308" s="71"/>
    </row>
    <row r="309" spans="1:58" ht="35.1" customHeight="1" outlineLevel="1" collapsed="1" x14ac:dyDescent="0.25">
      <c r="A309" s="91">
        <v>300</v>
      </c>
      <c r="B309" s="70" t="s">
        <v>149</v>
      </c>
      <c r="C309" s="94" t="s">
        <v>83</v>
      </c>
      <c r="D309" s="95"/>
      <c r="E309" s="33">
        <f>IF(AV309&gt;999,"neatbilst",IF(AV309&gt;99,"atbilst daļēji",IF(AV309&gt;9,"atbilst pilnībā",IF(AV309&gt;0,"neattiecas",0))))</f>
        <v>0</v>
      </c>
      <c r="F309" s="61">
        <f>SUM(F310:F310)</f>
        <v>0</v>
      </c>
      <c r="G309" s="61">
        <f>SUM(G310:G310)</f>
        <v>0</v>
      </c>
      <c r="H309" s="62"/>
      <c r="I309" s="62"/>
      <c r="J309" s="62"/>
      <c r="K309" s="62"/>
      <c r="L309" s="62"/>
      <c r="M309" s="62"/>
      <c r="N309" s="62"/>
      <c r="O309" s="62"/>
      <c r="P309" s="62"/>
      <c r="Q309" s="62"/>
      <c r="R309" s="62"/>
      <c r="S309" s="62"/>
      <c r="T309" s="62"/>
      <c r="U309" s="62"/>
      <c r="V309" s="62"/>
      <c r="W309" s="62"/>
      <c r="X309" s="62"/>
      <c r="Y309" s="62"/>
      <c r="Z309" s="62"/>
      <c r="AA309" s="62"/>
      <c r="AB309" s="62"/>
      <c r="AC309" s="62"/>
      <c r="AD309" s="62"/>
      <c r="AE309" s="62"/>
      <c r="AF309" s="62"/>
      <c r="AG309" s="62"/>
      <c r="AH309" s="62"/>
      <c r="AI309" s="62"/>
      <c r="AJ309" s="62"/>
      <c r="AK309" s="62"/>
      <c r="AL309" s="62"/>
      <c r="AM309" s="62"/>
      <c r="AN309" s="62"/>
      <c r="AO309" s="62"/>
      <c r="AP309" s="62"/>
      <c r="AQ309" s="62"/>
      <c r="AR309" s="62"/>
      <c r="AS309" s="62"/>
      <c r="AT309" s="62"/>
      <c r="AU309" s="61">
        <f>O8</f>
        <v>0</v>
      </c>
      <c r="AV309" s="48">
        <f>SUM(AV310:AV310)</f>
        <v>0</v>
      </c>
      <c r="AW309" s="48" t="s">
        <v>153</v>
      </c>
      <c r="AX309" s="63"/>
      <c r="AY309" s="64">
        <f>MIN(AY310:AY310)</f>
        <v>0</v>
      </c>
      <c r="AZ309" s="64">
        <f>MAX(AZ310:AZ310)</f>
        <v>0</v>
      </c>
      <c r="BA309" s="65"/>
      <c r="BB309" s="63"/>
      <c r="BC309" s="66"/>
      <c r="BD309" s="67"/>
      <c r="BE309" s="67"/>
      <c r="BF309" s="72"/>
    </row>
    <row r="310" spans="1:58" s="7" customFormat="1" ht="35.1" hidden="1" customHeight="1" outlineLevel="2" x14ac:dyDescent="0.25">
      <c r="A310" s="91">
        <v>301</v>
      </c>
      <c r="B310" s="96" t="s">
        <v>273</v>
      </c>
      <c r="C310" s="97"/>
      <c r="D310" s="69" t="s">
        <v>325</v>
      </c>
      <c r="E310" s="54"/>
      <c r="F310" s="55">
        <f>COUNTA(H310:R310)</f>
        <v>0</v>
      </c>
      <c r="G310" s="41">
        <f>COUNTA(S310:AT310)</f>
        <v>0</v>
      </c>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c r="AL310" s="20"/>
      <c r="AM310" s="20"/>
      <c r="AN310" s="20"/>
      <c r="AO310" s="20"/>
      <c r="AP310" s="20"/>
      <c r="AQ310" s="20"/>
      <c r="AR310" s="20"/>
      <c r="AS310" s="20"/>
      <c r="AT310" s="20"/>
      <c r="AU310" s="56"/>
      <c r="AV310" s="48">
        <f>IF(E310="neattiecas",1,IF(E310="atbilst pilnībā",10,IF(E310="atbilst daļēji",100,IF(E310="neatbilst",1000,0))))</f>
        <v>0</v>
      </c>
      <c r="AW310" s="48"/>
      <c r="AX310" s="53"/>
      <c r="AY310" s="18"/>
      <c r="AZ310" s="18"/>
      <c r="BA310" s="9"/>
      <c r="BB310" s="6"/>
      <c r="BC310" s="6"/>
      <c r="BD310" s="34"/>
      <c r="BE310" s="6"/>
      <c r="BF310" s="71"/>
    </row>
    <row r="311" spans="1:58" ht="35.1" customHeight="1" outlineLevel="1" collapsed="1" x14ac:dyDescent="0.25">
      <c r="A311" s="91">
        <v>302</v>
      </c>
      <c r="B311" s="70" t="s">
        <v>150</v>
      </c>
      <c r="C311" s="94" t="s">
        <v>53</v>
      </c>
      <c r="D311" s="95"/>
      <c r="E311" s="33">
        <f>IF(AV311&gt;999,"neatbilst",IF(AV311&gt;99,"atbilst daļēji",IF(AV311&gt;9,"atbilst pilnībā",IF(AV311&gt;0,"neattiecas",0))))</f>
        <v>0</v>
      </c>
      <c r="F311" s="61">
        <f>SUM(F312:F314)</f>
        <v>0</v>
      </c>
      <c r="G311" s="61">
        <f>SUM(G312:G314)</f>
        <v>0</v>
      </c>
      <c r="H311" s="62"/>
      <c r="I311" s="62"/>
      <c r="J311" s="62"/>
      <c r="K311" s="62"/>
      <c r="L311" s="62"/>
      <c r="M311" s="62"/>
      <c r="N311" s="62"/>
      <c r="O311" s="62"/>
      <c r="P311" s="62"/>
      <c r="Q311" s="62"/>
      <c r="R311" s="62"/>
      <c r="S311" s="62"/>
      <c r="T311" s="62"/>
      <c r="U311" s="62"/>
      <c r="V311" s="62"/>
      <c r="W311" s="62"/>
      <c r="X311" s="62"/>
      <c r="Y311" s="62"/>
      <c r="Z311" s="62"/>
      <c r="AA311" s="62"/>
      <c r="AB311" s="62"/>
      <c r="AC311" s="62"/>
      <c r="AD311" s="62"/>
      <c r="AE311" s="62"/>
      <c r="AF311" s="62"/>
      <c r="AG311" s="62"/>
      <c r="AH311" s="62"/>
      <c r="AI311" s="62"/>
      <c r="AJ311" s="62"/>
      <c r="AK311" s="62"/>
      <c r="AL311" s="62"/>
      <c r="AM311" s="62"/>
      <c r="AN311" s="62"/>
      <c r="AO311" s="62"/>
      <c r="AP311" s="62"/>
      <c r="AQ311" s="62"/>
      <c r="AR311" s="62"/>
      <c r="AS311" s="62"/>
      <c r="AT311" s="62"/>
      <c r="AU311" s="61">
        <f>P8</f>
        <v>0</v>
      </c>
      <c r="AV311" s="48">
        <f>SUM(AV312:AV314)</f>
        <v>0</v>
      </c>
      <c r="AW311" s="48" t="s">
        <v>153</v>
      </c>
      <c r="AX311" s="63"/>
      <c r="AY311" s="64">
        <f>MIN(AY312:AY314)</f>
        <v>0</v>
      </c>
      <c r="AZ311" s="64">
        <f>MAX(AZ312:AZ314)</f>
        <v>0</v>
      </c>
      <c r="BA311" s="65"/>
      <c r="BB311" s="63"/>
      <c r="BC311" s="66"/>
      <c r="BD311" s="67"/>
      <c r="BE311" s="67"/>
      <c r="BF311" s="72"/>
    </row>
    <row r="312" spans="1:58" s="7" customFormat="1" ht="101.25" hidden="1" customHeight="1" outlineLevel="2" x14ac:dyDescent="0.25">
      <c r="A312" s="91">
        <v>303</v>
      </c>
      <c r="B312" s="96" t="s">
        <v>274</v>
      </c>
      <c r="C312" s="97"/>
      <c r="D312" s="69" t="s">
        <v>326</v>
      </c>
      <c r="E312" s="54"/>
      <c r="F312" s="55">
        <f>COUNTA(H312:R312)</f>
        <v>0</v>
      </c>
      <c r="G312" s="41">
        <f>COUNTA(S312:AT312)</f>
        <v>0</v>
      </c>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c r="AL312" s="20"/>
      <c r="AM312" s="20"/>
      <c r="AN312" s="20"/>
      <c r="AO312" s="20"/>
      <c r="AP312" s="20"/>
      <c r="AQ312" s="20"/>
      <c r="AR312" s="20"/>
      <c r="AS312" s="20"/>
      <c r="AT312" s="20"/>
      <c r="AU312" s="56"/>
      <c r="AV312" s="48">
        <f>IF(E312="neattiecas",1,IF(E312="atbilst pilnībā",10,IF(E312="atbilst daļēji",100,IF(E312="neatbilst",1000,0))))</f>
        <v>0</v>
      </c>
      <c r="AW312" s="48"/>
      <c r="AX312" s="53"/>
      <c r="AY312" s="18"/>
      <c r="AZ312" s="18"/>
      <c r="BA312" s="9"/>
      <c r="BB312" s="6"/>
      <c r="BC312" s="6"/>
      <c r="BD312" s="34"/>
      <c r="BE312" s="6"/>
      <c r="BF312" s="71"/>
    </row>
    <row r="313" spans="1:58" s="7" customFormat="1" ht="48.75" hidden="1" customHeight="1" outlineLevel="2" x14ac:dyDescent="0.25">
      <c r="A313" s="91">
        <v>304</v>
      </c>
      <c r="B313" s="96" t="s">
        <v>275</v>
      </c>
      <c r="C313" s="97"/>
      <c r="D313" s="68" t="s">
        <v>327</v>
      </c>
      <c r="E313" s="54"/>
      <c r="F313" s="55">
        <f>COUNTA(H313:R313)</f>
        <v>0</v>
      </c>
      <c r="G313" s="41">
        <f>COUNTA(S313:AT313)</f>
        <v>0</v>
      </c>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c r="AL313" s="20"/>
      <c r="AM313" s="20"/>
      <c r="AN313" s="20"/>
      <c r="AO313" s="20"/>
      <c r="AP313" s="20"/>
      <c r="AQ313" s="20"/>
      <c r="AR313" s="20"/>
      <c r="AS313" s="20"/>
      <c r="AT313" s="20"/>
      <c r="AU313" s="56"/>
      <c r="AV313" s="48">
        <f>IF(E313="neattiecas",1,IF(E313="atbilst pilnībā",10,IF(E313="atbilst daļēji",100,IF(E313="neatbilst",1000,0))))</f>
        <v>0</v>
      </c>
      <c r="AW313" s="48"/>
      <c r="AX313" s="53"/>
      <c r="AY313" s="18"/>
      <c r="AZ313" s="18"/>
      <c r="BA313" s="9"/>
      <c r="BB313" s="6"/>
      <c r="BC313" s="6"/>
      <c r="BD313" s="34"/>
      <c r="BE313" s="6"/>
      <c r="BF313" s="71"/>
    </row>
    <row r="314" spans="1:58" s="7" customFormat="1" ht="66" hidden="1" customHeight="1" outlineLevel="2" x14ac:dyDescent="0.25">
      <c r="A314" s="91">
        <v>305</v>
      </c>
      <c r="B314" s="96" t="s">
        <v>276</v>
      </c>
      <c r="C314" s="97"/>
      <c r="D314" s="68" t="s">
        <v>328</v>
      </c>
      <c r="E314" s="54"/>
      <c r="F314" s="55">
        <f>COUNTA(H314:R314)</f>
        <v>0</v>
      </c>
      <c r="G314" s="41">
        <f>COUNTA(S314:AT314)</f>
        <v>0</v>
      </c>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c r="AL314" s="20"/>
      <c r="AM314" s="20"/>
      <c r="AN314" s="20"/>
      <c r="AO314" s="20"/>
      <c r="AP314" s="20"/>
      <c r="AQ314" s="20"/>
      <c r="AR314" s="20"/>
      <c r="AS314" s="20"/>
      <c r="AT314" s="20"/>
      <c r="AU314" s="56"/>
      <c r="AV314" s="48">
        <f>IF(E314="neattiecas",1,IF(E314="atbilst pilnībā",10,IF(E314="atbilst daļēji",100,IF(E314="neatbilst",1000,0))))</f>
        <v>0</v>
      </c>
      <c r="AW314" s="48"/>
      <c r="AX314" s="53"/>
      <c r="AY314" s="18"/>
      <c r="AZ314" s="18"/>
      <c r="BA314" s="9"/>
      <c r="BB314" s="6"/>
      <c r="BC314" s="6"/>
      <c r="BD314" s="34"/>
      <c r="BE314" s="6"/>
      <c r="BF314" s="71"/>
    </row>
    <row r="315" spans="1:58" ht="35.1" customHeight="1" outlineLevel="1" collapsed="1" x14ac:dyDescent="0.25">
      <c r="A315" s="91">
        <v>306</v>
      </c>
      <c r="B315" s="70" t="s">
        <v>151</v>
      </c>
      <c r="C315" s="94" t="s">
        <v>54</v>
      </c>
      <c r="D315" s="95"/>
      <c r="E315" s="33">
        <f>IF(AV315&gt;999,"neatbilst",IF(AV315&gt;99,"atbilst daļēji",IF(AV315&gt;9,"atbilst pilnībā",IF(AV315&gt;0,"neattiecas",0))))</f>
        <v>0</v>
      </c>
      <c r="F315" s="61">
        <f>SUM(F316:F324)</f>
        <v>0</v>
      </c>
      <c r="G315" s="61">
        <f>SUM(G316:G324)</f>
        <v>0</v>
      </c>
      <c r="H315" s="62"/>
      <c r="I315" s="62"/>
      <c r="J315" s="62"/>
      <c r="K315" s="62"/>
      <c r="L315" s="62"/>
      <c r="M315" s="62"/>
      <c r="N315" s="62"/>
      <c r="O315" s="62"/>
      <c r="P315" s="62"/>
      <c r="Q315" s="62"/>
      <c r="R315" s="62"/>
      <c r="S315" s="62"/>
      <c r="T315" s="62"/>
      <c r="U315" s="62"/>
      <c r="V315" s="62"/>
      <c r="W315" s="62"/>
      <c r="X315" s="62"/>
      <c r="Y315" s="62"/>
      <c r="Z315" s="62"/>
      <c r="AA315" s="62"/>
      <c r="AB315" s="62"/>
      <c r="AC315" s="62"/>
      <c r="AD315" s="62"/>
      <c r="AE315" s="62"/>
      <c r="AF315" s="62"/>
      <c r="AG315" s="62"/>
      <c r="AH315" s="62"/>
      <c r="AI315" s="62"/>
      <c r="AJ315" s="62"/>
      <c r="AK315" s="62"/>
      <c r="AL315" s="62"/>
      <c r="AM315" s="62"/>
      <c r="AN315" s="62"/>
      <c r="AO315" s="62"/>
      <c r="AP315" s="62"/>
      <c r="AQ315" s="62"/>
      <c r="AR315" s="62"/>
      <c r="AS315" s="62"/>
      <c r="AT315" s="62"/>
      <c r="AU315" s="61">
        <f>Q8</f>
        <v>0</v>
      </c>
      <c r="AV315" s="48">
        <f>SUM(AV316:AV324)</f>
        <v>0</v>
      </c>
      <c r="AW315" s="48" t="s">
        <v>153</v>
      </c>
      <c r="AX315" s="63"/>
      <c r="AY315" s="64">
        <f>MIN(AY316:AY324)</f>
        <v>0</v>
      </c>
      <c r="AZ315" s="64">
        <f>MAX(AZ316:AZ324)</f>
        <v>0</v>
      </c>
      <c r="BA315" s="65"/>
      <c r="BB315" s="63"/>
      <c r="BC315" s="66"/>
      <c r="BD315" s="67"/>
      <c r="BE315" s="67"/>
      <c r="BF315" s="72"/>
    </row>
    <row r="316" spans="1:58" s="7" customFormat="1" ht="73.5" hidden="1" customHeight="1" outlineLevel="2" x14ac:dyDescent="0.25">
      <c r="A316" s="91">
        <v>307</v>
      </c>
      <c r="B316" s="96" t="s">
        <v>277</v>
      </c>
      <c r="C316" s="97"/>
      <c r="D316" s="69" t="s">
        <v>329</v>
      </c>
      <c r="E316" s="54"/>
      <c r="F316" s="55">
        <f t="shared" ref="F316:F324" si="44">COUNTA(H316:R316)</f>
        <v>0</v>
      </c>
      <c r="G316" s="41">
        <f t="shared" ref="G316:G324" si="45">COUNTA(S316:AT316)</f>
        <v>0</v>
      </c>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c r="AL316" s="20"/>
      <c r="AM316" s="20"/>
      <c r="AN316" s="20"/>
      <c r="AO316" s="20"/>
      <c r="AP316" s="20"/>
      <c r="AQ316" s="20"/>
      <c r="AR316" s="20"/>
      <c r="AS316" s="20"/>
      <c r="AT316" s="20"/>
      <c r="AU316" s="56"/>
      <c r="AV316" s="48">
        <f t="shared" ref="AV316:AV324" si="46">IF(E316="neattiecas",1,IF(E316="atbilst pilnībā",10,IF(E316="atbilst daļēji",100,IF(E316="neatbilst",1000,0))))</f>
        <v>0</v>
      </c>
      <c r="AW316" s="48"/>
      <c r="AX316" s="53"/>
      <c r="AY316" s="18"/>
      <c r="AZ316" s="18"/>
      <c r="BA316" s="9"/>
      <c r="BB316" s="6"/>
      <c r="BC316" s="6"/>
      <c r="BD316" s="34"/>
      <c r="BE316" s="6"/>
      <c r="BF316" s="71"/>
    </row>
    <row r="317" spans="1:58" s="7" customFormat="1" ht="72" hidden="1" customHeight="1" outlineLevel="2" x14ac:dyDescent="0.25">
      <c r="A317" s="91">
        <v>308</v>
      </c>
      <c r="B317" s="96" t="s">
        <v>278</v>
      </c>
      <c r="C317" s="97"/>
      <c r="D317" s="69" t="s">
        <v>330</v>
      </c>
      <c r="E317" s="54"/>
      <c r="F317" s="55">
        <f t="shared" si="44"/>
        <v>0</v>
      </c>
      <c r="G317" s="41">
        <f t="shared" si="45"/>
        <v>0</v>
      </c>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c r="AL317" s="20"/>
      <c r="AM317" s="20"/>
      <c r="AN317" s="20"/>
      <c r="AO317" s="20"/>
      <c r="AP317" s="20"/>
      <c r="AQ317" s="20"/>
      <c r="AR317" s="20"/>
      <c r="AS317" s="20"/>
      <c r="AT317" s="20"/>
      <c r="AU317" s="56"/>
      <c r="AV317" s="48">
        <f t="shared" si="46"/>
        <v>0</v>
      </c>
      <c r="AW317" s="48"/>
      <c r="AX317" s="53"/>
      <c r="AY317" s="18"/>
      <c r="AZ317" s="18"/>
      <c r="BA317" s="9"/>
      <c r="BB317" s="6"/>
      <c r="BC317" s="6"/>
      <c r="BD317" s="34"/>
      <c r="BE317" s="6"/>
      <c r="BF317" s="71"/>
    </row>
    <row r="318" spans="1:58" s="7" customFormat="1" ht="85.5" hidden="1" customHeight="1" outlineLevel="2" x14ac:dyDescent="0.25">
      <c r="A318" s="91">
        <v>309</v>
      </c>
      <c r="B318" s="96" t="s">
        <v>279</v>
      </c>
      <c r="C318" s="97"/>
      <c r="D318" s="69" t="s">
        <v>331</v>
      </c>
      <c r="E318" s="54"/>
      <c r="F318" s="55">
        <f t="shared" si="44"/>
        <v>0</v>
      </c>
      <c r="G318" s="41">
        <f t="shared" si="45"/>
        <v>0</v>
      </c>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c r="AL318" s="20"/>
      <c r="AM318" s="20"/>
      <c r="AN318" s="20"/>
      <c r="AO318" s="20"/>
      <c r="AP318" s="20"/>
      <c r="AQ318" s="20"/>
      <c r="AR318" s="20"/>
      <c r="AS318" s="20"/>
      <c r="AT318" s="20"/>
      <c r="AU318" s="56"/>
      <c r="AV318" s="48">
        <f t="shared" si="46"/>
        <v>0</v>
      </c>
      <c r="AW318" s="48"/>
      <c r="AX318" s="53"/>
      <c r="AY318" s="18"/>
      <c r="AZ318" s="18"/>
      <c r="BA318" s="9"/>
      <c r="BB318" s="6"/>
      <c r="BC318" s="6"/>
      <c r="BD318" s="34"/>
      <c r="BE318" s="6"/>
      <c r="BF318" s="71"/>
    </row>
    <row r="319" spans="1:58" s="7" customFormat="1" ht="106.5" hidden="1" customHeight="1" outlineLevel="2" x14ac:dyDescent="0.25">
      <c r="A319" s="91">
        <v>310</v>
      </c>
      <c r="B319" s="96" t="s">
        <v>280</v>
      </c>
      <c r="C319" s="97"/>
      <c r="D319" s="69" t="s">
        <v>332</v>
      </c>
      <c r="E319" s="54"/>
      <c r="F319" s="55">
        <f t="shared" si="44"/>
        <v>0</v>
      </c>
      <c r="G319" s="41">
        <f t="shared" si="45"/>
        <v>0</v>
      </c>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c r="AL319" s="20"/>
      <c r="AM319" s="20"/>
      <c r="AN319" s="20"/>
      <c r="AO319" s="20"/>
      <c r="AP319" s="20"/>
      <c r="AQ319" s="20"/>
      <c r="AR319" s="20"/>
      <c r="AS319" s="20"/>
      <c r="AT319" s="20"/>
      <c r="AU319" s="56"/>
      <c r="AV319" s="48">
        <f t="shared" si="46"/>
        <v>0</v>
      </c>
      <c r="AW319" s="48"/>
      <c r="AX319" s="53"/>
      <c r="AY319" s="18"/>
      <c r="AZ319" s="18"/>
      <c r="BA319" s="9"/>
      <c r="BB319" s="6"/>
      <c r="BC319" s="6"/>
      <c r="BD319" s="34"/>
      <c r="BE319" s="6"/>
      <c r="BF319" s="71"/>
    </row>
    <row r="320" spans="1:58" s="7" customFormat="1" ht="143.25" hidden="1" customHeight="1" outlineLevel="2" x14ac:dyDescent="0.25">
      <c r="A320" s="91">
        <v>311</v>
      </c>
      <c r="B320" s="96" t="s">
        <v>281</v>
      </c>
      <c r="C320" s="97"/>
      <c r="D320" s="69" t="s">
        <v>333</v>
      </c>
      <c r="E320" s="54"/>
      <c r="F320" s="55">
        <f t="shared" si="44"/>
        <v>0</v>
      </c>
      <c r="G320" s="41">
        <f t="shared" si="45"/>
        <v>0</v>
      </c>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c r="AL320" s="20"/>
      <c r="AM320" s="20"/>
      <c r="AN320" s="20"/>
      <c r="AO320" s="20"/>
      <c r="AP320" s="20"/>
      <c r="AQ320" s="20"/>
      <c r="AR320" s="20"/>
      <c r="AS320" s="20"/>
      <c r="AT320" s="20"/>
      <c r="AU320" s="56"/>
      <c r="AV320" s="48">
        <f t="shared" si="46"/>
        <v>0</v>
      </c>
      <c r="AW320" s="48"/>
      <c r="AX320" s="53"/>
      <c r="AY320" s="18"/>
      <c r="AZ320" s="18"/>
      <c r="BA320" s="9"/>
      <c r="BB320" s="6"/>
      <c r="BC320" s="6"/>
      <c r="BD320" s="34"/>
      <c r="BE320" s="6"/>
      <c r="BF320" s="71"/>
    </row>
    <row r="321" spans="1:58" s="7" customFormat="1" ht="45" hidden="1" customHeight="1" outlineLevel="2" x14ac:dyDescent="0.25">
      <c r="A321" s="91">
        <v>312</v>
      </c>
      <c r="B321" s="93" t="s">
        <v>285</v>
      </c>
      <c r="C321" s="93"/>
      <c r="D321" s="69" t="s">
        <v>334</v>
      </c>
      <c r="E321" s="54"/>
      <c r="F321" s="55">
        <f t="shared" si="44"/>
        <v>0</v>
      </c>
      <c r="G321" s="41">
        <f t="shared" si="45"/>
        <v>0</v>
      </c>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c r="AL321" s="20"/>
      <c r="AM321" s="20"/>
      <c r="AN321" s="20"/>
      <c r="AO321" s="20"/>
      <c r="AP321" s="20"/>
      <c r="AQ321" s="20"/>
      <c r="AR321" s="20"/>
      <c r="AS321" s="20"/>
      <c r="AT321" s="20"/>
      <c r="AU321" s="56"/>
      <c r="AV321" s="48">
        <f t="shared" si="46"/>
        <v>0</v>
      </c>
      <c r="AW321" s="48"/>
      <c r="AX321" s="53"/>
      <c r="AY321" s="18"/>
      <c r="AZ321" s="18"/>
      <c r="BA321" s="9"/>
      <c r="BB321" s="6"/>
      <c r="BC321" s="6"/>
      <c r="BD321" s="34"/>
      <c r="BE321" s="6"/>
      <c r="BF321" s="71"/>
    </row>
    <row r="322" spans="1:58" s="7" customFormat="1" ht="135" hidden="1" customHeight="1" outlineLevel="2" x14ac:dyDescent="0.25">
      <c r="A322" s="91">
        <v>313</v>
      </c>
      <c r="B322" s="96" t="s">
        <v>282</v>
      </c>
      <c r="C322" s="97"/>
      <c r="D322" s="69" t="s">
        <v>335</v>
      </c>
      <c r="E322" s="54"/>
      <c r="F322" s="55">
        <f t="shared" si="44"/>
        <v>0</v>
      </c>
      <c r="G322" s="41">
        <f t="shared" si="45"/>
        <v>0</v>
      </c>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c r="AL322" s="20"/>
      <c r="AM322" s="20"/>
      <c r="AN322" s="20"/>
      <c r="AO322" s="20"/>
      <c r="AP322" s="20"/>
      <c r="AQ322" s="20"/>
      <c r="AR322" s="20"/>
      <c r="AS322" s="20"/>
      <c r="AT322" s="20"/>
      <c r="AU322" s="56"/>
      <c r="AV322" s="48">
        <f t="shared" si="46"/>
        <v>0</v>
      </c>
      <c r="AW322" s="48"/>
      <c r="AX322" s="53"/>
      <c r="AY322" s="18"/>
      <c r="AZ322" s="18"/>
      <c r="BA322" s="9"/>
      <c r="BB322" s="6"/>
      <c r="BC322" s="6"/>
      <c r="BD322" s="34"/>
      <c r="BE322" s="6"/>
      <c r="BF322" s="71"/>
    </row>
    <row r="323" spans="1:58" s="7" customFormat="1" ht="96.75" hidden="1" customHeight="1" outlineLevel="2" x14ac:dyDescent="0.25">
      <c r="A323" s="91">
        <v>314</v>
      </c>
      <c r="B323" s="96" t="s">
        <v>283</v>
      </c>
      <c r="C323" s="97"/>
      <c r="D323" s="69" t="s">
        <v>336</v>
      </c>
      <c r="E323" s="54"/>
      <c r="F323" s="55">
        <f t="shared" si="44"/>
        <v>0</v>
      </c>
      <c r="G323" s="41">
        <f t="shared" si="45"/>
        <v>0</v>
      </c>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c r="AL323" s="20"/>
      <c r="AM323" s="20"/>
      <c r="AN323" s="20"/>
      <c r="AO323" s="20"/>
      <c r="AP323" s="20"/>
      <c r="AQ323" s="20"/>
      <c r="AR323" s="20"/>
      <c r="AS323" s="20"/>
      <c r="AT323" s="20"/>
      <c r="AU323" s="56"/>
      <c r="AV323" s="48">
        <f t="shared" si="46"/>
        <v>0</v>
      </c>
      <c r="AW323" s="48"/>
      <c r="AX323" s="53"/>
      <c r="AY323" s="18"/>
      <c r="AZ323" s="18"/>
      <c r="BA323" s="9"/>
      <c r="BB323" s="6"/>
      <c r="BC323" s="6"/>
      <c r="BD323" s="34"/>
      <c r="BE323" s="6"/>
      <c r="BF323" s="71"/>
    </row>
    <row r="324" spans="1:58" s="7" customFormat="1" ht="85.5" hidden="1" customHeight="1" outlineLevel="2" x14ac:dyDescent="0.25">
      <c r="A324" s="91">
        <v>315</v>
      </c>
      <c r="B324" s="96" t="s">
        <v>284</v>
      </c>
      <c r="C324" s="97"/>
      <c r="D324" s="69" t="s">
        <v>337</v>
      </c>
      <c r="E324" s="54"/>
      <c r="F324" s="55">
        <f t="shared" si="44"/>
        <v>0</v>
      </c>
      <c r="G324" s="41">
        <f t="shared" si="45"/>
        <v>0</v>
      </c>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c r="AL324" s="20"/>
      <c r="AM324" s="20"/>
      <c r="AN324" s="20"/>
      <c r="AO324" s="20"/>
      <c r="AP324" s="20"/>
      <c r="AQ324" s="20"/>
      <c r="AR324" s="20"/>
      <c r="AS324" s="20"/>
      <c r="AT324" s="20"/>
      <c r="AU324" s="56"/>
      <c r="AV324" s="48">
        <f t="shared" si="46"/>
        <v>0</v>
      </c>
      <c r="AW324" s="48"/>
      <c r="AX324" s="53"/>
      <c r="AY324" s="18"/>
      <c r="AZ324" s="18"/>
      <c r="BA324" s="9"/>
      <c r="BB324" s="6"/>
      <c r="BC324" s="6"/>
      <c r="BD324" s="34"/>
      <c r="BE324" s="6"/>
      <c r="BF324" s="71"/>
    </row>
    <row r="325" spans="1:58" ht="35.1" customHeight="1" outlineLevel="1" collapsed="1" x14ac:dyDescent="0.25">
      <c r="A325" s="91">
        <v>316</v>
      </c>
      <c r="B325" s="70" t="s">
        <v>152</v>
      </c>
      <c r="C325" s="94" t="s">
        <v>55</v>
      </c>
      <c r="D325" s="95"/>
      <c r="E325" s="33">
        <f>IF(AV325&gt;999,"neatbilst",IF(AV325&gt;99,"atbilst daļēji",IF(AV325&gt;9,"atbilst pilnībā",IF(AV325&gt;0,"neattiecas",0))))</f>
        <v>0</v>
      </c>
      <c r="F325" s="61">
        <f>SUM(F326:F331)</f>
        <v>0</v>
      </c>
      <c r="G325" s="61">
        <f>SUM(G326:G331)</f>
        <v>0</v>
      </c>
      <c r="H325" s="62"/>
      <c r="I325" s="62"/>
      <c r="J325" s="62"/>
      <c r="K325" s="62"/>
      <c r="L325" s="62"/>
      <c r="M325" s="62"/>
      <c r="N325" s="62"/>
      <c r="O325" s="62"/>
      <c r="P325" s="62"/>
      <c r="Q325" s="62"/>
      <c r="R325" s="62"/>
      <c r="S325" s="62"/>
      <c r="T325" s="62"/>
      <c r="U325" s="62"/>
      <c r="V325" s="62"/>
      <c r="W325" s="62"/>
      <c r="X325" s="62"/>
      <c r="Y325" s="62"/>
      <c r="Z325" s="62"/>
      <c r="AA325" s="62"/>
      <c r="AB325" s="62"/>
      <c r="AC325" s="62"/>
      <c r="AD325" s="62"/>
      <c r="AE325" s="62"/>
      <c r="AF325" s="62"/>
      <c r="AG325" s="62"/>
      <c r="AH325" s="62"/>
      <c r="AI325" s="62"/>
      <c r="AJ325" s="62"/>
      <c r="AK325" s="62"/>
      <c r="AL325" s="62"/>
      <c r="AM325" s="62"/>
      <c r="AN325" s="62"/>
      <c r="AO325" s="62"/>
      <c r="AP325" s="62"/>
      <c r="AQ325" s="62"/>
      <c r="AR325" s="62"/>
      <c r="AS325" s="62"/>
      <c r="AT325" s="62"/>
      <c r="AU325" s="61">
        <f>R8</f>
        <v>0</v>
      </c>
      <c r="AV325" s="48">
        <f>SUM(AV326:AV331)</f>
        <v>0</v>
      </c>
      <c r="AW325" s="48" t="s">
        <v>153</v>
      </c>
      <c r="AX325" s="63"/>
      <c r="AY325" s="64">
        <f>MIN(AY326:AY331)</f>
        <v>0</v>
      </c>
      <c r="AZ325" s="64">
        <f>MAX(AZ326:AZ331)</f>
        <v>0</v>
      </c>
      <c r="BA325" s="65"/>
      <c r="BB325" s="63"/>
      <c r="BC325" s="66"/>
      <c r="BD325" s="67"/>
      <c r="BE325" s="67"/>
      <c r="BF325" s="72"/>
    </row>
    <row r="326" spans="1:58" s="7" customFormat="1" ht="33" hidden="1" customHeight="1" outlineLevel="2" x14ac:dyDescent="0.25">
      <c r="A326" s="91">
        <v>317</v>
      </c>
      <c r="B326" s="93" t="s">
        <v>286</v>
      </c>
      <c r="C326" s="93"/>
      <c r="D326" s="69" t="s">
        <v>338</v>
      </c>
      <c r="E326" s="54"/>
      <c r="F326" s="55">
        <f t="shared" ref="F326:F331" si="47">COUNTA(H326:R326)</f>
        <v>0</v>
      </c>
      <c r="G326" s="41">
        <f t="shared" ref="G326:G331" si="48">COUNTA(S326:AT326)</f>
        <v>0</v>
      </c>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c r="AL326" s="20"/>
      <c r="AM326" s="20"/>
      <c r="AN326" s="20"/>
      <c r="AO326" s="20"/>
      <c r="AP326" s="20"/>
      <c r="AQ326" s="20"/>
      <c r="AR326" s="20"/>
      <c r="AS326" s="20"/>
      <c r="AT326" s="20"/>
      <c r="AU326" s="56"/>
      <c r="AV326" s="48">
        <f t="shared" ref="AV326:AV331" si="49">IF(E326="neattiecas",1,IF(E326="atbilst pilnībā",10,IF(E326="atbilst daļēji",100,IF(E326="neatbilst",1000,0))))</f>
        <v>0</v>
      </c>
      <c r="AW326" s="48"/>
      <c r="AX326" s="53"/>
      <c r="AY326" s="18"/>
      <c r="AZ326" s="18"/>
      <c r="BA326" s="9"/>
      <c r="BB326" s="6"/>
      <c r="BC326" s="6"/>
      <c r="BD326" s="34"/>
      <c r="BE326" s="6"/>
      <c r="BF326" s="71"/>
    </row>
    <row r="327" spans="1:58" s="7" customFormat="1" ht="33" hidden="1" customHeight="1" outlineLevel="2" x14ac:dyDescent="0.25">
      <c r="A327" s="91">
        <v>318</v>
      </c>
      <c r="B327" s="93" t="s">
        <v>287</v>
      </c>
      <c r="C327" s="93"/>
      <c r="D327" s="69" t="s">
        <v>339</v>
      </c>
      <c r="E327" s="54"/>
      <c r="F327" s="55">
        <f t="shared" si="47"/>
        <v>0</v>
      </c>
      <c r="G327" s="41">
        <f t="shared" si="48"/>
        <v>0</v>
      </c>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c r="AL327" s="20"/>
      <c r="AM327" s="20"/>
      <c r="AN327" s="20"/>
      <c r="AO327" s="20"/>
      <c r="AP327" s="20"/>
      <c r="AQ327" s="20"/>
      <c r="AR327" s="20"/>
      <c r="AS327" s="20"/>
      <c r="AT327" s="20"/>
      <c r="AU327" s="56"/>
      <c r="AV327" s="48">
        <f t="shared" si="49"/>
        <v>0</v>
      </c>
      <c r="AW327" s="48"/>
      <c r="AX327" s="53"/>
      <c r="AY327" s="18"/>
      <c r="AZ327" s="18"/>
      <c r="BA327" s="9"/>
      <c r="BB327" s="6"/>
      <c r="BC327" s="6"/>
      <c r="BD327" s="34"/>
      <c r="BE327" s="6"/>
      <c r="BF327" s="71"/>
    </row>
    <row r="328" spans="1:58" s="7" customFormat="1" ht="33" hidden="1" customHeight="1" outlineLevel="2" x14ac:dyDescent="0.25">
      <c r="A328" s="91">
        <v>319</v>
      </c>
      <c r="B328" s="93" t="s">
        <v>288</v>
      </c>
      <c r="C328" s="93"/>
      <c r="D328" s="69" t="s">
        <v>340</v>
      </c>
      <c r="E328" s="54"/>
      <c r="F328" s="55">
        <f t="shared" si="47"/>
        <v>0</v>
      </c>
      <c r="G328" s="41">
        <f t="shared" si="48"/>
        <v>0</v>
      </c>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c r="AP328" s="20"/>
      <c r="AQ328" s="20"/>
      <c r="AR328" s="20"/>
      <c r="AS328" s="20"/>
      <c r="AT328" s="20"/>
      <c r="AU328" s="56"/>
      <c r="AV328" s="48">
        <f t="shared" si="49"/>
        <v>0</v>
      </c>
      <c r="AW328" s="48"/>
      <c r="AX328" s="53"/>
      <c r="AY328" s="18"/>
      <c r="AZ328" s="18"/>
      <c r="BA328" s="9"/>
      <c r="BB328" s="6"/>
      <c r="BC328" s="6"/>
      <c r="BD328" s="34"/>
      <c r="BE328" s="6"/>
      <c r="BF328" s="71"/>
    </row>
    <row r="329" spans="1:58" s="7" customFormat="1" ht="33" hidden="1" customHeight="1" outlineLevel="2" x14ac:dyDescent="0.25">
      <c r="A329" s="91">
        <v>320</v>
      </c>
      <c r="B329" s="93" t="s">
        <v>289</v>
      </c>
      <c r="C329" s="93"/>
      <c r="D329" s="69" t="s">
        <v>341</v>
      </c>
      <c r="E329" s="54"/>
      <c r="F329" s="55">
        <f t="shared" si="47"/>
        <v>0</v>
      </c>
      <c r="G329" s="41">
        <f t="shared" si="48"/>
        <v>0</v>
      </c>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c r="AL329" s="20"/>
      <c r="AM329" s="20"/>
      <c r="AN329" s="20"/>
      <c r="AO329" s="20"/>
      <c r="AP329" s="20"/>
      <c r="AQ329" s="20"/>
      <c r="AR329" s="20"/>
      <c r="AS329" s="20"/>
      <c r="AT329" s="20"/>
      <c r="AU329" s="56"/>
      <c r="AV329" s="48">
        <f t="shared" si="49"/>
        <v>0</v>
      </c>
      <c r="AW329" s="48"/>
      <c r="AX329" s="53"/>
      <c r="AY329" s="18"/>
      <c r="AZ329" s="18"/>
      <c r="BA329" s="9"/>
      <c r="BB329" s="6"/>
      <c r="BC329" s="6"/>
      <c r="BD329" s="34"/>
      <c r="BE329" s="6"/>
      <c r="BF329" s="71"/>
    </row>
    <row r="330" spans="1:58" s="7" customFormat="1" ht="33" hidden="1" customHeight="1" outlineLevel="2" x14ac:dyDescent="0.25">
      <c r="A330" s="91">
        <v>321</v>
      </c>
      <c r="B330" s="93" t="s">
        <v>290</v>
      </c>
      <c r="C330" s="93"/>
      <c r="D330" s="69" t="s">
        <v>342</v>
      </c>
      <c r="E330" s="54"/>
      <c r="F330" s="55">
        <f t="shared" si="47"/>
        <v>0</v>
      </c>
      <c r="G330" s="41">
        <f t="shared" si="48"/>
        <v>0</v>
      </c>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c r="AL330" s="20"/>
      <c r="AM330" s="20"/>
      <c r="AN330" s="20"/>
      <c r="AO330" s="20"/>
      <c r="AP330" s="20"/>
      <c r="AQ330" s="20"/>
      <c r="AR330" s="20"/>
      <c r="AS330" s="20"/>
      <c r="AT330" s="20"/>
      <c r="AU330" s="56"/>
      <c r="AV330" s="48">
        <f t="shared" si="49"/>
        <v>0</v>
      </c>
      <c r="AW330" s="48"/>
      <c r="AX330" s="53"/>
      <c r="AY330" s="18"/>
      <c r="AZ330" s="18"/>
      <c r="BA330" s="9"/>
      <c r="BB330" s="6"/>
      <c r="BC330" s="6"/>
      <c r="BD330" s="34"/>
      <c r="BE330" s="6"/>
      <c r="BF330" s="71"/>
    </row>
    <row r="331" spans="1:58" s="7" customFormat="1" ht="33" hidden="1" customHeight="1" outlineLevel="2" x14ac:dyDescent="0.25">
      <c r="A331" s="91">
        <v>322</v>
      </c>
      <c r="B331" s="93" t="s">
        <v>291</v>
      </c>
      <c r="C331" s="93"/>
      <c r="D331" s="69" t="s">
        <v>343</v>
      </c>
      <c r="E331" s="54"/>
      <c r="F331" s="55">
        <f t="shared" si="47"/>
        <v>0</v>
      </c>
      <c r="G331" s="41">
        <f t="shared" si="48"/>
        <v>0</v>
      </c>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c r="AL331" s="20"/>
      <c r="AM331" s="20"/>
      <c r="AN331" s="20"/>
      <c r="AO331" s="20"/>
      <c r="AP331" s="20"/>
      <c r="AQ331" s="20"/>
      <c r="AR331" s="20"/>
      <c r="AS331" s="20"/>
      <c r="AT331" s="20"/>
      <c r="AU331" s="56"/>
      <c r="AV331" s="48">
        <f t="shared" si="49"/>
        <v>0</v>
      </c>
      <c r="AW331" s="48"/>
      <c r="AX331" s="53"/>
      <c r="AY331" s="18"/>
      <c r="AZ331" s="18"/>
      <c r="BA331" s="9"/>
      <c r="BB331" s="6"/>
      <c r="BC331" s="6"/>
      <c r="BD331" s="34"/>
      <c r="BE331" s="6"/>
      <c r="BF331" s="71"/>
    </row>
  </sheetData>
  <autoFilter ref="A9:BF9" xr:uid="{5C29325A-3017-4C33-BC67-1E9027632F78}"/>
  <mergeCells count="396">
    <mergeCell ref="BF6:BF7"/>
    <mergeCell ref="AZ5:AZ7"/>
    <mergeCell ref="AY5:AY7"/>
    <mergeCell ref="BD5:BD7"/>
    <mergeCell ref="BE5:BE7"/>
    <mergeCell ref="D6:D7"/>
    <mergeCell ref="E6:E7"/>
    <mergeCell ref="B39:C39"/>
    <mergeCell ref="B43:C43"/>
    <mergeCell ref="B40:C40"/>
    <mergeCell ref="B41:C41"/>
    <mergeCell ref="C42:D42"/>
    <mergeCell ref="B1:E1"/>
    <mergeCell ref="AI2:AI5"/>
    <mergeCell ref="AJ2:AJ5"/>
    <mergeCell ref="AK2:AK5"/>
    <mergeCell ref="AL2:AL5"/>
    <mergeCell ref="AM2:AM5"/>
    <mergeCell ref="AN2:AN5"/>
    <mergeCell ref="B5:C5"/>
    <mergeCell ref="B197:C197"/>
    <mergeCell ref="B178:C178"/>
    <mergeCell ref="B179:C179"/>
    <mergeCell ref="B47:C47"/>
    <mergeCell ref="B49:C49"/>
    <mergeCell ref="B54:C54"/>
    <mergeCell ref="B44:C44"/>
    <mergeCell ref="B45:C45"/>
    <mergeCell ref="C46:D46"/>
    <mergeCell ref="C48:D48"/>
    <mergeCell ref="AY2:AZ2"/>
    <mergeCell ref="AE2:AE5"/>
    <mergeCell ref="W2:W5"/>
    <mergeCell ref="X2:X5"/>
    <mergeCell ref="Y2:Y5"/>
    <mergeCell ref="AP2:AP5"/>
    <mergeCell ref="AQ2:AQ5"/>
    <mergeCell ref="AR2:AR5"/>
    <mergeCell ref="AV1:AW4"/>
    <mergeCell ref="AV5:AV6"/>
    <mergeCell ref="AW5:AW6"/>
    <mergeCell ref="AU1:AU8"/>
    <mergeCell ref="AT2:AT5"/>
    <mergeCell ref="B313:C313"/>
    <mergeCell ref="B314:C314"/>
    <mergeCell ref="C311:D311"/>
    <mergeCell ref="B303:C303"/>
    <mergeCell ref="B304:C304"/>
    <mergeCell ref="C301:D301"/>
    <mergeCell ref="B308:C308"/>
    <mergeCell ref="B316:C316"/>
    <mergeCell ref="B119:C119"/>
    <mergeCell ref="B124:C124"/>
    <mergeCell ref="B290:C290"/>
    <mergeCell ref="B291:C291"/>
    <mergeCell ref="C287:D287"/>
    <mergeCell ref="B294:C294"/>
    <mergeCell ref="C292:D292"/>
    <mergeCell ref="B299:C299"/>
    <mergeCell ref="B300:C300"/>
    <mergeCell ref="C296:D296"/>
    <mergeCell ref="B293:C293"/>
    <mergeCell ref="B295:C295"/>
    <mergeCell ref="B298:C298"/>
    <mergeCell ref="B297:C297"/>
    <mergeCell ref="B289:C289"/>
    <mergeCell ref="B203:C203"/>
    <mergeCell ref="BC6:BC7"/>
    <mergeCell ref="B260:C260"/>
    <mergeCell ref="B268:C268"/>
    <mergeCell ref="C236:D236"/>
    <mergeCell ref="C274:D274"/>
    <mergeCell ref="B285:C285"/>
    <mergeCell ref="B286:C286"/>
    <mergeCell ref="C283:D283"/>
    <mergeCell ref="B288:C288"/>
    <mergeCell ref="B284:C284"/>
    <mergeCell ref="B282:C282"/>
    <mergeCell ref="B280:C280"/>
    <mergeCell ref="B276:C276"/>
    <mergeCell ref="B277:C277"/>
    <mergeCell ref="B278:C278"/>
    <mergeCell ref="B279:C279"/>
    <mergeCell ref="B281:C281"/>
    <mergeCell ref="C53:D53"/>
    <mergeCell ref="B275:C275"/>
    <mergeCell ref="B33:C33"/>
    <mergeCell ref="B35:C35"/>
    <mergeCell ref="B36:C36"/>
    <mergeCell ref="B32:C32"/>
    <mergeCell ref="B272:C272"/>
    <mergeCell ref="BD4:BE4"/>
    <mergeCell ref="H2:H5"/>
    <mergeCell ref="I2:I5"/>
    <mergeCell ref="J2:J5"/>
    <mergeCell ref="K2:K5"/>
    <mergeCell ref="L2:L5"/>
    <mergeCell ref="M2:M5"/>
    <mergeCell ref="N2:N5"/>
    <mergeCell ref="O2:O5"/>
    <mergeCell ref="AY3:AZ3"/>
    <mergeCell ref="BD3:BE3"/>
    <mergeCell ref="AX1:AX8"/>
    <mergeCell ref="AY4:AZ4"/>
    <mergeCell ref="AY1:AZ1"/>
    <mergeCell ref="P2:P5"/>
    <mergeCell ref="Q2:Q5"/>
    <mergeCell ref="R2:R5"/>
    <mergeCell ref="BA6:BA7"/>
    <mergeCell ref="BB6:BB7"/>
    <mergeCell ref="A7:A8"/>
    <mergeCell ref="B17:C17"/>
    <mergeCell ref="B18:C18"/>
    <mergeCell ref="C11:D11"/>
    <mergeCell ref="B28:C28"/>
    <mergeCell ref="B26:C26"/>
    <mergeCell ref="C25:D25"/>
    <mergeCell ref="C27:D27"/>
    <mergeCell ref="C31:D31"/>
    <mergeCell ref="B29:C29"/>
    <mergeCell ref="B30:C30"/>
    <mergeCell ref="B3:C3"/>
    <mergeCell ref="B2:C2"/>
    <mergeCell ref="B4:C4"/>
    <mergeCell ref="D4:E4"/>
    <mergeCell ref="B10:E10"/>
    <mergeCell ref="B12:C12"/>
    <mergeCell ref="B22:C22"/>
    <mergeCell ref="B23:C23"/>
    <mergeCell ref="B24:C24"/>
    <mergeCell ref="B13:C13"/>
    <mergeCell ref="B19:C19"/>
    <mergeCell ref="B21:C21"/>
    <mergeCell ref="C20:D20"/>
    <mergeCell ref="C14:D14"/>
    <mergeCell ref="B15:C15"/>
    <mergeCell ref="B16:C16"/>
    <mergeCell ref="D2:E2"/>
    <mergeCell ref="D3:E3"/>
    <mergeCell ref="D5:E5"/>
    <mergeCell ref="AO2:AO5"/>
    <mergeCell ref="AS2:AS5"/>
    <mergeCell ref="F1:G2"/>
    <mergeCell ref="S2:S5"/>
    <mergeCell ref="T2:T5"/>
    <mergeCell ref="U2:U5"/>
    <mergeCell ref="H1:R1"/>
    <mergeCell ref="F3:F8"/>
    <mergeCell ref="G3:G8"/>
    <mergeCell ref="Z2:Z5"/>
    <mergeCell ref="AA2:AA5"/>
    <mergeCell ref="AB2:AB5"/>
    <mergeCell ref="AC2:AC5"/>
    <mergeCell ref="AH2:AH5"/>
    <mergeCell ref="V2:V5"/>
    <mergeCell ref="AD2:AD5"/>
    <mergeCell ref="AF2:AF5"/>
    <mergeCell ref="AG2:AG5"/>
    <mergeCell ref="B37:C37"/>
    <mergeCell ref="B34:C34"/>
    <mergeCell ref="C56:D56"/>
    <mergeCell ref="C58:D58"/>
    <mergeCell ref="C60:D60"/>
    <mergeCell ref="C67:D67"/>
    <mergeCell ref="C72:D72"/>
    <mergeCell ref="B50:C50"/>
    <mergeCell ref="B51:C51"/>
    <mergeCell ref="B52:C52"/>
    <mergeCell ref="B55:C55"/>
    <mergeCell ref="B57:C57"/>
    <mergeCell ref="B61:C61"/>
    <mergeCell ref="B64:C64"/>
    <mergeCell ref="B62:C62"/>
    <mergeCell ref="B63:C63"/>
    <mergeCell ref="B59:C59"/>
    <mergeCell ref="B66:C66"/>
    <mergeCell ref="B68:C68"/>
    <mergeCell ref="B65:C65"/>
    <mergeCell ref="B69:C69"/>
    <mergeCell ref="B70:C70"/>
    <mergeCell ref="B71:C71"/>
    <mergeCell ref="C38:D38"/>
    <mergeCell ref="C118:D118"/>
    <mergeCell ref="C123:D123"/>
    <mergeCell ref="C109:D109"/>
    <mergeCell ref="C113:D113"/>
    <mergeCell ref="B90:C90"/>
    <mergeCell ref="B74:C74"/>
    <mergeCell ref="B88:C88"/>
    <mergeCell ref="B110:C110"/>
    <mergeCell ref="B105:C105"/>
    <mergeCell ref="B106:C106"/>
    <mergeCell ref="B107:C107"/>
    <mergeCell ref="B111:C111"/>
    <mergeCell ref="B108:C108"/>
    <mergeCell ref="B104:C104"/>
    <mergeCell ref="B93:C93"/>
    <mergeCell ref="B94:C94"/>
    <mergeCell ref="B97:C97"/>
    <mergeCell ref="C78:D78"/>
    <mergeCell ref="B75:C75"/>
    <mergeCell ref="B101:C101"/>
    <mergeCell ref="B102:C102"/>
    <mergeCell ref="B92:C92"/>
    <mergeCell ref="B96:C96"/>
    <mergeCell ref="B99:C99"/>
    <mergeCell ref="B117:C117"/>
    <mergeCell ref="B116:C116"/>
    <mergeCell ref="B73:C73"/>
    <mergeCell ref="B77:C77"/>
    <mergeCell ref="B79:C79"/>
    <mergeCell ref="B84:C84"/>
    <mergeCell ref="B85:C85"/>
    <mergeCell ref="B86:C86"/>
    <mergeCell ref="B114:C114"/>
    <mergeCell ref="C82:D82"/>
    <mergeCell ref="C87:D87"/>
    <mergeCell ref="B83:C83"/>
    <mergeCell ref="B76:C76"/>
    <mergeCell ref="B80:C80"/>
    <mergeCell ref="B81:C81"/>
    <mergeCell ref="B89:C89"/>
    <mergeCell ref="B100:C100"/>
    <mergeCell ref="C91:D91"/>
    <mergeCell ref="C95:D95"/>
    <mergeCell ref="C98:D98"/>
    <mergeCell ref="C103:D103"/>
    <mergeCell ref="B112:C112"/>
    <mergeCell ref="B134:C134"/>
    <mergeCell ref="C128:D128"/>
    <mergeCell ref="B125:C125"/>
    <mergeCell ref="B126:C126"/>
    <mergeCell ref="B138:C138"/>
    <mergeCell ref="B141:C141"/>
    <mergeCell ref="B142:C142"/>
    <mergeCell ref="C136:D136"/>
    <mergeCell ref="B135:C135"/>
    <mergeCell ref="B129:C129"/>
    <mergeCell ref="B137:C137"/>
    <mergeCell ref="B139:C139"/>
    <mergeCell ref="B140:C140"/>
    <mergeCell ref="B132:C132"/>
    <mergeCell ref="B133:C133"/>
    <mergeCell ref="B130:C130"/>
    <mergeCell ref="B131:C131"/>
    <mergeCell ref="B120:C120"/>
    <mergeCell ref="B121:C121"/>
    <mergeCell ref="B122:C122"/>
    <mergeCell ref="C115:D115"/>
    <mergeCell ref="B127:E127"/>
    <mergeCell ref="C168:D168"/>
    <mergeCell ref="B170:C170"/>
    <mergeCell ref="B171:C171"/>
    <mergeCell ref="B169:C169"/>
    <mergeCell ref="B146:C146"/>
    <mergeCell ref="B147:C147"/>
    <mergeCell ref="B149:C149"/>
    <mergeCell ref="C144:D144"/>
    <mergeCell ref="B153:C153"/>
    <mergeCell ref="B154:C154"/>
    <mergeCell ref="C151:D151"/>
    <mergeCell ref="B163:C163"/>
    <mergeCell ref="B148:C148"/>
    <mergeCell ref="B156:C156"/>
    <mergeCell ref="B157:C157"/>
    <mergeCell ref="B158:C158"/>
    <mergeCell ref="B159:C159"/>
    <mergeCell ref="B167:C167"/>
    <mergeCell ref="B143:C143"/>
    <mergeCell ref="B172:C172"/>
    <mergeCell ref="B180:C180"/>
    <mergeCell ref="B181:C181"/>
    <mergeCell ref="C176:D176"/>
    <mergeCell ref="B186:C186"/>
    <mergeCell ref="C182:D182"/>
    <mergeCell ref="B192:C192"/>
    <mergeCell ref="B198:C198"/>
    <mergeCell ref="B175:C175"/>
    <mergeCell ref="B183:C183"/>
    <mergeCell ref="B177:C177"/>
    <mergeCell ref="B188:C188"/>
    <mergeCell ref="B189:C189"/>
    <mergeCell ref="B190:C190"/>
    <mergeCell ref="C187:D187"/>
    <mergeCell ref="C191:D191"/>
    <mergeCell ref="B173:C173"/>
    <mergeCell ref="B174:C174"/>
    <mergeCell ref="B185:C185"/>
    <mergeCell ref="B184:C184"/>
    <mergeCell ref="B193:C193"/>
    <mergeCell ref="B194:C194"/>
    <mergeCell ref="B195:C195"/>
    <mergeCell ref="B196:C196"/>
    <mergeCell ref="B233:C233"/>
    <mergeCell ref="B200:C200"/>
    <mergeCell ref="B202:C202"/>
    <mergeCell ref="B206:C206"/>
    <mergeCell ref="B231:C231"/>
    <mergeCell ref="B232:C232"/>
    <mergeCell ref="B221:C221"/>
    <mergeCell ref="B199:C199"/>
    <mergeCell ref="B204:C204"/>
    <mergeCell ref="C201:D201"/>
    <mergeCell ref="B210:C210"/>
    <mergeCell ref="B208:C208"/>
    <mergeCell ref="B209:C209"/>
    <mergeCell ref="B207:C207"/>
    <mergeCell ref="B213:C213"/>
    <mergeCell ref="B224:C224"/>
    <mergeCell ref="B225:C225"/>
    <mergeCell ref="B226:C226"/>
    <mergeCell ref="B227:C227"/>
    <mergeCell ref="B228:C228"/>
    <mergeCell ref="B229:C229"/>
    <mergeCell ref="B330:C330"/>
    <mergeCell ref="B331:C331"/>
    <mergeCell ref="B234:C234"/>
    <mergeCell ref="C230:D230"/>
    <mergeCell ref="C205:D205"/>
    <mergeCell ref="B215:C215"/>
    <mergeCell ref="B216:C216"/>
    <mergeCell ref="C211:D211"/>
    <mergeCell ref="C220:D220"/>
    <mergeCell ref="C218:D218"/>
    <mergeCell ref="B219:C219"/>
    <mergeCell ref="B222:C222"/>
    <mergeCell ref="B223:C223"/>
    <mergeCell ref="B212:C212"/>
    <mergeCell ref="B217:C217"/>
    <mergeCell ref="B214:C214"/>
    <mergeCell ref="C315:D315"/>
    <mergeCell ref="B327:C327"/>
    <mergeCell ref="B328:C328"/>
    <mergeCell ref="B329:C329"/>
    <mergeCell ref="C325:D325"/>
    <mergeCell ref="B235:C235"/>
    <mergeCell ref="B326:C326"/>
    <mergeCell ref="B320:C320"/>
    <mergeCell ref="B145:C145"/>
    <mergeCell ref="B150:C150"/>
    <mergeCell ref="B152:C152"/>
    <mergeCell ref="B155:C155"/>
    <mergeCell ref="B160:C160"/>
    <mergeCell ref="B162:C162"/>
    <mergeCell ref="B166:C166"/>
    <mergeCell ref="B165:C165"/>
    <mergeCell ref="C161:D161"/>
    <mergeCell ref="C164:D164"/>
    <mergeCell ref="B322:C322"/>
    <mergeCell ref="B323:C323"/>
    <mergeCell ref="B324:C324"/>
    <mergeCell ref="B321:C321"/>
    <mergeCell ref="B237:C237"/>
    <mergeCell ref="B245:C245"/>
    <mergeCell ref="B248:C248"/>
    <mergeCell ref="B251:C251"/>
    <mergeCell ref="B254:C254"/>
    <mergeCell ref="B302:C302"/>
    <mergeCell ref="B305:C305"/>
    <mergeCell ref="B307:C307"/>
    <mergeCell ref="B312:C312"/>
    <mergeCell ref="B310:C310"/>
    <mergeCell ref="C306:D306"/>
    <mergeCell ref="C309:D309"/>
    <mergeCell ref="B317:C317"/>
    <mergeCell ref="B318:C318"/>
    <mergeCell ref="B319:C319"/>
    <mergeCell ref="B273:E273"/>
    <mergeCell ref="B238:C238"/>
    <mergeCell ref="B259:C259"/>
    <mergeCell ref="B261:C261"/>
    <mergeCell ref="B271:C271"/>
    <mergeCell ref="B269:C269"/>
    <mergeCell ref="C264:D264"/>
    <mergeCell ref="B263:C263"/>
    <mergeCell ref="B265:C265"/>
    <mergeCell ref="B267:C267"/>
    <mergeCell ref="B270:C270"/>
    <mergeCell ref="B239:C239"/>
    <mergeCell ref="B240:C240"/>
    <mergeCell ref="B241:C241"/>
    <mergeCell ref="B242:C242"/>
    <mergeCell ref="B244:C244"/>
    <mergeCell ref="B247:C247"/>
    <mergeCell ref="B246:C246"/>
    <mergeCell ref="B266:C266"/>
    <mergeCell ref="B262:C262"/>
    <mergeCell ref="C258:D258"/>
    <mergeCell ref="B249:C249"/>
    <mergeCell ref="C243:D243"/>
    <mergeCell ref="B252:C252"/>
    <mergeCell ref="C250:D250"/>
    <mergeCell ref="B256:C256"/>
    <mergeCell ref="B257:C257"/>
    <mergeCell ref="C253:D253"/>
    <mergeCell ref="C255:D255"/>
  </mergeCells>
  <phoneticPr fontId="16" type="noConversion"/>
  <conditionalFormatting sqref="A10:A443 AV11:AV126 AV128:AV272 AV274:AV443">
    <cfRule type="cellIs" dxfId="398" priority="571" operator="equal">
      <formula>"n"</formula>
    </cfRule>
    <cfRule type="cellIs" dxfId="397" priority="572" operator="equal">
      <formula>"d"</formula>
    </cfRule>
    <cfRule type="cellIs" dxfId="396" priority="574" operator="equal">
      <formula>"x"</formula>
    </cfRule>
    <cfRule type="cellIs" dxfId="395" priority="573" operator="equal">
      <formula>"p"</formula>
    </cfRule>
  </conditionalFormatting>
  <conditionalFormatting sqref="A529:A1048576">
    <cfRule type="cellIs" dxfId="394" priority="579" operator="equal">
      <formula>"n"</formula>
    </cfRule>
    <cfRule type="cellIs" dxfId="393" priority="580" operator="equal">
      <formula>"d"</formula>
    </cfRule>
    <cfRule type="cellIs" dxfId="392" priority="581" operator="equal">
      <formula>"p"</formula>
    </cfRule>
    <cfRule type="cellIs" dxfId="391" priority="582" operator="equal">
      <formula>"x"</formula>
    </cfRule>
  </conditionalFormatting>
  <conditionalFormatting sqref="E1:E1048576">
    <cfRule type="cellIs" dxfId="390" priority="2567" operator="equal">
      <formula>"neattiecas"</formula>
    </cfRule>
    <cfRule type="cellIs" dxfId="389" priority="2570" operator="equal">
      <formula>"atbilst pilnībā"</formula>
    </cfRule>
    <cfRule type="cellIs" dxfId="388" priority="2569" operator="equal">
      <formula>"atbilst daļēji"</formula>
    </cfRule>
    <cfRule type="cellIs" dxfId="387" priority="2568" operator="equal">
      <formula>"neatbilst"</formula>
    </cfRule>
  </conditionalFormatting>
  <conditionalFormatting sqref="AU11:AW11">
    <cfRule type="cellIs" dxfId="386" priority="558" operator="equal">
      <formula>"x"</formula>
    </cfRule>
    <cfRule type="cellIs" dxfId="385" priority="555" operator="equal">
      <formula>"n"</formula>
    </cfRule>
    <cfRule type="cellIs" dxfId="384" priority="556" operator="equal">
      <formula>"d"</formula>
    </cfRule>
    <cfRule type="cellIs" dxfId="383" priority="557" operator="equal">
      <formula>"p"</formula>
    </cfRule>
  </conditionalFormatting>
  <conditionalFormatting sqref="AU14:AW14">
    <cfRule type="cellIs" dxfId="382" priority="531" operator="equal">
      <formula>"n"</formula>
    </cfRule>
    <cfRule type="cellIs" dxfId="381" priority="532" operator="equal">
      <formula>"d"</formula>
    </cfRule>
    <cfRule type="cellIs" dxfId="380" priority="533" operator="equal">
      <formula>"p"</formula>
    </cfRule>
    <cfRule type="cellIs" dxfId="379" priority="534" operator="equal">
      <formula>"x"</formula>
    </cfRule>
  </conditionalFormatting>
  <conditionalFormatting sqref="AU20:AW20">
    <cfRule type="cellIs" dxfId="378" priority="526" operator="equal">
      <formula>"d"</formula>
    </cfRule>
    <cfRule type="cellIs" dxfId="377" priority="525" operator="equal">
      <formula>"n"</formula>
    </cfRule>
    <cfRule type="cellIs" dxfId="376" priority="527" operator="equal">
      <formula>"p"</formula>
    </cfRule>
    <cfRule type="cellIs" dxfId="375" priority="528" operator="equal">
      <formula>"x"</formula>
    </cfRule>
  </conditionalFormatting>
  <conditionalFormatting sqref="AU25:AW25">
    <cfRule type="cellIs" dxfId="374" priority="522" operator="equal">
      <formula>"x"</formula>
    </cfRule>
    <cfRule type="cellIs" dxfId="373" priority="521" operator="equal">
      <formula>"p"</formula>
    </cfRule>
    <cfRule type="cellIs" dxfId="372" priority="519" operator="equal">
      <formula>"n"</formula>
    </cfRule>
    <cfRule type="cellIs" dxfId="371" priority="520" operator="equal">
      <formula>"d"</formula>
    </cfRule>
  </conditionalFormatting>
  <conditionalFormatting sqref="AU27:AW27">
    <cfRule type="cellIs" dxfId="370" priority="513" operator="equal">
      <formula>"n"</formula>
    </cfRule>
    <cfRule type="cellIs" dxfId="369" priority="514" operator="equal">
      <formula>"d"</formula>
    </cfRule>
    <cfRule type="cellIs" dxfId="368" priority="515" operator="equal">
      <formula>"p"</formula>
    </cfRule>
    <cfRule type="cellIs" dxfId="367" priority="516" operator="equal">
      <formula>"x"</formula>
    </cfRule>
  </conditionalFormatting>
  <conditionalFormatting sqref="AU31:AW31">
    <cfRule type="cellIs" dxfId="366" priority="510" operator="equal">
      <formula>"x"</formula>
    </cfRule>
    <cfRule type="cellIs" dxfId="365" priority="509" operator="equal">
      <formula>"p"</formula>
    </cfRule>
    <cfRule type="cellIs" dxfId="364" priority="508" operator="equal">
      <formula>"d"</formula>
    </cfRule>
    <cfRule type="cellIs" dxfId="363" priority="507" operator="equal">
      <formula>"n"</formula>
    </cfRule>
  </conditionalFormatting>
  <conditionalFormatting sqref="AU38:AW38">
    <cfRule type="cellIs" dxfId="362" priority="501" operator="equal">
      <formula>"n"</formula>
    </cfRule>
    <cfRule type="cellIs" dxfId="361" priority="504" operator="equal">
      <formula>"x"</formula>
    </cfRule>
    <cfRule type="cellIs" dxfId="360" priority="503" operator="equal">
      <formula>"p"</formula>
    </cfRule>
    <cfRule type="cellIs" dxfId="359" priority="502" operator="equal">
      <formula>"d"</formula>
    </cfRule>
  </conditionalFormatting>
  <conditionalFormatting sqref="AU42:AW42">
    <cfRule type="cellIs" dxfId="358" priority="497" operator="equal">
      <formula>"p"</formula>
    </cfRule>
    <cfRule type="cellIs" dxfId="357" priority="496" operator="equal">
      <formula>"d"</formula>
    </cfRule>
    <cfRule type="cellIs" dxfId="356" priority="498" operator="equal">
      <formula>"x"</formula>
    </cfRule>
    <cfRule type="cellIs" dxfId="355" priority="495" operator="equal">
      <formula>"n"</formula>
    </cfRule>
  </conditionalFormatting>
  <conditionalFormatting sqref="AU46:AW46">
    <cfRule type="cellIs" dxfId="354" priority="490" operator="equal">
      <formula>"d"</formula>
    </cfRule>
    <cfRule type="cellIs" dxfId="353" priority="491" operator="equal">
      <formula>"p"</formula>
    </cfRule>
    <cfRule type="cellIs" dxfId="352" priority="492" operator="equal">
      <formula>"x"</formula>
    </cfRule>
    <cfRule type="cellIs" dxfId="351" priority="489" operator="equal">
      <formula>"n"</formula>
    </cfRule>
  </conditionalFormatting>
  <conditionalFormatting sqref="AU48:AW48">
    <cfRule type="cellIs" dxfId="350" priority="485" operator="equal">
      <formula>"p"</formula>
    </cfRule>
    <cfRule type="cellIs" dxfId="349" priority="484" operator="equal">
      <formula>"d"</formula>
    </cfRule>
    <cfRule type="cellIs" dxfId="348" priority="483" operator="equal">
      <formula>"n"</formula>
    </cfRule>
    <cfRule type="cellIs" dxfId="347" priority="486" operator="equal">
      <formula>"x"</formula>
    </cfRule>
  </conditionalFormatting>
  <conditionalFormatting sqref="AU53:AW53">
    <cfRule type="cellIs" dxfId="346" priority="477" operator="equal">
      <formula>"n"</formula>
    </cfRule>
    <cfRule type="cellIs" dxfId="345" priority="478" operator="equal">
      <formula>"d"</formula>
    </cfRule>
    <cfRule type="cellIs" dxfId="344" priority="479" operator="equal">
      <formula>"p"</formula>
    </cfRule>
    <cfRule type="cellIs" dxfId="343" priority="480" operator="equal">
      <formula>"x"</formula>
    </cfRule>
  </conditionalFormatting>
  <conditionalFormatting sqref="AU56:AW56">
    <cfRule type="cellIs" dxfId="342" priority="472" operator="equal">
      <formula>"d"</formula>
    </cfRule>
    <cfRule type="cellIs" dxfId="341" priority="473" operator="equal">
      <formula>"p"</formula>
    </cfRule>
    <cfRule type="cellIs" dxfId="340" priority="474" operator="equal">
      <formula>"x"</formula>
    </cfRule>
    <cfRule type="cellIs" dxfId="339" priority="471" operator="equal">
      <formula>"n"</formula>
    </cfRule>
  </conditionalFormatting>
  <conditionalFormatting sqref="AU58:AW58">
    <cfRule type="cellIs" dxfId="338" priority="466" operator="equal">
      <formula>"d"</formula>
    </cfRule>
    <cfRule type="cellIs" dxfId="337" priority="468" operator="equal">
      <formula>"x"</formula>
    </cfRule>
    <cfRule type="cellIs" dxfId="336" priority="467" operator="equal">
      <formula>"p"</formula>
    </cfRule>
    <cfRule type="cellIs" dxfId="335" priority="465" operator="equal">
      <formula>"n"</formula>
    </cfRule>
  </conditionalFormatting>
  <conditionalFormatting sqref="AU60:AW60">
    <cfRule type="cellIs" dxfId="334" priority="462" operator="equal">
      <formula>"x"</formula>
    </cfRule>
    <cfRule type="cellIs" dxfId="333" priority="461" operator="equal">
      <formula>"p"</formula>
    </cfRule>
    <cfRule type="cellIs" dxfId="332" priority="460" operator="equal">
      <formula>"d"</formula>
    </cfRule>
    <cfRule type="cellIs" dxfId="331" priority="459" operator="equal">
      <formula>"n"</formula>
    </cfRule>
  </conditionalFormatting>
  <conditionalFormatting sqref="AU67:AW67">
    <cfRule type="cellIs" dxfId="330" priority="456" operator="equal">
      <formula>"x"</formula>
    </cfRule>
    <cfRule type="cellIs" dxfId="329" priority="455" operator="equal">
      <formula>"p"</formula>
    </cfRule>
    <cfRule type="cellIs" dxfId="328" priority="454" operator="equal">
      <formula>"d"</formula>
    </cfRule>
    <cfRule type="cellIs" dxfId="327" priority="453" operator="equal">
      <formula>"n"</formula>
    </cfRule>
  </conditionalFormatting>
  <conditionalFormatting sqref="AU72:AW72">
    <cfRule type="cellIs" dxfId="326" priority="448" operator="equal">
      <formula>"d"</formula>
    </cfRule>
    <cfRule type="cellIs" dxfId="325" priority="447" operator="equal">
      <formula>"n"</formula>
    </cfRule>
    <cfRule type="cellIs" dxfId="324" priority="450" operator="equal">
      <formula>"x"</formula>
    </cfRule>
    <cfRule type="cellIs" dxfId="323" priority="449" operator="equal">
      <formula>"p"</formula>
    </cfRule>
  </conditionalFormatting>
  <conditionalFormatting sqref="AU78:AW78">
    <cfRule type="cellIs" dxfId="322" priority="442" operator="equal">
      <formula>"d"</formula>
    </cfRule>
    <cfRule type="cellIs" dxfId="321" priority="441" operator="equal">
      <formula>"n"</formula>
    </cfRule>
    <cfRule type="cellIs" dxfId="320" priority="444" operator="equal">
      <formula>"x"</formula>
    </cfRule>
    <cfRule type="cellIs" dxfId="319" priority="443" operator="equal">
      <formula>"p"</formula>
    </cfRule>
  </conditionalFormatting>
  <conditionalFormatting sqref="AU82:AW82">
    <cfRule type="cellIs" dxfId="318" priority="436" operator="equal">
      <formula>"d"</formula>
    </cfRule>
    <cfRule type="cellIs" dxfId="317" priority="435" operator="equal">
      <formula>"n"</formula>
    </cfRule>
    <cfRule type="cellIs" dxfId="316" priority="437" operator="equal">
      <formula>"p"</formula>
    </cfRule>
    <cfRule type="cellIs" dxfId="315" priority="438" operator="equal">
      <formula>"x"</formula>
    </cfRule>
  </conditionalFormatting>
  <conditionalFormatting sqref="AU87:AW87">
    <cfRule type="cellIs" dxfId="314" priority="431" operator="equal">
      <formula>"p"</formula>
    </cfRule>
    <cfRule type="cellIs" dxfId="313" priority="430" operator="equal">
      <formula>"d"</formula>
    </cfRule>
    <cfRule type="cellIs" dxfId="312" priority="429" operator="equal">
      <formula>"n"</formula>
    </cfRule>
    <cfRule type="cellIs" dxfId="311" priority="432" operator="equal">
      <formula>"x"</formula>
    </cfRule>
  </conditionalFormatting>
  <conditionalFormatting sqref="AU91:AW91">
    <cfRule type="cellIs" dxfId="310" priority="423" operator="equal">
      <formula>"n"</formula>
    </cfRule>
    <cfRule type="cellIs" dxfId="309" priority="426" operator="equal">
      <formula>"x"</formula>
    </cfRule>
    <cfRule type="cellIs" dxfId="308" priority="425" operator="equal">
      <formula>"p"</formula>
    </cfRule>
    <cfRule type="cellIs" dxfId="307" priority="424" operator="equal">
      <formula>"d"</formula>
    </cfRule>
  </conditionalFormatting>
  <conditionalFormatting sqref="AU95:AW95">
    <cfRule type="cellIs" dxfId="306" priority="418" operator="equal">
      <formula>"d"</formula>
    </cfRule>
    <cfRule type="cellIs" dxfId="305" priority="417" operator="equal">
      <formula>"n"</formula>
    </cfRule>
    <cfRule type="cellIs" dxfId="304" priority="419" operator="equal">
      <formula>"p"</formula>
    </cfRule>
    <cfRule type="cellIs" dxfId="303" priority="420" operator="equal">
      <formula>"x"</formula>
    </cfRule>
  </conditionalFormatting>
  <conditionalFormatting sqref="AU98:AW98">
    <cfRule type="cellIs" dxfId="302" priority="414" operator="equal">
      <formula>"x"</formula>
    </cfRule>
    <cfRule type="cellIs" dxfId="301" priority="413" operator="equal">
      <formula>"p"</formula>
    </cfRule>
    <cfRule type="cellIs" dxfId="300" priority="412" operator="equal">
      <formula>"d"</formula>
    </cfRule>
    <cfRule type="cellIs" dxfId="299" priority="411" operator="equal">
      <formula>"n"</formula>
    </cfRule>
  </conditionalFormatting>
  <conditionalFormatting sqref="AU103:AW103">
    <cfRule type="cellIs" dxfId="298" priority="407" operator="equal">
      <formula>"p"</formula>
    </cfRule>
    <cfRule type="cellIs" dxfId="297" priority="406" operator="equal">
      <formula>"d"</formula>
    </cfRule>
    <cfRule type="cellIs" dxfId="296" priority="405" operator="equal">
      <formula>"n"</formula>
    </cfRule>
    <cfRule type="cellIs" dxfId="295" priority="408" operator="equal">
      <formula>"x"</formula>
    </cfRule>
  </conditionalFormatting>
  <conditionalFormatting sqref="AU109:AW109">
    <cfRule type="cellIs" dxfId="294" priority="401" operator="equal">
      <formula>"p"</formula>
    </cfRule>
    <cfRule type="cellIs" dxfId="293" priority="400" operator="equal">
      <formula>"d"</formula>
    </cfRule>
    <cfRule type="cellIs" dxfId="292" priority="399" operator="equal">
      <formula>"n"</formula>
    </cfRule>
    <cfRule type="cellIs" dxfId="291" priority="402" operator="equal">
      <formula>"x"</formula>
    </cfRule>
  </conditionalFormatting>
  <conditionalFormatting sqref="AU113:AW113">
    <cfRule type="cellIs" dxfId="290" priority="393" operator="equal">
      <formula>"n"</formula>
    </cfRule>
    <cfRule type="cellIs" dxfId="289" priority="394" operator="equal">
      <formula>"d"</formula>
    </cfRule>
    <cfRule type="cellIs" dxfId="288" priority="396" operator="equal">
      <formula>"x"</formula>
    </cfRule>
    <cfRule type="cellIs" dxfId="287" priority="395" operator="equal">
      <formula>"p"</formula>
    </cfRule>
  </conditionalFormatting>
  <conditionalFormatting sqref="AU115:AW115">
    <cfRule type="cellIs" dxfId="286" priority="389" operator="equal">
      <formula>"p"</formula>
    </cfRule>
    <cfRule type="cellIs" dxfId="285" priority="390" operator="equal">
      <formula>"x"</formula>
    </cfRule>
    <cfRule type="cellIs" dxfId="284" priority="388" operator="equal">
      <formula>"d"</formula>
    </cfRule>
    <cfRule type="cellIs" dxfId="283" priority="387" operator="equal">
      <formula>"n"</formula>
    </cfRule>
  </conditionalFormatting>
  <conditionalFormatting sqref="AU118:AW118">
    <cfRule type="cellIs" dxfId="282" priority="381" operator="equal">
      <formula>"n"</formula>
    </cfRule>
    <cfRule type="cellIs" dxfId="281" priority="382" operator="equal">
      <formula>"d"</formula>
    </cfRule>
    <cfRule type="cellIs" dxfId="280" priority="383" operator="equal">
      <formula>"p"</formula>
    </cfRule>
    <cfRule type="cellIs" dxfId="279" priority="384" operator="equal">
      <formula>"x"</formula>
    </cfRule>
  </conditionalFormatting>
  <conditionalFormatting sqref="AU123:AW123">
    <cfRule type="cellIs" dxfId="278" priority="378" operator="equal">
      <formula>"x"</formula>
    </cfRule>
    <cfRule type="cellIs" dxfId="277" priority="377" operator="equal">
      <formula>"p"</formula>
    </cfRule>
    <cfRule type="cellIs" dxfId="276" priority="375" operator="equal">
      <formula>"n"</formula>
    </cfRule>
    <cfRule type="cellIs" dxfId="275" priority="376" operator="equal">
      <formula>"d"</formula>
    </cfRule>
  </conditionalFormatting>
  <conditionalFormatting sqref="AU128:AW128">
    <cfRule type="cellIs" dxfId="274" priority="355" operator="equal">
      <formula>"n"</formula>
    </cfRule>
    <cfRule type="cellIs" dxfId="273" priority="356" operator="equal">
      <formula>"d"</formula>
    </cfRule>
    <cfRule type="cellIs" dxfId="272" priority="357" operator="equal">
      <formula>"p"</formula>
    </cfRule>
    <cfRule type="cellIs" dxfId="271" priority="358" operator="equal">
      <formula>"x"</formula>
    </cfRule>
  </conditionalFormatting>
  <conditionalFormatting sqref="AU136:AW136">
    <cfRule type="cellIs" dxfId="270" priority="346" operator="equal">
      <formula>"d"</formula>
    </cfRule>
    <cfRule type="cellIs" dxfId="269" priority="345" operator="equal">
      <formula>"n"</formula>
    </cfRule>
    <cfRule type="cellIs" dxfId="268" priority="347" operator="equal">
      <formula>"p"</formula>
    </cfRule>
    <cfRule type="cellIs" dxfId="267" priority="348" operator="equal">
      <formula>"x"</formula>
    </cfRule>
  </conditionalFormatting>
  <conditionalFormatting sqref="AU144:AW144">
    <cfRule type="cellIs" dxfId="266" priority="338" operator="equal">
      <formula>"x"</formula>
    </cfRule>
    <cfRule type="cellIs" dxfId="265" priority="336" operator="equal">
      <formula>"d"</formula>
    </cfRule>
    <cfRule type="cellIs" dxfId="264" priority="335" operator="equal">
      <formula>"n"</formula>
    </cfRule>
    <cfRule type="cellIs" dxfId="263" priority="337" operator="equal">
      <formula>"p"</formula>
    </cfRule>
  </conditionalFormatting>
  <conditionalFormatting sqref="AU151:AW151">
    <cfRule type="cellIs" dxfId="262" priority="328" operator="equal">
      <formula>"x"</formula>
    </cfRule>
    <cfRule type="cellIs" dxfId="261" priority="327" operator="equal">
      <formula>"p"</formula>
    </cfRule>
    <cfRule type="cellIs" dxfId="260" priority="326" operator="equal">
      <formula>"d"</formula>
    </cfRule>
    <cfRule type="cellIs" dxfId="259" priority="325" operator="equal">
      <formula>"n"</formula>
    </cfRule>
  </conditionalFormatting>
  <conditionalFormatting sqref="AU161:AW161">
    <cfRule type="cellIs" dxfId="258" priority="318" operator="equal">
      <formula>"x"</formula>
    </cfRule>
    <cfRule type="cellIs" dxfId="257" priority="317" operator="equal">
      <formula>"p"</formula>
    </cfRule>
    <cfRule type="cellIs" dxfId="256" priority="316" operator="equal">
      <formula>"d"</formula>
    </cfRule>
    <cfRule type="cellIs" dxfId="255" priority="315" operator="equal">
      <formula>"n"</formula>
    </cfRule>
  </conditionalFormatting>
  <conditionalFormatting sqref="AU164:AW164">
    <cfRule type="cellIs" dxfId="254" priority="308" operator="equal">
      <formula>"x"</formula>
    </cfRule>
    <cfRule type="cellIs" dxfId="253" priority="305" operator="equal">
      <formula>"n"</formula>
    </cfRule>
    <cfRule type="cellIs" dxfId="252" priority="306" operator="equal">
      <formula>"d"</formula>
    </cfRule>
    <cfRule type="cellIs" dxfId="251" priority="307" operator="equal">
      <formula>"p"</formula>
    </cfRule>
  </conditionalFormatting>
  <conditionalFormatting sqref="AU168:AW168">
    <cfRule type="cellIs" dxfId="250" priority="296" operator="equal">
      <formula>"d"</formula>
    </cfRule>
    <cfRule type="cellIs" dxfId="249" priority="297" operator="equal">
      <formula>"p"</formula>
    </cfRule>
    <cfRule type="cellIs" dxfId="248" priority="295" operator="equal">
      <formula>"n"</formula>
    </cfRule>
    <cfRule type="cellIs" dxfId="247" priority="298" operator="equal">
      <formula>"x"</formula>
    </cfRule>
  </conditionalFormatting>
  <conditionalFormatting sqref="AU176:AW176">
    <cfRule type="cellIs" dxfId="246" priority="285" operator="equal">
      <formula>"n"</formula>
    </cfRule>
    <cfRule type="cellIs" dxfId="245" priority="286" operator="equal">
      <formula>"d"</formula>
    </cfRule>
    <cfRule type="cellIs" dxfId="244" priority="287" operator="equal">
      <formula>"p"</formula>
    </cfRule>
    <cfRule type="cellIs" dxfId="243" priority="288" operator="equal">
      <formula>"x"</formula>
    </cfRule>
  </conditionalFormatting>
  <conditionalFormatting sqref="AU182:AW182">
    <cfRule type="cellIs" dxfId="242" priority="276" operator="equal">
      <formula>"d"</formula>
    </cfRule>
    <cfRule type="cellIs" dxfId="241" priority="275" operator="equal">
      <formula>"n"</formula>
    </cfRule>
    <cfRule type="cellIs" dxfId="240" priority="277" operator="equal">
      <formula>"p"</formula>
    </cfRule>
    <cfRule type="cellIs" dxfId="239" priority="278" operator="equal">
      <formula>"x"</formula>
    </cfRule>
  </conditionalFormatting>
  <conditionalFormatting sqref="AU187:AW187">
    <cfRule type="cellIs" dxfId="238" priority="268" operator="equal">
      <formula>"x"</formula>
    </cfRule>
    <cfRule type="cellIs" dxfId="237" priority="267" operator="equal">
      <formula>"p"</formula>
    </cfRule>
    <cfRule type="cellIs" dxfId="236" priority="266" operator="equal">
      <formula>"d"</formula>
    </cfRule>
    <cfRule type="cellIs" dxfId="235" priority="265" operator="equal">
      <formula>"n"</formula>
    </cfRule>
  </conditionalFormatting>
  <conditionalFormatting sqref="AU191:AW191">
    <cfRule type="cellIs" dxfId="234" priority="255" operator="equal">
      <formula>"n"</formula>
    </cfRule>
    <cfRule type="cellIs" dxfId="233" priority="256" operator="equal">
      <formula>"d"</formula>
    </cfRule>
    <cfRule type="cellIs" dxfId="232" priority="257" operator="equal">
      <formula>"p"</formula>
    </cfRule>
    <cfRule type="cellIs" dxfId="231" priority="258" operator="equal">
      <formula>"x"</formula>
    </cfRule>
  </conditionalFormatting>
  <conditionalFormatting sqref="AU201:AW201">
    <cfRule type="cellIs" dxfId="230" priority="247" operator="equal">
      <formula>"p"</formula>
    </cfRule>
    <cfRule type="cellIs" dxfId="229" priority="246" operator="equal">
      <formula>"d"</formula>
    </cfRule>
    <cfRule type="cellIs" dxfId="228" priority="245" operator="equal">
      <formula>"n"</formula>
    </cfRule>
    <cfRule type="cellIs" dxfId="227" priority="248" operator="equal">
      <formula>"x"</formula>
    </cfRule>
  </conditionalFormatting>
  <conditionalFormatting sqref="AU205:AW205">
    <cfRule type="cellIs" dxfId="226" priority="237" operator="equal">
      <formula>"p"</formula>
    </cfRule>
    <cfRule type="cellIs" dxfId="225" priority="235" operator="equal">
      <formula>"n"</formula>
    </cfRule>
    <cfRule type="cellIs" dxfId="224" priority="236" operator="equal">
      <formula>"d"</formula>
    </cfRule>
    <cfRule type="cellIs" dxfId="223" priority="238" operator="equal">
      <formula>"x"</formula>
    </cfRule>
  </conditionalFormatting>
  <conditionalFormatting sqref="AU211:AW211">
    <cfRule type="cellIs" dxfId="222" priority="225" operator="equal">
      <formula>"n"</formula>
    </cfRule>
    <cfRule type="cellIs" dxfId="221" priority="226" operator="equal">
      <formula>"d"</formula>
    </cfRule>
    <cfRule type="cellIs" dxfId="220" priority="227" operator="equal">
      <formula>"p"</formula>
    </cfRule>
    <cfRule type="cellIs" dxfId="219" priority="228" operator="equal">
      <formula>"x"</formula>
    </cfRule>
  </conditionalFormatting>
  <conditionalFormatting sqref="AU218:AW218">
    <cfRule type="cellIs" dxfId="218" priority="217" operator="equal">
      <formula>"p"</formula>
    </cfRule>
    <cfRule type="cellIs" dxfId="217" priority="216" operator="equal">
      <formula>"d"</formula>
    </cfRule>
    <cfRule type="cellIs" dxfId="216" priority="215" operator="equal">
      <formula>"n"</formula>
    </cfRule>
    <cfRule type="cellIs" dxfId="215" priority="218" operator="equal">
      <formula>"x"</formula>
    </cfRule>
  </conditionalFormatting>
  <conditionalFormatting sqref="AU220:AW220">
    <cfRule type="cellIs" dxfId="214" priority="207" operator="equal">
      <formula>"p"</formula>
    </cfRule>
    <cfRule type="cellIs" dxfId="213" priority="205" operator="equal">
      <formula>"n"</formula>
    </cfRule>
    <cfRule type="cellIs" dxfId="212" priority="206" operator="equal">
      <formula>"d"</formula>
    </cfRule>
    <cfRule type="cellIs" dxfId="211" priority="208" operator="equal">
      <formula>"x"</formula>
    </cfRule>
  </conditionalFormatting>
  <conditionalFormatting sqref="AU230:AW230">
    <cfRule type="cellIs" dxfId="210" priority="195" operator="equal">
      <formula>"n"</formula>
    </cfRule>
    <cfRule type="cellIs" dxfId="209" priority="196" operator="equal">
      <formula>"d"</formula>
    </cfRule>
    <cfRule type="cellIs" dxfId="208" priority="197" operator="equal">
      <formula>"p"</formula>
    </cfRule>
    <cfRule type="cellIs" dxfId="207" priority="198" operator="equal">
      <formula>"x"</formula>
    </cfRule>
  </conditionalFormatting>
  <conditionalFormatting sqref="AU236:AW236">
    <cfRule type="cellIs" dxfId="206" priority="188" operator="equal">
      <formula>"x"</formula>
    </cfRule>
    <cfRule type="cellIs" dxfId="205" priority="187" operator="equal">
      <formula>"p"</formula>
    </cfRule>
    <cfRule type="cellIs" dxfId="204" priority="185" operator="equal">
      <formula>"n"</formula>
    </cfRule>
    <cfRule type="cellIs" dxfId="203" priority="186" operator="equal">
      <formula>"d"</formula>
    </cfRule>
  </conditionalFormatting>
  <conditionalFormatting sqref="AU243:AW243">
    <cfRule type="cellIs" dxfId="202" priority="175" operator="equal">
      <formula>"n"</formula>
    </cfRule>
    <cfRule type="cellIs" dxfId="201" priority="176" operator="equal">
      <formula>"d"</formula>
    </cfRule>
    <cfRule type="cellIs" dxfId="200" priority="177" operator="equal">
      <formula>"p"</formula>
    </cfRule>
    <cfRule type="cellIs" dxfId="199" priority="178" operator="equal">
      <formula>"x"</formula>
    </cfRule>
  </conditionalFormatting>
  <conditionalFormatting sqref="AU250:AW250">
    <cfRule type="cellIs" dxfId="198" priority="166" operator="equal">
      <formula>"d"</formula>
    </cfRule>
    <cfRule type="cellIs" dxfId="197" priority="168" operator="equal">
      <formula>"x"</formula>
    </cfRule>
    <cfRule type="cellIs" dxfId="196" priority="165" operator="equal">
      <formula>"n"</formula>
    </cfRule>
    <cfRule type="cellIs" dxfId="195" priority="167" operator="equal">
      <formula>"p"</formula>
    </cfRule>
  </conditionalFormatting>
  <conditionalFormatting sqref="AU253:AW253">
    <cfRule type="cellIs" dxfId="194" priority="155" operator="equal">
      <formula>"n"</formula>
    </cfRule>
    <cfRule type="cellIs" dxfId="193" priority="156" operator="equal">
      <formula>"d"</formula>
    </cfRule>
    <cfRule type="cellIs" dxfId="192" priority="157" operator="equal">
      <formula>"p"</formula>
    </cfRule>
    <cfRule type="cellIs" dxfId="191" priority="158" operator="equal">
      <formula>"x"</formula>
    </cfRule>
  </conditionalFormatting>
  <conditionalFormatting sqref="AU255:AW255">
    <cfRule type="cellIs" dxfId="190" priority="146" operator="equal">
      <formula>"d"</formula>
    </cfRule>
    <cfRule type="cellIs" dxfId="189" priority="147" operator="equal">
      <formula>"p"</formula>
    </cfRule>
    <cfRule type="cellIs" dxfId="188" priority="148" operator="equal">
      <formula>"x"</formula>
    </cfRule>
    <cfRule type="cellIs" dxfId="187" priority="145" operator="equal">
      <formula>"n"</formula>
    </cfRule>
  </conditionalFormatting>
  <conditionalFormatting sqref="AU258:AW258">
    <cfRule type="cellIs" dxfId="186" priority="135" operator="equal">
      <formula>"n"</formula>
    </cfRule>
    <cfRule type="cellIs" dxfId="185" priority="138" operator="equal">
      <formula>"x"</formula>
    </cfRule>
    <cfRule type="cellIs" dxfId="184" priority="137" operator="equal">
      <formula>"p"</formula>
    </cfRule>
    <cfRule type="cellIs" dxfId="183" priority="136" operator="equal">
      <formula>"d"</formula>
    </cfRule>
  </conditionalFormatting>
  <conditionalFormatting sqref="AU264:AW264">
    <cfRule type="cellIs" dxfId="182" priority="125" operator="equal">
      <formula>"n"</formula>
    </cfRule>
    <cfRule type="cellIs" dxfId="181" priority="126" operator="equal">
      <formula>"d"</formula>
    </cfRule>
    <cfRule type="cellIs" dxfId="180" priority="128" operator="equal">
      <formula>"x"</formula>
    </cfRule>
    <cfRule type="cellIs" dxfId="179" priority="127" operator="equal">
      <formula>"p"</formula>
    </cfRule>
  </conditionalFormatting>
  <conditionalFormatting sqref="AU274:AW274">
    <cfRule type="cellIs" dxfId="178" priority="108" operator="equal">
      <formula>"x"</formula>
    </cfRule>
    <cfRule type="cellIs" dxfId="177" priority="107" operator="equal">
      <formula>"p"</formula>
    </cfRule>
    <cfRule type="cellIs" dxfId="176" priority="106" operator="equal">
      <formula>"d"</formula>
    </cfRule>
    <cfRule type="cellIs" dxfId="175" priority="105" operator="equal">
      <formula>"n"</formula>
    </cfRule>
  </conditionalFormatting>
  <conditionalFormatting sqref="AU283:AW283">
    <cfRule type="cellIs" dxfId="174" priority="96" operator="equal">
      <formula>"d"</formula>
    </cfRule>
    <cfRule type="cellIs" dxfId="173" priority="98" operator="equal">
      <formula>"x"</formula>
    </cfRule>
    <cfRule type="cellIs" dxfId="172" priority="97" operator="equal">
      <formula>"p"</formula>
    </cfRule>
    <cfRule type="cellIs" dxfId="171" priority="95" operator="equal">
      <formula>"n"</formula>
    </cfRule>
  </conditionalFormatting>
  <conditionalFormatting sqref="AU287:AW287">
    <cfRule type="cellIs" dxfId="170" priority="88" operator="equal">
      <formula>"x"</formula>
    </cfRule>
    <cfRule type="cellIs" dxfId="169" priority="87" operator="equal">
      <formula>"p"</formula>
    </cfRule>
    <cfRule type="cellIs" dxfId="168" priority="86" operator="equal">
      <formula>"d"</formula>
    </cfRule>
    <cfRule type="cellIs" dxfId="167" priority="85" operator="equal">
      <formula>"n"</formula>
    </cfRule>
  </conditionalFormatting>
  <conditionalFormatting sqref="AU292:AW292">
    <cfRule type="cellIs" dxfId="166" priority="76" operator="equal">
      <formula>"d"</formula>
    </cfRule>
    <cfRule type="cellIs" dxfId="165" priority="78" operator="equal">
      <formula>"x"</formula>
    </cfRule>
    <cfRule type="cellIs" dxfId="164" priority="77" operator="equal">
      <formula>"p"</formula>
    </cfRule>
    <cfRule type="cellIs" dxfId="163" priority="75" operator="equal">
      <formula>"n"</formula>
    </cfRule>
  </conditionalFormatting>
  <conditionalFormatting sqref="AU296:AW296">
    <cfRule type="cellIs" dxfId="162" priority="65" operator="equal">
      <formula>"n"</formula>
    </cfRule>
    <cfRule type="cellIs" dxfId="161" priority="68" operator="equal">
      <formula>"x"</formula>
    </cfRule>
    <cfRule type="cellIs" dxfId="160" priority="66" operator="equal">
      <formula>"d"</formula>
    </cfRule>
    <cfRule type="cellIs" dxfId="159" priority="67" operator="equal">
      <formula>"p"</formula>
    </cfRule>
  </conditionalFormatting>
  <conditionalFormatting sqref="AU301:AW301">
    <cfRule type="cellIs" dxfId="158" priority="58" operator="equal">
      <formula>"x"</formula>
    </cfRule>
    <cfRule type="cellIs" dxfId="157" priority="57" operator="equal">
      <formula>"p"</formula>
    </cfRule>
    <cfRule type="cellIs" dxfId="156" priority="56" operator="equal">
      <formula>"d"</formula>
    </cfRule>
    <cfRule type="cellIs" dxfId="155" priority="55" operator="equal">
      <formula>"n"</formula>
    </cfRule>
  </conditionalFormatting>
  <conditionalFormatting sqref="AU306:AW306">
    <cfRule type="cellIs" dxfId="154" priority="48" operator="equal">
      <formula>"x"</formula>
    </cfRule>
    <cfRule type="cellIs" dxfId="153" priority="47" operator="equal">
      <formula>"p"</formula>
    </cfRule>
    <cfRule type="cellIs" dxfId="152" priority="46" operator="equal">
      <formula>"d"</formula>
    </cfRule>
    <cfRule type="cellIs" dxfId="151" priority="45" operator="equal">
      <formula>"n"</formula>
    </cfRule>
  </conditionalFormatting>
  <conditionalFormatting sqref="AU309:AW309">
    <cfRule type="cellIs" dxfId="150" priority="37" operator="equal">
      <formula>"p"</formula>
    </cfRule>
    <cfRule type="cellIs" dxfId="149" priority="38" operator="equal">
      <formula>"x"</formula>
    </cfRule>
    <cfRule type="cellIs" dxfId="148" priority="36" operator="equal">
      <formula>"d"</formula>
    </cfRule>
    <cfRule type="cellIs" dxfId="147" priority="35" operator="equal">
      <formula>"n"</formula>
    </cfRule>
  </conditionalFormatting>
  <conditionalFormatting sqref="AU311:AW311">
    <cfRule type="cellIs" dxfId="146" priority="26" operator="equal">
      <formula>"d"</formula>
    </cfRule>
    <cfRule type="cellIs" dxfId="145" priority="25" operator="equal">
      <formula>"n"</formula>
    </cfRule>
    <cfRule type="cellIs" dxfId="144" priority="28" operator="equal">
      <formula>"x"</formula>
    </cfRule>
    <cfRule type="cellIs" dxfId="143" priority="27" operator="equal">
      <formula>"p"</formula>
    </cfRule>
  </conditionalFormatting>
  <conditionalFormatting sqref="AU315:AW315">
    <cfRule type="cellIs" dxfId="142" priority="15" operator="equal">
      <formula>"n"</formula>
    </cfRule>
    <cfRule type="cellIs" dxfId="141" priority="18" operator="equal">
      <formula>"x"</formula>
    </cfRule>
    <cfRule type="cellIs" dxfId="140" priority="17" operator="equal">
      <formula>"p"</formula>
    </cfRule>
    <cfRule type="cellIs" dxfId="139" priority="16" operator="equal">
      <formula>"d"</formula>
    </cfRule>
  </conditionalFormatting>
  <conditionalFormatting sqref="AU325:AW325">
    <cfRule type="cellIs" dxfId="138" priority="6" operator="equal">
      <formula>"d"</formula>
    </cfRule>
    <cfRule type="cellIs" dxfId="137" priority="7" operator="equal">
      <formula>"p"</formula>
    </cfRule>
    <cfRule type="cellIs" dxfId="136" priority="8" operator="equal">
      <formula>"x"</formula>
    </cfRule>
    <cfRule type="cellIs" dxfId="135" priority="5" operator="equal">
      <formula>"n"</formula>
    </cfRule>
  </conditionalFormatting>
  <conditionalFormatting sqref="AV529:AV1048576">
    <cfRule type="cellIs" dxfId="134" priority="36618" operator="equal">
      <formula>"p"</formula>
    </cfRule>
    <cfRule type="cellIs" dxfId="133" priority="36617" operator="equal">
      <formula>"d"</formula>
    </cfRule>
    <cfRule type="cellIs" dxfId="132" priority="36616" operator="equal">
      <formula>"n"</formula>
    </cfRule>
    <cfRule type="cellIs" dxfId="131" priority="36619" operator="equal">
      <formula>"x"</formula>
    </cfRule>
  </conditionalFormatting>
  <conditionalFormatting sqref="AX1:AX1048576">
    <cfRule type="cellIs" dxfId="130" priority="1" operator="equal">
      <formula>1</formula>
    </cfRule>
  </conditionalFormatting>
  <conditionalFormatting sqref="BA1:BA1048576">
    <cfRule type="cellIs" dxfId="129" priority="2566" operator="equal">
      <formula>"neiesākta"</formula>
    </cfRule>
    <cfRule type="cellIs" dxfId="128" priority="2564" operator="equal">
      <formula>"pabeigta"</formula>
    </cfRule>
    <cfRule type="cellIs" dxfId="127" priority="2563" operator="equal">
      <formula>"iesākta"</formula>
    </cfRule>
  </conditionalFormatting>
  <conditionalFormatting sqref="BB11">
    <cfRule type="cellIs" dxfId="126" priority="554" operator="equal">
      <formula>"x"</formula>
    </cfRule>
    <cfRule type="cellIs" dxfId="125" priority="553" operator="equal">
      <formula>"d"</formula>
    </cfRule>
  </conditionalFormatting>
  <conditionalFormatting sqref="BB14">
    <cfRule type="cellIs" dxfId="124" priority="529" operator="equal">
      <formula>"d"</formula>
    </cfRule>
    <cfRule type="cellIs" dxfId="123" priority="530" operator="equal">
      <formula>"x"</formula>
    </cfRule>
  </conditionalFormatting>
  <conditionalFormatting sqref="BB20">
    <cfRule type="cellIs" dxfId="122" priority="523" operator="equal">
      <formula>"d"</formula>
    </cfRule>
    <cfRule type="cellIs" dxfId="121" priority="524" operator="equal">
      <formula>"x"</formula>
    </cfRule>
  </conditionalFormatting>
  <conditionalFormatting sqref="BB25">
    <cfRule type="cellIs" dxfId="120" priority="517" operator="equal">
      <formula>"d"</formula>
    </cfRule>
    <cfRule type="cellIs" dxfId="119" priority="518" operator="equal">
      <formula>"x"</formula>
    </cfRule>
  </conditionalFormatting>
  <conditionalFormatting sqref="BB27">
    <cfRule type="cellIs" dxfId="118" priority="512" operator="equal">
      <formula>"x"</formula>
    </cfRule>
    <cfRule type="cellIs" dxfId="117" priority="511" operator="equal">
      <formula>"d"</formula>
    </cfRule>
  </conditionalFormatting>
  <conditionalFormatting sqref="BB31">
    <cfRule type="cellIs" dxfId="116" priority="506" operator="equal">
      <formula>"x"</formula>
    </cfRule>
    <cfRule type="cellIs" dxfId="115" priority="505" operator="equal">
      <formula>"d"</formula>
    </cfRule>
  </conditionalFormatting>
  <conditionalFormatting sqref="BB38">
    <cfRule type="cellIs" dxfId="114" priority="500" operator="equal">
      <formula>"x"</formula>
    </cfRule>
    <cfRule type="cellIs" dxfId="113" priority="499" operator="equal">
      <formula>"d"</formula>
    </cfRule>
  </conditionalFormatting>
  <conditionalFormatting sqref="BB42">
    <cfRule type="cellIs" dxfId="112" priority="494" operator="equal">
      <formula>"x"</formula>
    </cfRule>
    <cfRule type="cellIs" dxfId="111" priority="493" operator="equal">
      <formula>"d"</formula>
    </cfRule>
  </conditionalFormatting>
  <conditionalFormatting sqref="BB46">
    <cfRule type="cellIs" dxfId="110" priority="487" operator="equal">
      <formula>"d"</formula>
    </cfRule>
    <cfRule type="cellIs" dxfId="109" priority="488" operator="equal">
      <formula>"x"</formula>
    </cfRule>
  </conditionalFormatting>
  <conditionalFormatting sqref="BB48">
    <cfRule type="cellIs" dxfId="108" priority="482" operator="equal">
      <formula>"x"</formula>
    </cfRule>
    <cfRule type="cellIs" dxfId="107" priority="481" operator="equal">
      <formula>"d"</formula>
    </cfRule>
  </conditionalFormatting>
  <conditionalFormatting sqref="BB53">
    <cfRule type="cellIs" dxfId="106" priority="475" operator="equal">
      <formula>"d"</formula>
    </cfRule>
    <cfRule type="cellIs" dxfId="105" priority="476" operator="equal">
      <formula>"x"</formula>
    </cfRule>
  </conditionalFormatting>
  <conditionalFormatting sqref="BB56">
    <cfRule type="cellIs" dxfId="104" priority="470" operator="equal">
      <formula>"x"</formula>
    </cfRule>
    <cfRule type="cellIs" dxfId="103" priority="469" operator="equal">
      <formula>"d"</formula>
    </cfRule>
  </conditionalFormatting>
  <conditionalFormatting sqref="BB58">
    <cfRule type="cellIs" dxfId="102" priority="464" operator="equal">
      <formula>"x"</formula>
    </cfRule>
    <cfRule type="cellIs" dxfId="101" priority="463" operator="equal">
      <formula>"d"</formula>
    </cfRule>
  </conditionalFormatting>
  <conditionalFormatting sqref="BB60">
    <cfRule type="cellIs" dxfId="100" priority="457" operator="equal">
      <formula>"d"</formula>
    </cfRule>
    <cfRule type="cellIs" dxfId="99" priority="458" operator="equal">
      <formula>"x"</formula>
    </cfRule>
  </conditionalFormatting>
  <conditionalFormatting sqref="BB67">
    <cfRule type="cellIs" dxfId="98" priority="451" operator="equal">
      <formula>"d"</formula>
    </cfRule>
    <cfRule type="cellIs" dxfId="97" priority="452" operator="equal">
      <formula>"x"</formula>
    </cfRule>
  </conditionalFormatting>
  <conditionalFormatting sqref="BB72">
    <cfRule type="cellIs" dxfId="96" priority="445" operator="equal">
      <formula>"d"</formula>
    </cfRule>
    <cfRule type="cellIs" dxfId="95" priority="446" operator="equal">
      <formula>"x"</formula>
    </cfRule>
  </conditionalFormatting>
  <conditionalFormatting sqref="BB78">
    <cfRule type="cellIs" dxfId="94" priority="439" operator="equal">
      <formula>"d"</formula>
    </cfRule>
    <cfRule type="cellIs" dxfId="93" priority="440" operator="equal">
      <formula>"x"</formula>
    </cfRule>
  </conditionalFormatting>
  <conditionalFormatting sqref="BB82">
    <cfRule type="cellIs" dxfId="92" priority="434" operator="equal">
      <formula>"x"</formula>
    </cfRule>
    <cfRule type="cellIs" dxfId="91" priority="433" operator="equal">
      <formula>"d"</formula>
    </cfRule>
  </conditionalFormatting>
  <conditionalFormatting sqref="BB87">
    <cfRule type="cellIs" dxfId="90" priority="427" operator="equal">
      <formula>"d"</formula>
    </cfRule>
    <cfRule type="cellIs" dxfId="89" priority="428" operator="equal">
      <formula>"x"</formula>
    </cfRule>
  </conditionalFormatting>
  <conditionalFormatting sqref="BB91">
    <cfRule type="cellIs" dxfId="88" priority="421" operator="equal">
      <formula>"d"</formula>
    </cfRule>
    <cfRule type="cellIs" dxfId="87" priority="422" operator="equal">
      <formula>"x"</formula>
    </cfRule>
  </conditionalFormatting>
  <conditionalFormatting sqref="BB95">
    <cfRule type="cellIs" dxfId="86" priority="415" operator="equal">
      <formula>"d"</formula>
    </cfRule>
    <cfRule type="cellIs" dxfId="85" priority="416" operator="equal">
      <formula>"x"</formula>
    </cfRule>
  </conditionalFormatting>
  <conditionalFormatting sqref="BB98">
    <cfRule type="cellIs" dxfId="84" priority="409" operator="equal">
      <formula>"d"</formula>
    </cfRule>
    <cfRule type="cellIs" dxfId="83" priority="410" operator="equal">
      <formula>"x"</formula>
    </cfRule>
  </conditionalFormatting>
  <conditionalFormatting sqref="BB103">
    <cfRule type="cellIs" dxfId="82" priority="403" operator="equal">
      <formula>"d"</formula>
    </cfRule>
    <cfRule type="cellIs" dxfId="81" priority="404" operator="equal">
      <formula>"x"</formula>
    </cfRule>
  </conditionalFormatting>
  <conditionalFormatting sqref="BB109">
    <cfRule type="cellIs" dxfId="80" priority="397" operator="equal">
      <formula>"d"</formula>
    </cfRule>
    <cfRule type="cellIs" dxfId="79" priority="398" operator="equal">
      <formula>"x"</formula>
    </cfRule>
  </conditionalFormatting>
  <conditionalFormatting sqref="BB113">
    <cfRule type="cellIs" dxfId="78" priority="392" operator="equal">
      <formula>"x"</formula>
    </cfRule>
    <cfRule type="cellIs" dxfId="77" priority="391" operator="equal">
      <formula>"d"</formula>
    </cfRule>
  </conditionalFormatting>
  <conditionalFormatting sqref="BB115">
    <cfRule type="cellIs" dxfId="76" priority="386" operator="equal">
      <formula>"x"</formula>
    </cfRule>
    <cfRule type="cellIs" dxfId="75" priority="385" operator="equal">
      <formula>"d"</formula>
    </cfRule>
  </conditionalFormatting>
  <conditionalFormatting sqref="BB118">
    <cfRule type="cellIs" dxfId="74" priority="379" operator="equal">
      <formula>"d"</formula>
    </cfRule>
    <cfRule type="cellIs" dxfId="73" priority="380" operator="equal">
      <formula>"x"</formula>
    </cfRule>
  </conditionalFormatting>
  <conditionalFormatting sqref="BB123">
    <cfRule type="cellIs" dxfId="72" priority="373" operator="equal">
      <formula>"d"</formula>
    </cfRule>
    <cfRule type="cellIs" dxfId="71" priority="374" operator="equal">
      <formula>"x"</formula>
    </cfRule>
  </conditionalFormatting>
  <conditionalFormatting sqref="BB128">
    <cfRule type="cellIs" dxfId="70" priority="353" operator="equal">
      <formula>"d"</formula>
    </cfRule>
    <cfRule type="cellIs" dxfId="69" priority="354" operator="equal">
      <formula>"x"</formula>
    </cfRule>
  </conditionalFormatting>
  <conditionalFormatting sqref="BB136">
    <cfRule type="cellIs" dxfId="68" priority="344" operator="equal">
      <formula>"x"</formula>
    </cfRule>
    <cfRule type="cellIs" dxfId="67" priority="343" operator="equal">
      <formula>"d"</formula>
    </cfRule>
  </conditionalFormatting>
  <conditionalFormatting sqref="BB144">
    <cfRule type="cellIs" dxfId="66" priority="333" operator="equal">
      <formula>"d"</formula>
    </cfRule>
    <cfRule type="cellIs" dxfId="65" priority="334" operator="equal">
      <formula>"x"</formula>
    </cfRule>
  </conditionalFormatting>
  <conditionalFormatting sqref="BB151">
    <cfRule type="cellIs" dxfId="64" priority="324" operator="equal">
      <formula>"x"</formula>
    </cfRule>
    <cfRule type="cellIs" dxfId="63" priority="323" operator="equal">
      <formula>"d"</formula>
    </cfRule>
  </conditionalFormatting>
  <conditionalFormatting sqref="BB161">
    <cfRule type="cellIs" dxfId="62" priority="313" operator="equal">
      <formula>"d"</formula>
    </cfRule>
    <cfRule type="cellIs" dxfId="61" priority="314" operator="equal">
      <formula>"x"</formula>
    </cfRule>
  </conditionalFormatting>
  <conditionalFormatting sqref="BB164">
    <cfRule type="cellIs" dxfId="60" priority="303" operator="equal">
      <formula>"d"</formula>
    </cfRule>
    <cfRule type="cellIs" dxfId="59" priority="304" operator="equal">
      <formula>"x"</formula>
    </cfRule>
  </conditionalFormatting>
  <conditionalFormatting sqref="BB168">
    <cfRule type="cellIs" dxfId="58" priority="293" operator="equal">
      <formula>"d"</formula>
    </cfRule>
    <cfRule type="cellIs" dxfId="57" priority="294" operator="equal">
      <formula>"x"</formula>
    </cfRule>
  </conditionalFormatting>
  <conditionalFormatting sqref="BB176">
    <cfRule type="cellIs" dxfId="56" priority="283" operator="equal">
      <formula>"d"</formula>
    </cfRule>
    <cfRule type="cellIs" dxfId="55" priority="284" operator="equal">
      <formula>"x"</formula>
    </cfRule>
  </conditionalFormatting>
  <conditionalFormatting sqref="BB182">
    <cfRule type="cellIs" dxfId="54" priority="273" operator="equal">
      <formula>"d"</formula>
    </cfRule>
    <cfRule type="cellIs" dxfId="53" priority="274" operator="equal">
      <formula>"x"</formula>
    </cfRule>
  </conditionalFormatting>
  <conditionalFormatting sqref="BB187">
    <cfRule type="cellIs" dxfId="52" priority="264" operator="equal">
      <formula>"x"</formula>
    </cfRule>
    <cfRule type="cellIs" dxfId="51" priority="263" operator="equal">
      <formula>"d"</formula>
    </cfRule>
  </conditionalFormatting>
  <conditionalFormatting sqref="BB191">
    <cfRule type="cellIs" dxfId="50" priority="253" operator="equal">
      <formula>"d"</formula>
    </cfRule>
    <cfRule type="cellIs" dxfId="49" priority="254" operator="equal">
      <formula>"x"</formula>
    </cfRule>
  </conditionalFormatting>
  <conditionalFormatting sqref="BB201">
    <cfRule type="cellIs" dxfId="48" priority="244" operator="equal">
      <formula>"x"</formula>
    </cfRule>
    <cfRule type="cellIs" dxfId="47" priority="243" operator="equal">
      <formula>"d"</formula>
    </cfRule>
  </conditionalFormatting>
  <conditionalFormatting sqref="BB205">
    <cfRule type="cellIs" dxfId="46" priority="234" operator="equal">
      <formula>"x"</formula>
    </cfRule>
    <cfRule type="cellIs" dxfId="45" priority="233" operator="equal">
      <formula>"d"</formula>
    </cfRule>
  </conditionalFormatting>
  <conditionalFormatting sqref="BB211">
    <cfRule type="cellIs" dxfId="44" priority="224" operator="equal">
      <formula>"x"</formula>
    </cfRule>
    <cfRule type="cellIs" dxfId="43" priority="223" operator="equal">
      <formula>"d"</formula>
    </cfRule>
  </conditionalFormatting>
  <conditionalFormatting sqref="BB218">
    <cfRule type="cellIs" dxfId="42" priority="214" operator="equal">
      <formula>"x"</formula>
    </cfRule>
    <cfRule type="cellIs" dxfId="41" priority="213" operator="equal">
      <formula>"d"</formula>
    </cfRule>
  </conditionalFormatting>
  <conditionalFormatting sqref="BB220">
    <cfRule type="cellIs" dxfId="40" priority="204" operator="equal">
      <formula>"x"</formula>
    </cfRule>
    <cfRule type="cellIs" dxfId="39" priority="203" operator="equal">
      <formula>"d"</formula>
    </cfRule>
  </conditionalFormatting>
  <conditionalFormatting sqref="BB230">
    <cfRule type="cellIs" dxfId="38" priority="193" operator="equal">
      <formula>"d"</formula>
    </cfRule>
    <cfRule type="cellIs" dxfId="37" priority="194" operator="equal">
      <formula>"x"</formula>
    </cfRule>
  </conditionalFormatting>
  <conditionalFormatting sqref="BB236">
    <cfRule type="cellIs" dxfId="36" priority="183" operator="equal">
      <formula>"d"</formula>
    </cfRule>
    <cfRule type="cellIs" dxfId="35" priority="184" operator="equal">
      <formula>"x"</formula>
    </cfRule>
  </conditionalFormatting>
  <conditionalFormatting sqref="BB243">
    <cfRule type="cellIs" dxfId="34" priority="174" operator="equal">
      <formula>"x"</formula>
    </cfRule>
    <cfRule type="cellIs" dxfId="33" priority="173" operator="equal">
      <formula>"d"</formula>
    </cfRule>
  </conditionalFormatting>
  <conditionalFormatting sqref="BB250">
    <cfRule type="cellIs" dxfId="32" priority="163" operator="equal">
      <formula>"d"</formula>
    </cfRule>
    <cfRule type="cellIs" dxfId="31" priority="164" operator="equal">
      <formula>"x"</formula>
    </cfRule>
  </conditionalFormatting>
  <conditionalFormatting sqref="BB253">
    <cfRule type="cellIs" dxfId="30" priority="153" operator="equal">
      <formula>"d"</formula>
    </cfRule>
    <cfRule type="cellIs" dxfId="29" priority="154" operator="equal">
      <formula>"x"</formula>
    </cfRule>
  </conditionalFormatting>
  <conditionalFormatting sqref="BB255">
    <cfRule type="cellIs" dxfId="28" priority="143" operator="equal">
      <formula>"d"</formula>
    </cfRule>
    <cfRule type="cellIs" dxfId="27" priority="144" operator="equal">
      <formula>"x"</formula>
    </cfRule>
  </conditionalFormatting>
  <conditionalFormatting sqref="BB258">
    <cfRule type="cellIs" dxfId="26" priority="133" operator="equal">
      <formula>"d"</formula>
    </cfRule>
    <cfRule type="cellIs" dxfId="25" priority="134" operator="equal">
      <formula>"x"</formula>
    </cfRule>
  </conditionalFormatting>
  <conditionalFormatting sqref="BB264">
    <cfRule type="cellIs" dxfId="24" priority="124" operator="equal">
      <formula>"x"</formula>
    </cfRule>
    <cfRule type="cellIs" dxfId="23" priority="123" operator="equal">
      <formula>"d"</formula>
    </cfRule>
  </conditionalFormatting>
  <conditionalFormatting sqref="BB274">
    <cfRule type="cellIs" dxfId="22" priority="103" operator="equal">
      <formula>"d"</formula>
    </cfRule>
    <cfRule type="cellIs" dxfId="21" priority="104" operator="equal">
      <formula>"x"</formula>
    </cfRule>
  </conditionalFormatting>
  <conditionalFormatting sqref="BB283">
    <cfRule type="cellIs" dxfId="20" priority="93" operator="equal">
      <formula>"d"</formula>
    </cfRule>
    <cfRule type="cellIs" dxfId="19" priority="94" operator="equal">
      <formula>"x"</formula>
    </cfRule>
  </conditionalFormatting>
  <conditionalFormatting sqref="BB287">
    <cfRule type="cellIs" dxfId="18" priority="84" operator="equal">
      <formula>"x"</formula>
    </cfRule>
    <cfRule type="cellIs" dxfId="17" priority="83" operator="equal">
      <formula>"d"</formula>
    </cfRule>
  </conditionalFormatting>
  <conditionalFormatting sqref="BB292">
    <cfRule type="cellIs" dxfId="16" priority="73" operator="equal">
      <formula>"d"</formula>
    </cfRule>
    <cfRule type="cellIs" dxfId="15" priority="74" operator="equal">
      <formula>"x"</formula>
    </cfRule>
  </conditionalFormatting>
  <conditionalFormatting sqref="BB296">
    <cfRule type="cellIs" dxfId="14" priority="63" operator="equal">
      <formula>"d"</formula>
    </cfRule>
    <cfRule type="cellIs" dxfId="13" priority="64" operator="equal">
      <formula>"x"</formula>
    </cfRule>
  </conditionalFormatting>
  <conditionalFormatting sqref="BB301">
    <cfRule type="cellIs" dxfId="12" priority="53" operator="equal">
      <formula>"d"</formula>
    </cfRule>
    <cfRule type="cellIs" dxfId="11" priority="54" operator="equal">
      <formula>"x"</formula>
    </cfRule>
  </conditionalFormatting>
  <conditionalFormatting sqref="BB306">
    <cfRule type="cellIs" dxfId="10" priority="43" operator="equal">
      <formula>"d"</formula>
    </cfRule>
    <cfRule type="cellIs" dxfId="9" priority="44" operator="equal">
      <formula>"x"</formula>
    </cfRule>
  </conditionalFormatting>
  <conditionalFormatting sqref="BB309">
    <cfRule type="cellIs" dxfId="8" priority="33" operator="equal">
      <formula>"d"</formula>
    </cfRule>
    <cfRule type="cellIs" dxfId="7" priority="34" operator="equal">
      <formula>"x"</formula>
    </cfRule>
  </conditionalFormatting>
  <conditionalFormatting sqref="BB311">
    <cfRule type="cellIs" dxfId="6" priority="24" operator="equal">
      <formula>"x"</formula>
    </cfRule>
    <cfRule type="cellIs" dxfId="5" priority="23" operator="equal">
      <formula>"d"</formula>
    </cfRule>
  </conditionalFormatting>
  <conditionalFormatting sqref="BB315">
    <cfRule type="cellIs" dxfId="4" priority="14" operator="equal">
      <formula>"x"</formula>
    </cfRule>
    <cfRule type="cellIs" dxfId="3" priority="13" operator="equal">
      <formula>"d"</formula>
    </cfRule>
  </conditionalFormatting>
  <conditionalFormatting sqref="BB325">
    <cfRule type="cellIs" dxfId="2" priority="4" operator="equal">
      <formula>"x"</formula>
    </cfRule>
    <cfRule type="cellIs" dxfId="1" priority="3" operator="equal">
      <formula>"d"</formula>
    </cfRule>
  </conditionalFormatting>
  <conditionalFormatting sqref="BD1:BD4">
    <cfRule type="cellIs" dxfId="0" priority="20538" operator="equal">
      <formula>"n"</formula>
    </cfRule>
  </conditionalFormatting>
  <hyperlinks>
    <hyperlink ref="B127:E127" r:id="rId1" display="2. Pakalpojumu izveides, sniegšanas un pilnveides nosacījumi" xr:uid="{029ABC01-AF7F-44D1-A571-70F47BD928E3}"/>
    <hyperlink ref="B273:E273" r:id="rId2" display="3. Pakalpojumu pārvaldībai nepieciešamās spējas un resursi" xr:uid="{A50D3C79-04CC-41EE-BB7D-4BF863DA28FD}"/>
    <hyperlink ref="B11" r:id="rId3" location="pu1-2-nozaru-pasvaldibu-un-iestazu-pakalpojumu-attistibas-planu-izveide-un-aktualizesana" display="PU1–2" xr:uid="{4DD440BD-60BA-49D3-AFD9-C3EDBBBCED3C}"/>
    <hyperlink ref="B14" r:id="rId4" location="pu2-1-pakalpojumu-planosana-izveide-ieviesana-uzturesana-un-attistiba" xr:uid="{A2548B05-3204-485C-9AFC-BCFEA3C0B349}"/>
    <hyperlink ref="B20" r:id="rId5" location="pu2-2-pakalpojumu-galveno-sanemeju-grupu-un-vajadzibu-apzinasana" xr:uid="{7D3F72AC-609D-40B8-9E02-EE34CC5A4DAD}"/>
    <hyperlink ref="B25" r:id="rId6" location="pu2-3-pakalpojumu-sniegsanas-un-uzturesanas-rezultativako-un-efektivako-veidu-noteiksana" xr:uid="{FD04B8A4-0DE0-4387-BCE6-99578DD00266}"/>
    <hyperlink ref="B27" r:id="rId7" location="pu2-4-pakalpojumu-sniegsanas-un-uzturesanas-rezultativitati-un-efektivitati-raksturojosu-raditaju-noteiksana-galveno-darbibas-raditaju-noteiksana" xr:uid="{C98529DF-D7E6-44C7-88DC-A8C332D8E861}"/>
    <hyperlink ref="B31" r:id="rId8" location="pu2-5-pakalpojumu-parvaldibai-nepieciesamo-speju-un-resursu-nodrosinasana" xr:uid="{729EFAB7-0F34-49E6-9CA1-20DD5052F678}"/>
    <hyperlink ref="B38" r:id="rId9" location="pu2-6-pakalpojumu-parvaldibas-specialo-normativo-aktu-izstrade-un-pilnveide" xr:uid="{7884E4EA-5663-4627-B995-E0B3CF0D035E}"/>
    <hyperlink ref="B42" r:id="rId10" location="pu2-7-pakalpojumu-aprakstu-veidosana-registresana-un-uzturesana" xr:uid="{60F79D83-9DBB-4169-956B-6D664F635A2F}"/>
    <hyperlink ref="B46" r:id="rId11" location="pu2-8-informacijas-nodrosinasana-pakalpojumu-sanemejiem-par-pieejamiem-pakalpojumiem" xr:uid="{66856E14-0204-4E01-8C1E-5F3C3BA46609}"/>
    <hyperlink ref="B48" r:id="rId12" location="pu2-9-pakalpojumu-limenu-noteiksana-un-pakalpojumu-limenu-vienosanas-nosacijumu-saskanosana-ar-pakalpojumu-sanemejiem" xr:uid="{CE7CF96F-AAF0-4F5B-B2C3-7009FF403539}"/>
    <hyperlink ref="B53" r:id="rId13" location="pu2-10-ar-pakalpojumu-parvaldibu-saistitas-starpiestazu-un-parrobezu-sadarbibas-koordinesana" xr:uid="{A28F66B9-41B6-4678-A285-5DBB9D3FFCC4}"/>
    <hyperlink ref="B56" r:id="rId14" location="pu2-11-zinasanu-uzkrasana-un-pieejamibas-nodrosinasana" xr:uid="{369BA72A-FC17-4F90-89EF-7F1941675E85}"/>
    <hyperlink ref="B58" r:id="rId15" location="pu2-12-ar-pakalpojumu-parvaldibu-saistita-metodiska-atbalsta-nodrosinasana-pakalpojumu-sniegsana-iesaistitajiem" xr:uid="{6FDCA434-80BE-40D3-B902-0C3F40900B50}"/>
    <hyperlink ref="B60" r:id="rId16" location="pu2-13-pakalpojumu-un-resursu-pieejamibas-un-nepartrauktibas-planosana-un-nodrosinasana" xr:uid="{48B734D4-FABF-4DFD-AEC9-75393B73510E}"/>
    <hyperlink ref="B67" r:id="rId17" location="pu2-14-pieklustamibas-nodrosinasana-pakalpojumiem" xr:uid="{CE420253-E975-4C74-9CE9-E3E6A8B36674}"/>
    <hyperlink ref="B72" r:id="rId18" location="pu2-15-pakalpojumu-pieprasijumu-parvaldiba-un-izpildes-nodrosinasana" xr:uid="{5DF93BDA-2BC9-4163-B610-7C84E87B239C}"/>
    <hyperlink ref="B78" r:id="rId19" location="pu2-16-atbalsta-nodrosinasana-pakalpojumu-sanemejiem" xr:uid="{17BB8D40-D6EB-4DE2-A638-0033BAD64E0F}"/>
    <hyperlink ref="B82" r:id="rId20" location="pu2-17-pakalpojumu-limenu-vienosanas-nosacijumu-izpildes-kontrole-un-nodrosinasana" xr:uid="{AE6D7498-3E17-4AA6-BF07-5B3B8AEA1009}"/>
    <hyperlink ref="B87" r:id="rId21" location="pu2-18-pakalpojumu-sanemeju-ierosinajumu-un-sudzibu-apkoposana-izvertesana-un-nepieciesamo-darbibu-veiksana" xr:uid="{1713C78F-72FD-434D-AA8C-B18B5EE94C93}"/>
    <hyperlink ref="B91" r:id="rId22" location="pu2-19-pakalpojumu-sniegsanas-apjomu-un-tiem-nepieciesama-nodrosinajuma-atbilstibas-parvaldiba" xr:uid="{573294FB-FAA4-4DB2-88C7-A5B4FDEB132F}"/>
    <hyperlink ref="B95" r:id="rId23" location="pu2-20-ar-pakalpojumu-un-resursu-parvaldibu-saistitu-izmainu-istenosana" xr:uid="{1B069779-6515-4644-BC93-15B1BAFE4FF4}"/>
    <hyperlink ref="B98" r:id="rId24" location="pu2-21-iespejami-atra-pakalpojumu-pieejamibas-atjaunosana" xr:uid="{8D46FCA2-5145-45E5-8EAE-53778F1FBCA8}"/>
    <hyperlink ref="B103" r:id="rId25" location="pu2-22-pakalpojumu-pieejamibas-partraukumu-celonu-apzinasana-un-noversana" xr:uid="{99A47D34-637D-4CCE-B823-8DC23273B5FA}"/>
    <hyperlink ref="B109" r:id="rId26" location="pu2-23-merijumu-veiksana-un-rezultatu-izmantosana" xr:uid="{D886CCF1-CB7F-401D-8D12-8B0D18265648}"/>
    <hyperlink ref="B113" r:id="rId27" location="pu3-1-nemitiga-pilnveide" xr:uid="{D5CD9F35-EDBE-4736-B5C5-59B5BE47B34C}"/>
    <hyperlink ref="B115" r:id="rId28" location="pu3-2-parvaldibas-dalibnieku-iesaiste" xr:uid="{5C6A2DD3-8D5A-4808-A6CF-8D9D23E0F09B}"/>
    <hyperlink ref="B118" r:id="rId29" location="pu3-3-istenoto-aktivitasu-kontrole" xr:uid="{DFA57D24-684A-403E-9FAD-BE2B7B8609DA}"/>
    <hyperlink ref="B123" r:id="rId30" location="pu3-4-finansu-parvaldiba" xr:uid="{082D5A32-BE03-46CF-8CE8-DAA25EEAA2C1}"/>
    <hyperlink ref="B128" r:id="rId31" location="n1-1-meramiba-un-kontrolejamiba-parvaldamiba" xr:uid="{575F4403-0168-46AA-A57B-F8D0AC35E4CF}"/>
    <hyperlink ref="B136" r:id="rId32" location="n1-2-uzturamiba-parvaldamiba" xr:uid="{0ED1817E-5D23-4985-BFB9-FFB7B5E57EA9}"/>
    <hyperlink ref="B144" r:id="rId33" location="n1-3-pielagojamiba-un-pilnveidojamiba-parvaldamiba" xr:uid="{646AF0B8-5071-445E-9020-71A8888A5006}"/>
    <hyperlink ref="B151" r:id="rId34" location="n1-4-vienveidiga-izveide-un-piedavasana-parvaldamiba" xr:uid="{F9C31BED-7D78-490C-A7C0-CB5392111CF7}"/>
    <hyperlink ref="B161" r:id="rId35" location="n1-5-pakalpojumu-un-resursu-sasaiste-mijiedarbibas-un-atkaribu-caurspidigums-parvaldamiba" xr:uid="{90E4B7BC-90F0-45C6-A3F4-F67A6C01C9AA}"/>
    <hyperlink ref="B164" r:id="rId36" location="n2-1-atbilstiba-sabiedribas-vajadzibam-kopuma-atbilstiba-vajadzibam" xr:uid="{C844A863-54FE-4FFD-AC05-E27900CF218D}"/>
    <hyperlink ref="B168" r:id="rId37" location="n2-2-atbilstiba-dzives-situacijam-un-konkretam-pakalpojumu-sanemeju-vajadzibam-atbilstiba-vajadzibam" xr:uid="{88607BB8-A930-4C70-BC3A-59504D2F1E11}"/>
    <hyperlink ref="B176" r:id="rId38" location="n3-1-daudzkanalu-pieklustamiba-pieklustamiba" xr:uid="{C8270ABD-60EA-4EB0-90D9-40E763F86028}"/>
    <hyperlink ref="B182" r:id="rId39" location="n3-2-teritoriala-pieklustamiba-pieklustamiba" xr:uid="{0DA1D2A3-C247-4B04-AF89-C36FF6EA94CF}"/>
    <hyperlink ref="B187" r:id="rId40" location="n3-3-visu-sabiedribas-grupu-pieklustamiba-pieklustamiba" xr:uid="{43B67897-8040-4585-8F8C-5CBA1B42CEC1}"/>
    <hyperlink ref="B191" r:id="rId41" location="n3-4-parrobezu-pieklustamiba-pieklustamiba" xr:uid="{B4A3AF27-F4BE-431B-8144-A6A89E4EEC18}"/>
    <hyperlink ref="B201" r:id="rId42" location="n4-1-pakalpojumu-sanemeju-iesaiste-un-lidzdaliba-iesaiste-lidzdaliba-un-sadarbiba" xr:uid="{61768F68-960C-4EDF-81EB-7FA5287E5A28}"/>
    <hyperlink ref="B205" r:id="rId43" location="n4-2-sadarbiba-ar-partneriem-iesaiste-lidzdaliba-un-sadarbiba" xr:uid="{458E60ED-8FF8-4793-A863-407E17CC708F}"/>
    <hyperlink ref="B211" r:id="rId44" location="n5-1-pakalpojumu-digitala-transformacija-digitala-transformacija" xr:uid="{9F4B007C-582C-42C9-BF48-57C0B2D77AAA}"/>
    <hyperlink ref="B218" r:id="rId45" location="n5-2-sadarbspeja-digitala-transformacija" xr:uid="{ABA289CC-AD55-4F25-8800-7D78B7585B5B}"/>
    <hyperlink ref="B220" r:id="rId46" location="n6-1-vienkarsiba-un-ertiba-sanemejiem-lietojamiba" xr:uid="{298937BE-0BB9-43D3-B1EB-9E3A18D7EF57}"/>
    <hyperlink ref="B230" r:id="rId47" location="n6-2-lietotaju-atbalsts-lietojamiba" xr:uid="{EC90A4BF-F1A3-4759-9409-262AA6405134}"/>
    <hyperlink ref="B236" r:id="rId48" location="n7-1-pakalpojumu-adaptivitate-automatizacija" xr:uid="{20F9F073-5F7B-45E6-8B1F-7A7041116C0C}"/>
    <hyperlink ref="B243" r:id="rId49" location="n7-2-pakalpojumu-proaktiva-sniegsana-automatizacija" xr:uid="{4E3590BF-856A-4390-BCF3-D630754B12F0}"/>
    <hyperlink ref="B250" r:id="rId50" location="n7-2-pakalpojumu-proaktiva-sniegsana-automatizacija" xr:uid="{91BFE917-5591-4870-AE94-8B09CEDAE089}"/>
    <hyperlink ref="B253" r:id="rId51" location="n8-1-plass-sanemeju-loks-koplietosana" xr:uid="{734CDDD2-FBA6-4B59-81C3-B8C7EAA99606}"/>
    <hyperlink ref="B255" r:id="rId52" location="n8-2-kompetencu-centri-koplietosana" xr:uid="{83374BB5-DB5A-4F34-8EEE-384BC72AEF5B}"/>
    <hyperlink ref="B258" r:id="rId53" location="n9-1-unifikacija" xr:uid="{D817B675-C9EF-4C99-A0A1-29CBF9DA7181}"/>
    <hyperlink ref="B264" r:id="rId54" location="n10-1-drosiba" display="N9-1" xr:uid="{A794B391-7F96-47B4-B542-635C91FAB6A8}"/>
    <hyperlink ref="B274" r:id="rId55" xr:uid="{479C7F66-7824-4797-BECC-044FC161D071}"/>
    <hyperlink ref="B283" r:id="rId56" xr:uid="{E5C0B437-091E-4844-B643-DF9B40A670B4}"/>
    <hyperlink ref="B287" r:id="rId57" xr:uid="{546B5C11-5891-4BD3-9B16-B34CFFC7A83A}"/>
    <hyperlink ref="B292" r:id="rId58" xr:uid="{A9305B6F-6E2E-4CDC-8B21-567F4213DDE3}"/>
    <hyperlink ref="B296" r:id="rId59" xr:uid="{5D3DE130-130B-4268-955D-2F6579A155BA}"/>
    <hyperlink ref="B301" r:id="rId60" xr:uid="{AC5B8999-55F9-44FB-8890-B00387B620EE}"/>
    <hyperlink ref="B306" r:id="rId61" xr:uid="{0DB7B1CF-B628-4C69-BD7E-552A28D72A82}"/>
    <hyperlink ref="B309" r:id="rId62" xr:uid="{FF5FB0F7-20B2-4B93-AFE8-758EF4B98E8B}"/>
    <hyperlink ref="B311" r:id="rId63" xr:uid="{FAEE1FEC-4F17-4597-A6BE-762AFEAC0EC9}"/>
    <hyperlink ref="B315" r:id="rId64" xr:uid="{0EF6ECD3-76B9-4709-9737-A866F246A199}"/>
    <hyperlink ref="B325" r:id="rId65" xr:uid="{38FCD01B-2D11-4697-8CE7-6192CFF6E14A}"/>
    <hyperlink ref="H6" r:id="rId66" xr:uid="{6F5A5FB1-5209-45FE-B5B6-D60932ABAC88}"/>
    <hyperlink ref="I6" r:id="rId67" xr:uid="{D34BD36E-260B-473A-B488-D5D39F8D2C1F}"/>
    <hyperlink ref="J6" r:id="rId68" xr:uid="{49FBCCBE-78C7-4C84-950E-8636EF956A60}"/>
    <hyperlink ref="K6" r:id="rId69" xr:uid="{FAB35B8B-6B1A-45AF-ADA6-9B5633A13A2F}"/>
    <hyperlink ref="L6" r:id="rId70" xr:uid="{B2CED767-8629-476D-B030-7D6AA2136391}"/>
    <hyperlink ref="M6" r:id="rId71" xr:uid="{4D482B7F-814B-46D1-B83B-9D3BD5922FA9}"/>
    <hyperlink ref="N6" r:id="rId72" xr:uid="{36A2F395-CBE7-4C14-A2ED-80FE8F337AB0}"/>
    <hyperlink ref="O6" r:id="rId73" xr:uid="{488755FD-76F7-4E1D-B53D-BCBF50C37F9E}"/>
    <hyperlink ref="P6" r:id="rId74" xr:uid="{F0B9600D-D84D-47FB-92A3-C64C4D4A0ABE}"/>
    <hyperlink ref="Q6" r:id="rId75" xr:uid="{3EC94C99-84D6-41F3-9625-9D3D485C3DBB}"/>
    <hyperlink ref="R6" r:id="rId76" xr:uid="{721EC8BE-BB84-4588-A98D-9E83B838BEB3}"/>
    <hyperlink ref="S6" r:id="rId77" location="pu1-2-nozaru-pasvaldibu-un-iestazu-pakalpojumu-attistibas-planu-izveide-un-aktualizesana" display="PU1–2" xr:uid="{A12FDA62-8023-40DA-9FB5-F9C591EEE947}"/>
    <hyperlink ref="T6" r:id="rId78" location="pu2-1-pakalpojumu-planosana-izveide-ieviesana-uzturesana-un-attistiba" xr:uid="{680A550F-5CE3-432F-AD12-4D729701FFF9}"/>
    <hyperlink ref="U6" r:id="rId79" location="pu2-2-pakalpojumu-galveno-sanemeju-grupu-un-vajadzibu-apzinasana" xr:uid="{91D340FD-1606-420C-8382-06C0EF56DC6E}"/>
    <hyperlink ref="V6" r:id="rId80" location="pu2-3-pakalpojumu-sniegsanas-un-uzturesanas-rezultativako-un-efektivako-veidu-noteiksana" xr:uid="{D3F92B01-9F70-480D-A01E-65D72A572365}"/>
    <hyperlink ref="W6" r:id="rId81" location="pu2-4-pakalpojumu-sniegsanas-un-uzturesanas-rezultativitati-un-efektivitati-raksturojosu-raditaju-noteiksana-galveno-darbibas-raditaju-noteiksana" xr:uid="{A593314F-B6DF-4766-AB9E-5F47B7A8ECA5}"/>
    <hyperlink ref="X6" r:id="rId82" location="pu2-5-pakalpojumu-parvaldibai-nepieciesamo-speju-un-resursu-nodrosinasana" xr:uid="{96EAB594-C164-4821-AA54-B2AE36C30A82}"/>
    <hyperlink ref="Y6" r:id="rId83" location="pu2-6-pakalpojumu-parvaldibas-specialo-normativo-aktu-izstrade-un-pilnveide" xr:uid="{A72426EB-1F36-46F5-955A-D24494DC7C43}"/>
    <hyperlink ref="Z6" r:id="rId84" location="pu2-7-pakalpojumu-aprakstu-veidosana-registresana-un-uzturesana" xr:uid="{48603545-21B9-4894-BE97-5303DEEDBE59}"/>
    <hyperlink ref="AA6" r:id="rId85" location="pu2-8-informacijas-nodrosinasana-pakalpojumu-sanemejiem-par-pieejamiem-pakalpojumiem" xr:uid="{7AB04817-60A6-4F48-B54C-8EF51A51B15C}"/>
    <hyperlink ref="AB6" r:id="rId86" location="pu2-9-pakalpojumu-limenu-noteiksana-un-pakalpojumu-limenu-vienosanas-nosacijumu-saskanosana-ar-pakalpojumu-sanemejiem" xr:uid="{C715006C-2F9C-4DD5-BC59-DA2887A02BBB}"/>
    <hyperlink ref="AC6" r:id="rId87" location="pu2-10-ar-pakalpojumu-parvaldibu-saistitas-starpiestazu-un-parrobezu-sadarbibas-koordinesana" xr:uid="{D5B053B8-F658-473E-95E5-DDB1B80133CC}"/>
    <hyperlink ref="AD6" r:id="rId88" location="pu2-11-zinasanu-uzkrasana-un-pieejamibas-nodrosinasana" xr:uid="{CBD0007C-E1D8-41C1-B27F-87EDA02C6EC3}"/>
    <hyperlink ref="AE6" r:id="rId89" location="pu2-12-ar-pakalpojumu-parvaldibu-saistita-metodiska-atbalsta-nodrosinasana-pakalpojumu-sniegsana-iesaistitajiem" xr:uid="{46A038A8-36CF-4F81-949C-08EF3A8D81A4}"/>
    <hyperlink ref="AF6" r:id="rId90" location="pu2-13-pakalpojumu-un-resursu-pieejamibas-un-nepartrauktibas-planosana-un-nodrosinasana" xr:uid="{E0C9BA60-E3BE-464C-94C0-A69741B373EC}"/>
    <hyperlink ref="AG6" r:id="rId91" location="pu2-14-pieklustamibas-nodrosinasana-pakalpojumiem" xr:uid="{32D3ACC8-BE22-4E5E-91BA-9CCA64ADB1BC}"/>
    <hyperlink ref="AH6" r:id="rId92" location="pu2-15-pakalpojumu-pieprasijumu-parvaldiba-un-izpildes-nodrosinasana" xr:uid="{E6E42CC8-D88D-4853-9DAD-D641C804CECB}"/>
    <hyperlink ref="AI6" r:id="rId93" location="pu2-16-atbalsta-nodrosinasana-pakalpojumu-sanemejiem" xr:uid="{C7B454C2-8AA1-406C-B6B2-F8BA57DB13A6}"/>
    <hyperlink ref="AJ6" r:id="rId94" location="pu2-17-pakalpojumu-limenu-vienosanas-nosacijumu-izpildes-kontrole-un-nodrosinasana" xr:uid="{264FCD06-6A11-4263-B5E3-A4451FFFA60E}"/>
    <hyperlink ref="AK6" r:id="rId95" location="pu2-18-pakalpojumu-sanemeju-ierosinajumu-un-sudzibu-apkoposana-izvertesana-un-nepieciesamo-darbibu-veiksana" xr:uid="{4A64BC47-8A4E-4012-8710-4CB804D7D482}"/>
    <hyperlink ref="AL6" r:id="rId96" location="pu2-19-pakalpojumu-sniegsanas-apjomu-un-tiem-nepieciesama-nodrosinajuma-atbilstibas-parvaldiba" xr:uid="{50CDB6DA-BB71-419A-9382-74D33531C585}"/>
    <hyperlink ref="AM6" r:id="rId97" location="pu2-20-ar-pakalpojumu-un-resursu-parvaldibu-saistitu-izmainu-istenosana" xr:uid="{9FE6EC6E-7C14-4EFA-9255-AFF2B9CA22E9}"/>
    <hyperlink ref="AN6" r:id="rId98" location="pu2-21-iespejami-atra-pakalpojumu-pieejamibas-atjaunosana" xr:uid="{79ED726E-FE89-4B9C-8160-6D217472CE14}"/>
    <hyperlink ref="AO6" r:id="rId99" location="pu2-22-pakalpojumu-pieejamibas-partraukumu-celonu-apzinasana-un-noversana" xr:uid="{0601E9D5-16D2-41F5-A942-E4F69527DE45}"/>
    <hyperlink ref="AP6" r:id="rId100" location="pu2-23-merijumu-veiksana-un-rezultatu-izmantosana" xr:uid="{E496C6D8-7B08-4EA0-A498-AD1BC4418D5F}"/>
    <hyperlink ref="AQ6" r:id="rId101" location="pu3-1-nemitiga-pilnveide" xr:uid="{E5DD46F1-76E6-494F-8D03-E970095A8493}"/>
    <hyperlink ref="AR6" r:id="rId102" location="pu3-2-parvaldibas-dalibnieku-iesaiste" xr:uid="{31717E40-4BE6-4DD4-89A0-0D013D7BAB0B}"/>
    <hyperlink ref="AS6" r:id="rId103" location="pu3-3-istenoto-aktivitasu-kontrole" xr:uid="{54B2931E-A415-4AB7-9596-5B5FCCFE089B}"/>
    <hyperlink ref="AT6" r:id="rId104" location="pu3-4-finansu-parvaldiba" xr:uid="{1BEFFA0B-80FB-4143-9CC2-F26E42D45750}"/>
    <hyperlink ref="B10:E10" r:id="rId105" display="1. Pakalpojumu pārvaldības uzdevumi (PU) un lomu pienākumi (LP)" xr:uid="{72083D2B-6E40-481F-8DF3-304E09F6C976}"/>
    <hyperlink ref="B280:C280" r:id="rId106" location="s2-3-pakalpojumu-parvaldibas-attistiba" display="S2-3" xr:uid="{D39B1281-E25B-4075-B38D-A648345606C0}"/>
    <hyperlink ref="B282:C282" r:id="rId107" location="s2-4-saimnieka-attieksme" display="S2-4" xr:uid="{BDF14AE4-B34A-44C6-A6F4-47C0CC7C5B48}"/>
    <hyperlink ref="B284:C284" r:id="rId108" location="s3-1-personala-amati-un-lomas" display="S3-1" xr:uid="{237D2DED-F032-473F-8929-1DFD724F28E0}"/>
    <hyperlink ref="B285:C285" r:id="rId109" location="s3-2-personala-pietiekamiba" display="S3-2" xr:uid="{0F969668-5EC5-4AB5-8C6B-FE24189B9C28}"/>
    <hyperlink ref="B286:C286" r:id="rId110" location="s3-3-personala-piemerotiba" display="S3-3" xr:uid="{CBE7FD76-53CF-4E97-A108-CFCBAD16DD19}"/>
    <hyperlink ref="B288:C288" r:id="rId111" location="s4-2-visparejas-pakalpojumu-parvaldibas-politikas-istenosanas-kompetences" display="S4-2" xr:uid="{17C6C2E8-F937-4FF0-8674-872DB0BCA04A}"/>
    <hyperlink ref="B289:C289" r:id="rId112" location="s4-3-pakalpojumu-parvaldibas-uzdevumu-veiksanas-kompetences" display="S4-3" xr:uid="{3F9417E1-D916-4702-88C8-2C5DE7BCCA02}"/>
    <hyperlink ref="B290:C290" r:id="rId113" location="s4-4-pakalpojumu-izveides-sniegsanas-un-pilnveides-nosacijumu-istenosanas-kompetences" display="S4-4" xr:uid="{AD1CEC2B-1DA2-4ED0-A206-F7DDA832F7F7}"/>
    <hyperlink ref="B291:C291" r:id="rId114" location="s4-5-pakalpojumiem-un-pakalpojumu-parvaldibai-nepieciesamo-speju-un-resursu-nodrosinasanas-kompetences" display="S4-5" xr:uid="{AF3BABEA-15EE-409F-B1BC-2533DA8CDC9D}"/>
    <hyperlink ref="B293:C293" r:id="rId115" location="s5-1-valsti-vienotas-visparejas-ar-pakalpojumu-parvaldibu-saistitas-vadlinijas" display="S5-1" xr:uid="{1F5B4E69-C462-4FAC-A373-CB5E7A01DBCC}"/>
    <hyperlink ref="B294:C294" r:id="rId116" location="s5-2-nozare-vienotas-specializetas-ar-pakalpojumu-parvaldibu-saistitas-vadlinijas" display="S5-2" xr:uid="{873B21DE-1A2D-4C71-BF0F-3E8F10B2A0F2}"/>
    <hyperlink ref="B295:C295" r:id="rId117" location="s5-4-iestade-vienotas-specializetas-ar-pakalpojumu-parvaldibu-saistitas-vadlinijas" display="S5-4" xr:uid="{229198D7-3F22-48C4-9C7E-FF4DEFA80328}"/>
    <hyperlink ref="B297:C297" r:id="rId118" location="s6-1-valsti-vienoti-vispareji-ar-pakalpojumu-parvaldibu-saistiti-procesi" display="S6-1" xr:uid="{D3841C34-C9F7-47C5-BD8D-0793036B49BF}"/>
    <hyperlink ref="B298:C298" r:id="rId119" location="s6-2-nozare-vienoti-specializeti-ar-pakalpojumu-parvaldibu-saistiti-procesi" display="S6-2" xr:uid="{A1C7F265-B94B-40EC-899E-7325B62F0782}"/>
    <hyperlink ref="B299:C299" r:id="rId120" location="s6-4-iestade-vienoti-specializeti-ar-pakalpojumu-parvaldibu-saistiti-procesi" display="S6-4" xr:uid="{232BC987-4780-4851-9D55-2D7F616B0097}"/>
    <hyperlink ref="B302:C302" r:id="rId121" location="s7-1-normativais-regulejums-kas-nosaka-valsti-vienotu-vispareju-kartibu-pakalpojumu-parvaldibas-istenosanai" display="S7-1" xr:uid="{ED8FEB35-64C8-4C02-876F-AA894D75ACEB}"/>
    <hyperlink ref="B303:C303" r:id="rId122" location="s7-2-normativais-regulejums-kas-nosaka-nozare-vienotu-specializetu-kartibu-pakalpojumu-parvaldibas-istenosanai" display="S7-2" xr:uid="{C8809AD8-2359-44E2-BBAB-4714E966E531}"/>
    <hyperlink ref="B304:C304" r:id="rId123" location="s7-4-normativais-regulejums-kas-nosaka-iestade-vienotu-specializetu-kartibu-pakalpojumu-parvaldibas-istenosanai" display="S7-4" xr:uid="{D57D2261-B692-48A7-A97C-80F840AD313E}"/>
    <hyperlink ref="B307:C307" r:id="rId124" location="s8-1-partneru-piesaiste" display="S8-1" xr:uid="{87619231-37CF-4D84-856A-D3985685C0EA}"/>
    <hyperlink ref="B308:C308" r:id="rId125" location="s8-4-partneru-parvaldiba" display="S8-4" xr:uid="{A173E6BB-BE5A-44A8-83AB-AE8E8654B8D7}"/>
    <hyperlink ref="B310:C310" r:id="rId126" location="s9-1-pakalpojumu-sanemeju-lidzdaliba" display="S9-1" xr:uid="{C55AED35-718F-46E2-A3A9-A9BA0F97B091}"/>
    <hyperlink ref="B312:C312" r:id="rId127" location="r1-1-informacijas-pielietojums" display="R1-1" xr:uid="{31C76D01-0265-43FB-BDAF-E4E556F73401}"/>
    <hyperlink ref="B313:C313" r:id="rId128" location="r1-2-informacijas-veidi" display="R1-2" xr:uid="{D2C74F47-B7F7-4197-8479-4B5728AA2467}"/>
    <hyperlink ref="B314:C314" r:id="rId129" location="r1-3-informacijas-noteiksana" display="R1-3" xr:uid="{6488B20F-115C-4FA5-A72E-94F7EBD7C5DC}"/>
    <hyperlink ref="B316:C316" r:id="rId130" location="r2-1-valsts-vienotais-registrs" display="R2-1" xr:uid="{F45C7E96-9ECC-49B7-8F35-CA661BA6F8D1}"/>
    <hyperlink ref="B317:C317" r:id="rId131" location="r2-2-pasapkalposanas-timeklvietnes-un-mobilas-lietotnes" display="R2-2" xr:uid="{BE0E9E23-9F61-47B1-813F-D362211FB38B}"/>
    <hyperlink ref="B318:C318" r:id="rId132" location="r2-2-pasapkalposanas-timeklvietnes-un-mobilas-lietotnes" display="R2-3" xr:uid="{D2420CE4-9FE3-4063-9CAB-D3E0AFCA033D}"/>
    <hyperlink ref="B319:C319" r:id="rId133" location="r2-4-specializeti-pamatdarbibas-digitalo-tehnologiju-risinajumi" display="R2-4" xr:uid="{9CB49ACF-05EB-4E0E-9E1A-9FA6EE705076}"/>
    <hyperlink ref="B320:C320" r:id="rId134" location="r2-5-dazadi-pakalpojumu-parvaldibai-nepieciesami-digitalo-tehnologiju-risinajumi" display="R2-5" xr:uid="{8DB3A645-314C-4AFE-A412-21CB72205D9D}"/>
    <hyperlink ref="B322:C322" r:id="rId135" location="r2-6-dazadas-pakalpojumiem-un-pakalpojumu-parvaldibai-nepieciesamas-koplietosanas-komponentes" display="R2-6" xr:uid="{5B814B75-3587-42F7-B60D-46508E06D71C}"/>
    <hyperlink ref="B323:C323" r:id="rId136" location="r2-7-tehnologiskais-nodrosinajums-atbalsta-funkciju-istenosanai" display="R2-7" xr:uid="{8ABC51C0-0BD8-449E-9459-0B4C533852B3}"/>
    <hyperlink ref="B324:C324" r:id="rId137" location="r2-8-infrastruktura" display="R2-8" xr:uid="{DBB2BC55-345F-4C31-8089-5CE5F61C4936}"/>
    <hyperlink ref="D2:E2" r:id="rId138" location="5-loma-pakalpojuma-saimnieks" display="&quot;Pakalpojuma saimnieks&quot; ✦ " xr:uid="{644FC093-EE4D-421D-A0EA-7A0527D541B3}"/>
    <hyperlink ref="B275:C275" r:id="rId139" location="s2-2-pakalpojumu-parvaldibai-atbilstosas-vertibas" display="S2-2" xr:uid="{86B502BC-FE7E-444C-991C-C3CAD1C2E9D4}"/>
  </hyperlinks>
  <pageMargins left="0.7" right="0.7" top="0.75" bottom="0.75" header="0.3" footer="0.3"/>
  <pageSetup paperSize="8" scale="47" fitToHeight="0" orientation="landscape" verticalDpi="0" r:id="rId140"/>
  <legacyDrawing r:id="rId141"/>
  <extLst>
    <ext xmlns:x14="http://schemas.microsoft.com/office/spreadsheetml/2009/9/main" uri="{CCE6A557-97BC-4b89-ADB6-D9C93CAAB3DF}">
      <x14:dataValidations xmlns:xm="http://schemas.microsoft.com/office/excel/2006/main" count="3">
        <x14:dataValidation type="list" showInputMessage="1" showErrorMessage="1" error="Neatbilstoša vērtība!" xr:uid="{3FE681B5-BD5E-4B80-9E0B-EC3C946F3F1F}">
          <x14:formula1>
            <xm:f>Izvēlnes!$C$2:$C$5</xm:f>
          </x14:formula1>
          <xm:sqref>E124:E126 E12:E13 E15:E19 E21:E24 E26 E323 E39:E41 E43:E45 E47 E32:E37 E54:E55 E57 E59 E52 E61:E66 E49:E50 E73:E77 E83:E86 E88:E90 E92:E94 E96:E97 E99:E102 E104:E108 E110:E112 E114 E116:E117 E119:E122 E79:E80 E137:E143 E129:E135 E162:E163 E165:E167 E145:E150 E288:E291 E169:E175 E320:E321 E152:E160 E202:E204 E316:E318 E312:E314 E28:E30 E221:E229 E310 E231:E235 E275:E282 E265:E267 E270 E272 E286</xm:sqref>
        </x14:dataValidation>
        <x14:dataValidation type="list" showInputMessage="1" showErrorMessage="1" error="Neatbilstoša vērtība!" xr:uid="{6880CF3C-90F7-40C6-B0D9-BBC610C140F0}">
          <x14:formula1>
            <xm:f>Izvēlnes!$E$2:$E$5</xm:f>
          </x14:formula1>
          <xm:sqref>BA293:BA295 BA12:BA13 BA15:BA19 BA21:BA24 BA26 BA28:BA30 BA326:BA331 BA39:BA41 BA43:BA45 BA47 BA49:BA52 BA54:BA55 BA57 BA59 BA32:BA37 BA68:BA71 BA73:BA77 BA79:BA81 BA83:BA86 BA88:BA90 BA92:BA94 BA96:BA97 BA99:BA102 BA104:BA108 BA110:BA112 BA114 BA116:BA117 BA119:BA122 BA61:BA66 BA137:BA143 BA129:BA135 BA162:BA163 BA165:BA167 BA145:BA150 BA265:BA272 BA169:BA175 BA188:BA190 BA152:BA160 BA202:BA204 BA206:BA210 BA219 BA212:BA217 BA221:BA229 BA237:BA242 BA251:BA252 BA254 BA256:BA257 BA259:BA263 BA244:BA249 BA284:BA286 BA297:BA300 BA302:BA305 BA310 BA307:BA308 BA312:BA314 BA124:BA126 BA288:BA291 BA231:BA235 BA316:BA324 BA183:BA186 BA192:BA200 BA177:BA181 BA275:BA282</xm:sqref>
        </x14:dataValidation>
        <x14:dataValidation type="list" showInputMessage="1" showErrorMessage="1" error="Neatbilstoša vērtība!" xr:uid="{7BB766B0-86B1-4516-B892-486A66DEDB93}">
          <x14:formula1>
            <xm:f>Izvēlnes!$B$2:$B$6</xm:f>
          </x14:formula1>
          <xm:sqref>E284:E285 E293:E295 E297:E300 E302:E305 E324 E319 E322 E326:E331 E51 E68:E71 E81 E177:E181 E183:E186 E188:E190 E192:E200 E206:E210 E212:E217 E219 E237:E242 E244:E249 E251:E252 E254 E256:E257 E259:E263 E268:E269 E271 E307:E308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C231C-ECE2-4B1B-9525-AEF3D877539C}">
  <dimension ref="A2:E6"/>
  <sheetViews>
    <sheetView showGridLines="0" workbookViewId="0">
      <selection activeCell="M40" sqref="M40"/>
    </sheetView>
  </sheetViews>
  <sheetFormatPr defaultRowHeight="15.75" x14ac:dyDescent="0.25"/>
  <cols>
    <col min="1" max="1" width="9.140625" style="30"/>
    <col min="2" max="3" width="15.42578125" style="31" customWidth="1"/>
    <col min="4" max="4" width="4.7109375" style="31" customWidth="1"/>
    <col min="5" max="5" width="12.7109375" style="31" customWidth="1"/>
    <col min="6" max="16384" width="9.140625" style="31"/>
  </cols>
  <sheetData>
    <row r="2" spans="2:5" x14ac:dyDescent="0.25">
      <c r="B2" s="32" t="s">
        <v>76</v>
      </c>
      <c r="C2" s="32" t="s">
        <v>76</v>
      </c>
      <c r="E2" s="32" t="s">
        <v>85</v>
      </c>
    </row>
    <row r="3" spans="2:5" x14ac:dyDescent="0.25">
      <c r="B3" s="32" t="s">
        <v>77</v>
      </c>
      <c r="C3" s="32" t="s">
        <v>77</v>
      </c>
      <c r="E3" s="32" t="s">
        <v>84</v>
      </c>
    </row>
    <row r="4" spans="2:5" x14ac:dyDescent="0.25">
      <c r="B4" s="32" t="s">
        <v>81</v>
      </c>
      <c r="C4" s="32" t="s">
        <v>81</v>
      </c>
      <c r="E4" s="32" t="s">
        <v>86</v>
      </c>
    </row>
    <row r="5" spans="2:5" x14ac:dyDescent="0.25">
      <c r="B5" s="32" t="s">
        <v>78</v>
      </c>
      <c r="C5" s="32"/>
      <c r="E5" s="32"/>
    </row>
    <row r="6" spans="2:5" x14ac:dyDescent="0.25">
      <c r="B6" s="3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ibk xmlns="387cfdb0-bbbb-482f-970b-aba77a611e32" xsi:nil="true"/>
    <TaxCatchAll xmlns="6d4193cb-6222-4e36-9552-1d72919fb87b" xsi:nil="true"/>
    <lcf76f155ced4ddcb4097134ff3c332f xmlns="387cfdb0-bbbb-482f-970b-aba77a611e3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4FE3A0F42363B848BB0394E43D029405" ma:contentTypeVersion="14" ma:contentTypeDescription="Izveidot jaunu dokumentu." ma:contentTypeScope="" ma:versionID="7cae3943aad1a656abf10cfd4a8d71a2">
  <xsd:schema xmlns:xsd="http://www.w3.org/2001/XMLSchema" xmlns:xs="http://www.w3.org/2001/XMLSchema" xmlns:p="http://schemas.microsoft.com/office/2006/metadata/properties" xmlns:ns2="387cfdb0-bbbb-482f-970b-aba77a611e32" xmlns:ns3="6d4193cb-6222-4e36-9552-1d72919fb87b" targetNamespace="http://schemas.microsoft.com/office/2006/metadata/properties" ma:root="true" ma:fieldsID="30dd6ef2246d697be11a43ecb00f3c96" ns2:_="" ns3:_="">
    <xsd:import namespace="387cfdb0-bbbb-482f-970b-aba77a611e32"/>
    <xsd:import namespace="6d4193cb-6222-4e36-9552-1d72919fb87b"/>
    <xsd:element name="properties">
      <xsd:complexType>
        <xsd:sequence>
          <xsd:element name="documentManagement">
            <xsd:complexType>
              <xsd:all>
                <xsd:element ref="ns2:MediaServiceMetadata" minOccurs="0"/>
                <xsd:element ref="ns2:MediaServiceFastMetadata" minOccurs="0"/>
                <xsd:element ref="ns2:ribk"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7cfdb0-bbbb-482f-970b-aba77a611e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ribk" ma:index="10" nillable="true" ma:displayName="Dokumenta nosaukums" ma:internalName="ribk">
      <xsd:simpleType>
        <xsd:restriction base="dms:Text">
          <xsd:maxLength value="255"/>
        </xsd:restriction>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Attēlu atzīmes" ma:readOnly="false" ma:fieldId="{5cf76f15-5ced-4ddc-b409-7134ff3c332f}" ma:taxonomyMulti="true" ma:sspId="11d35d9e-665f-4525-9e48-92d793f46882"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d4193cb-6222-4e36-9552-1d72919fb87b" elementFormDefault="qualified">
    <xsd:import namespace="http://schemas.microsoft.com/office/2006/documentManagement/types"/>
    <xsd:import namespace="http://schemas.microsoft.com/office/infopath/2007/PartnerControls"/>
    <xsd:element name="SharedWithUsers" ma:index="16"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Koplietots ar: detalizēti" ma:internalName="SharedWithDetails" ma:readOnly="true">
      <xsd:simpleType>
        <xsd:restriction base="dms:Note">
          <xsd:maxLength value="255"/>
        </xsd:restriction>
      </xsd:simpleType>
    </xsd:element>
    <xsd:element name="TaxCatchAll" ma:index="20" nillable="true" ma:displayName="Taxonomy Catch All Column" ma:hidden="true" ma:list="{095ca4df-7a47-4272-a207-5a00db48131a}" ma:internalName="TaxCatchAll" ma:showField="CatchAllData" ma:web="6d4193cb-6222-4e36-9552-1d72919fb8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A9BEEF-61B0-405E-9140-719C22826939}">
  <ds:schemaRefs>
    <ds:schemaRef ds:uri="387cfdb0-bbbb-482f-970b-aba77a611e32"/>
    <ds:schemaRef ds:uri="http://www.w3.org/XML/1998/namespace"/>
    <ds:schemaRef ds:uri="http://purl.org/dc/elements/1.1/"/>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6d4193cb-6222-4e36-9552-1d72919fb87b"/>
    <ds:schemaRef ds:uri="http://purl.org/dc/dcmitype/"/>
    <ds:schemaRef ds:uri="http://purl.org/dc/terms/"/>
  </ds:schemaRefs>
</ds:datastoreItem>
</file>

<file path=customXml/itemProps2.xml><?xml version="1.0" encoding="utf-8"?>
<ds:datastoreItem xmlns:ds="http://schemas.openxmlformats.org/officeDocument/2006/customXml" ds:itemID="{B86D3778-E70D-4E99-A346-ECC328AD5A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7cfdb0-bbbb-482f-970b-aba77a611e32"/>
    <ds:schemaRef ds:uri="6d4193cb-6222-4e36-9552-1d72919fb8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7111331-40DA-4E2F-A607-F62671A9FF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Novērtējums un pilnveides plāns</vt:lpstr>
      <vt:lpstr>Izvēlnes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2024-07-10T08:28:41Z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0x0101004FE3A0F42363B848BB0394E43D029405</vt:lpwstr>
  </property>
  <property fmtid="{D5CDD505-2E9C-101B-9397-08002B2CF9AE}" pid="3" name="MediaServiceImageTags">
    <vt:lpwstr/>
  </property>
</Properties>
</file>