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9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vide-my.sharepoint.com/personal/normunds_grigus_varam_gov_lv2/Documents/Desktop/Analīze ABC/3 – Publicētie faili/"/>
    </mc:Choice>
  </mc:AlternateContent>
  <xr:revisionPtr revIDLastSave="7203" documentId="11_F25DC773A252ABDACC104825891C7D885ADE58EC" xr6:coauthVersionLast="47" xr6:coauthVersionMax="47" xr10:uidLastSave="{79496A48-4053-4C01-B94B-9245452AFB6C}"/>
  <bookViews>
    <workbookView xWindow="-38520" yWindow="-1905" windowWidth="38640" windowHeight="21840" activeTab="1" xr2:uid="{00000000-000D-0000-FFFF-FFFF00000000}"/>
  </bookViews>
  <sheets>
    <sheet name="Apstrade_A" sheetId="3" r:id="rId1"/>
    <sheet name="Kopsavilkums_A" sheetId="4" r:id="rId2"/>
  </sheets>
  <definedNames>
    <definedName name="_xlnm._FilterDatabase" localSheetId="0" hidden="1">Apstrade_A!$A$10:$CC$33</definedName>
    <definedName name="_xlnm.Print_Area" localSheetId="1">Kopsavilkums_A!$A$1:$AD$26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3" l="1"/>
  <c r="L2" i="3"/>
  <c r="A3" i="3"/>
  <c r="A2" i="3"/>
  <c r="N2" i="3" l="1"/>
  <c r="N3" i="3"/>
  <c r="C2" i="3"/>
  <c r="C3" i="3"/>
  <c r="M2" i="3"/>
  <c r="M3" i="3"/>
  <c r="B3" i="3"/>
  <c r="B2" i="3"/>
  <c r="AF3" i="3" l="1"/>
  <c r="AF2" i="3"/>
  <c r="AZ3" i="3"/>
  <c r="AZ2" i="3"/>
  <c r="AK2" i="3"/>
  <c r="AK3" i="3"/>
  <c r="BY2" i="3"/>
  <c r="BY3" i="3"/>
  <c r="O6" i="3"/>
  <c r="N6" i="3" s="1"/>
  <c r="V11" i="4" s="1"/>
  <c r="BJ3" i="3"/>
  <c r="BJ2" i="3"/>
  <c r="BE2" i="3"/>
  <c r="BE3" i="3"/>
  <c r="BT3" i="3"/>
  <c r="BT2" i="3"/>
  <c r="Q2" i="3"/>
  <c r="Q3" i="3"/>
  <c r="AU2" i="3"/>
  <c r="AU3" i="3"/>
  <c r="BO2" i="3"/>
  <c r="BO3" i="3"/>
  <c r="D2" i="3"/>
  <c r="D3" i="3"/>
  <c r="AA3" i="3"/>
  <c r="AA2" i="3"/>
  <c r="V2" i="3"/>
  <c r="V3" i="3"/>
  <c r="AP3" i="3"/>
  <c r="AP2" i="3"/>
  <c r="E2" i="3"/>
  <c r="E3" i="3"/>
  <c r="BF9" i="3" l="1"/>
  <c r="BE9" i="3" s="1"/>
  <c r="AG9" i="3"/>
  <c r="AF9" i="3" s="1"/>
  <c r="AB9" i="3"/>
  <c r="AA9" i="3" s="1"/>
  <c r="W9" i="3"/>
  <c r="V9" i="3" s="1"/>
  <c r="AL9" i="3"/>
  <c r="AK9" i="3" s="1"/>
  <c r="AV9" i="3"/>
  <c r="AU9" i="3" s="1"/>
  <c r="BP9" i="3"/>
  <c r="BO9" i="3" s="1"/>
  <c r="BZ9" i="3"/>
  <c r="BY9" i="3" s="1"/>
  <c r="BA9" i="3"/>
  <c r="AZ9" i="3" s="1"/>
  <c r="R9" i="3"/>
  <c r="Q9" i="3" s="1"/>
  <c r="BU9" i="3"/>
  <c r="BT9" i="3" s="1"/>
  <c r="AQ9" i="3"/>
  <c r="AP9" i="3" s="1"/>
  <c r="BK9" i="3"/>
  <c r="BJ9" i="3" s="1"/>
  <c r="F3" i="3"/>
  <c r="W19" i="4" s="1"/>
  <c r="F2" i="3"/>
  <c r="AG8" i="3"/>
  <c r="AF8" i="3" s="1"/>
  <c r="L11" i="4" s="1"/>
  <c r="AG7" i="3"/>
  <c r="AF7" i="3" s="1"/>
  <c r="K11" i="4" s="1"/>
  <c r="AG6" i="3"/>
  <c r="AF6" i="3" s="1"/>
  <c r="J11" i="4" s="1"/>
  <c r="BA7" i="3"/>
  <c r="AZ7" i="3" s="1"/>
  <c r="K18" i="4" s="1"/>
  <c r="BU7" i="3"/>
  <c r="BT7" i="3" s="1"/>
  <c r="W6" i="3"/>
  <c r="V6" i="3" s="1"/>
  <c r="J9" i="4" s="1"/>
  <c r="W7" i="3"/>
  <c r="V7" i="3" s="1"/>
  <c r="K9" i="4" s="1"/>
  <c r="AL7" i="3"/>
  <c r="AK7" i="3" s="1"/>
  <c r="K13" i="4" s="1"/>
  <c r="AV7" i="3"/>
  <c r="AU7" i="3" s="1"/>
  <c r="K16" i="4" s="1"/>
  <c r="BF8" i="3"/>
  <c r="BE8" i="3" s="1"/>
  <c r="L19" i="4" s="1"/>
  <c r="BP7" i="3"/>
  <c r="BO7" i="3" s="1"/>
  <c r="BZ7" i="3"/>
  <c r="BY7" i="3" s="1"/>
  <c r="BF7" i="3"/>
  <c r="BE7" i="3" s="1"/>
  <c r="K19" i="4" s="1"/>
  <c r="W8" i="3"/>
  <c r="V8" i="3" s="1"/>
  <c r="L9" i="4" s="1"/>
  <c r="AL8" i="3"/>
  <c r="AK8" i="3" s="1"/>
  <c r="L13" i="4" s="1"/>
  <c r="AV8" i="3"/>
  <c r="AU8" i="3" s="1"/>
  <c r="L16" i="4" s="1"/>
  <c r="BP8" i="3"/>
  <c r="BO8" i="3" s="1"/>
  <c r="L23" i="4" s="1"/>
  <c r="BZ8" i="3"/>
  <c r="BY8" i="3" s="1"/>
  <c r="L25" i="4" s="1"/>
  <c r="AV6" i="3"/>
  <c r="AU6" i="3" s="1"/>
  <c r="J16" i="4" s="1"/>
  <c r="R8" i="3"/>
  <c r="Q8" i="3" s="1"/>
  <c r="L7" i="4" s="1"/>
  <c r="BF6" i="3"/>
  <c r="BE6" i="3" s="1"/>
  <c r="J19" i="4" s="1"/>
  <c r="AL6" i="3"/>
  <c r="AK6" i="3" s="1"/>
  <c r="J13" i="4" s="1"/>
  <c r="BZ6" i="3"/>
  <c r="BY6" i="3" s="1"/>
  <c r="J25" i="4" s="1"/>
  <c r="AQ6" i="3"/>
  <c r="AP6" i="3" s="1"/>
  <c r="J14" i="4" s="1"/>
  <c r="R6" i="3"/>
  <c r="BK6" i="3"/>
  <c r="BJ6" i="3" s="1"/>
  <c r="J21" i="4" s="1"/>
  <c r="BU8" i="3"/>
  <c r="BT8" i="3" s="1"/>
  <c r="L24" i="4" s="1"/>
  <c r="AB7" i="3"/>
  <c r="AA7" i="3" s="1"/>
  <c r="K10" i="4" s="1"/>
  <c r="AQ7" i="3"/>
  <c r="AP7" i="3" s="1"/>
  <c r="K14" i="4" s="1"/>
  <c r="BA8" i="3"/>
  <c r="AZ8" i="3" s="1"/>
  <c r="L18" i="4" s="1"/>
  <c r="BK7" i="3"/>
  <c r="BJ7" i="3" s="1"/>
  <c r="K21" i="4" s="1"/>
  <c r="BP6" i="3"/>
  <c r="BO6" i="3" s="1"/>
  <c r="J23" i="4" s="1"/>
  <c r="AB6" i="3"/>
  <c r="AA6" i="3" s="1"/>
  <c r="J10" i="4" s="1"/>
  <c r="R7" i="3"/>
  <c r="Q7" i="3" s="1"/>
  <c r="K7" i="4" s="1"/>
  <c r="AB8" i="3"/>
  <c r="AA8" i="3" s="1"/>
  <c r="L10" i="4" s="1"/>
  <c r="AQ8" i="3"/>
  <c r="AP8" i="3" s="1"/>
  <c r="L14" i="4" s="1"/>
  <c r="BA6" i="3"/>
  <c r="AZ6" i="3" s="1"/>
  <c r="J18" i="4" s="1"/>
  <c r="BK8" i="3"/>
  <c r="BJ8" i="3" s="1"/>
  <c r="L21" i="4" s="1"/>
  <c r="BU6" i="3"/>
  <c r="BT6" i="3" s="1"/>
  <c r="J24" i="4" s="1"/>
  <c r="I2" i="3"/>
  <c r="I3" i="3"/>
  <c r="Z19" i="4" s="1"/>
  <c r="J2" i="3"/>
  <c r="J3" i="3"/>
  <c r="AA19" i="4" s="1"/>
  <c r="H2" i="3"/>
  <c r="H3" i="3"/>
  <c r="Y19" i="4" s="1"/>
  <c r="K2" i="3"/>
  <c r="K3" i="3"/>
  <c r="AB19" i="4" s="1"/>
  <c r="G3" i="3"/>
  <c r="X19" i="4" s="1"/>
  <c r="G2" i="3"/>
  <c r="N8" i="3"/>
  <c r="V10" i="4" s="1"/>
  <c r="AG5" i="3" l="1"/>
  <c r="AF5" i="3" s="1"/>
  <c r="N22" i="4"/>
  <c r="N20" i="4"/>
  <c r="N17" i="4"/>
  <c r="N15" i="4"/>
  <c r="N12" i="4"/>
  <c r="N8" i="4"/>
  <c r="AL5" i="3"/>
  <c r="AK5" i="3" s="1"/>
  <c r="AB5" i="3"/>
  <c r="AA5" i="3" s="1"/>
  <c r="BF5" i="3"/>
  <c r="BE5" i="3" s="1"/>
  <c r="BP5" i="3"/>
  <c r="BO5" i="3" s="1"/>
  <c r="P23" i="4"/>
  <c r="AV5" i="3"/>
  <c r="AU5" i="3" s="1"/>
  <c r="AQ5" i="3"/>
  <c r="AP5" i="3" s="1"/>
  <c r="BZ5" i="3"/>
  <c r="BY5" i="3" s="1"/>
  <c r="BK5" i="3"/>
  <c r="BJ5" i="3" s="1"/>
  <c r="BU5" i="3"/>
  <c r="BT5" i="3" s="1"/>
  <c r="W5" i="3"/>
  <c r="V5" i="3" s="1"/>
  <c r="BA5" i="3"/>
  <c r="AZ5" i="3" s="1"/>
  <c r="AB20" i="4"/>
  <c r="V7" i="4"/>
  <c r="W10" i="4" s="1"/>
  <c r="R21" i="4"/>
  <c r="R13" i="4"/>
  <c r="P11" i="4"/>
  <c r="Q7" i="4"/>
  <c r="P14" i="4"/>
  <c r="R24" i="4"/>
  <c r="Q21" i="4"/>
  <c r="R19" i="4"/>
  <c r="Q13" i="4"/>
  <c r="R10" i="4"/>
  <c r="Q11" i="4"/>
  <c r="P24" i="4"/>
  <c r="P21" i="4"/>
  <c r="Q19" i="4"/>
  <c r="R16" i="4"/>
  <c r="P13" i="4"/>
  <c r="Q10" i="4"/>
  <c r="R23" i="4"/>
  <c r="P19" i="4"/>
  <c r="Q16" i="4"/>
  <c r="P10" i="4"/>
  <c r="R7" i="4"/>
  <c r="R18" i="4"/>
  <c r="P16" i="4"/>
  <c r="R9" i="4"/>
  <c r="Q18" i="4"/>
  <c r="R14" i="4"/>
  <c r="Q9" i="4"/>
  <c r="P18" i="4"/>
  <c r="Q14" i="4"/>
  <c r="R11" i="4"/>
  <c r="P9" i="4"/>
  <c r="R25" i="4"/>
  <c r="Z20" i="4"/>
  <c r="AA20" i="4"/>
  <c r="Y20" i="4"/>
  <c r="X20" i="4"/>
  <c r="W20" i="4"/>
  <c r="P25" i="4"/>
  <c r="Q6" i="3"/>
  <c r="R5" i="3"/>
  <c r="Q5" i="3" s="1"/>
  <c r="J7" i="4" l="1"/>
  <c r="P7" i="4" s="1"/>
  <c r="W11" i="4"/>
  <c r="AA10" i="4" s="1"/>
</calcChain>
</file>

<file path=xl/sharedStrings.xml><?xml version="1.0" encoding="utf-8"?>
<sst xmlns="http://schemas.openxmlformats.org/spreadsheetml/2006/main" count="523" uniqueCount="156">
  <si>
    <t>nē</t>
  </si>
  <si>
    <t>daļēji</t>
  </si>
  <si>
    <t>jā</t>
  </si>
  <si>
    <t>nav zināms</t>
  </si>
  <si>
    <t>NPK</t>
  </si>
  <si>
    <t>ID</t>
  </si>
  <si>
    <t>Aizpildīšanas datums</t>
  </si>
  <si>
    <t>Aizpildīšanas laiks</t>
  </si>
  <si>
    <t>kopā</t>
  </si>
  <si>
    <t>P1.2.</t>
  </si>
  <si>
    <t>P1.1.</t>
  </si>
  <si>
    <t>P2.2.</t>
  </si>
  <si>
    <t>P2.3.</t>
  </si>
  <si>
    <t>P2.4.</t>
  </si>
  <si>
    <t>P5.1.</t>
  </si>
  <si>
    <t>P5.2.</t>
  </si>
  <si>
    <t>P5.3.</t>
  </si>
  <si>
    <t>↓</t>
  </si>
  <si>
    <t>Izveidot pakalpojumu pārvaldības politikas īstenošanas komandas</t>
  </si>
  <si>
    <t>Apmācīt iestāžu pārstāvjus par pakalpojumu veidiem, pakalpojumu pārvaldības mērogiem un līmeņiem, pakalpojumu pārvaldības lomām un to pienākumiem</t>
  </si>
  <si>
    <t>↓↓</t>
  </si>
  <si>
    <t>↓↓↓</t>
  </si>
  <si>
    <t>"Pakalpojumu vides pilnveides plāna 2024.–2027. gadam" 
pasākumi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</si>
  <si>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</si>
  <si>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</si>
  <si>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</si>
  <si>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</si>
  <si>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</si>
  <si>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</si>
  <si>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</si>
  <si>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</si>
  <si>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</si>
  <si>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</si>
  <si>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</si>
  <si>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</si>
  <si>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</si>
  <si>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Vispārīga informācija</t>
  </si>
  <si>
    <t>senāk</t>
  </si>
  <si>
    <r>
      <t xml:space="preserve">31–90
</t>
    </r>
    <r>
      <rPr>
        <sz val="10"/>
        <color theme="1"/>
        <rFont val="Arial Narrow"/>
        <family val="2"/>
        <charset val="186"/>
      </rPr>
      <t>(3 mēneši)</t>
    </r>
  </si>
  <si>
    <r>
      <t xml:space="preserve">6–30
</t>
    </r>
    <r>
      <rPr>
        <sz val="10"/>
        <color theme="1"/>
        <rFont val="Arial Narrow"/>
        <family val="2"/>
        <charset val="186"/>
      </rPr>
      <t>(mēnesis)</t>
    </r>
  </si>
  <si>
    <r>
      <t xml:space="preserve">5
</t>
    </r>
    <r>
      <rPr>
        <sz val="10"/>
        <color theme="1"/>
        <rFont val="Arial Narrow"/>
        <family val="2"/>
        <charset val="186"/>
      </rPr>
      <t>(nedēļa)</t>
    </r>
  </si>
  <si>
    <r>
      <t xml:space="preserve">181–360
</t>
    </r>
    <r>
      <rPr>
        <sz val="10"/>
        <color theme="1"/>
        <rFont val="Arial Narrow"/>
        <family val="2"/>
        <charset val="186"/>
      </rPr>
      <t>(gads)</t>
    </r>
  </si>
  <si>
    <t>Komandu izveide</t>
  </si>
  <si>
    <t>P1-3</t>
  </si>
  <si>
    <t>Apmācīt pakalpojumu pārvaldības politikas īstenošanas komandas par pakalpojumu pārvaldības politiku</t>
  </si>
  <si>
    <t>Pilnveides posmi</t>
  </si>
  <si>
    <r>
      <t xml:space="preserve">91–180
</t>
    </r>
    <r>
      <rPr>
        <sz val="10"/>
        <color theme="1"/>
        <rFont val="Arial Narrow"/>
        <family val="2"/>
        <charset val="186"/>
      </rPr>
      <t>(puse gada)</t>
    </r>
  </si>
  <si>
    <t>Apmācīt pakalpojumu pārvaldības politikas īstenošanas komandas par pakalpojumu un pakalpojumu pārvaldības esošā stāvokļa novērtēšanu un pilnveides plānu izveidi</t>
  </si>
  <si>
    <t>Novērtēt katras iestādes pakalpojumu un pakalpojumu pārvaldības atbilstību pakalpojumu pārvaldības politikai</t>
  </si>
  <si>
    <t>Izveidot katras iestādes pakalpojumu un pakalpojumu pārvaldības pilnveides individuālos plānus atbilstoši pakalpojumu pārvaldības politikai, iestādes atbilstības novērtējumam un iestādes iespējām</t>
  </si>
  <si>
    <t>Katrā iestādē pilnveidot pakalpojumu pārvaldības uzdevumu veikšanu atbilstoši iestādes individuālajam pilnveides plānam šim periodam</t>
  </si>
  <si>
    <t>Katrā iestādē pilnveidot pakalpojumus atbilstoši iestādes individuālajam pilnveides plānam šim periodam</t>
  </si>
  <si>
    <t>Katrā iestādē pilnveidot pakalpojumiem un pakalpojumu pārvaldībai nepieciešamās spējas un resursus atbilstoši iestādes individuālajam pilnveides plānam šim periodam</t>
  </si>
  <si>
    <t>Dienu skaits kopš iepriekšējās aktualizēšanas</t>
  </si>
  <si>
    <t>dienu skaits 
kopš iepriekšējās aktualizēšanas</t>
  </si>
  <si>
    <r>
      <rPr>
        <sz val="12"/>
        <color rgb="FFC00000"/>
        <rFont val="Arial Narrow"/>
        <family val="2"/>
        <charset val="186"/>
      </rPr>
      <t>→</t>
    </r>
    <r>
      <rPr>
        <sz val="10"/>
        <color theme="1"/>
        <rFont val="Arial Narrow"/>
        <family val="2"/>
        <charset val="186"/>
      </rPr>
      <t xml:space="preserve">
nē</t>
    </r>
  </si>
  <si>
    <r>
      <rPr>
        <sz val="12"/>
        <color rgb="FFC00000"/>
        <rFont val="Arial Narrow"/>
        <family val="2"/>
        <charset val="186"/>
      </rPr>
      <t>→</t>
    </r>
    <r>
      <rPr>
        <sz val="10"/>
        <color theme="1"/>
        <rFont val="Arial Narrow"/>
        <family val="2"/>
        <charset val="186"/>
      </rPr>
      <t xml:space="preserve">
daļēji
 </t>
    </r>
  </si>
  <si>
    <t>VARAM aptauja par "Pakalpojumu vides pilnveides plāna 2024.–2027. gadam" īstenošanas gaitu</t>
  </si>
  <si>
    <t>Ministrija</t>
  </si>
  <si>
    <t>5 (nedēļa)</t>
  </si>
  <si>
    <t>6–30 (mēnesis)</t>
  </si>
  <si>
    <t>31–90 (3 mēneši)</t>
  </si>
  <si>
    <t>91–180 (puse gada)</t>
  </si>
  <si>
    <t>181–360 (gads)</t>
  </si>
  <si>
    <t>Pazīme filtrēšanai</t>
  </si>
  <si>
    <r>
      <rPr>
        <sz val="10"/>
        <color rgb="FFC00000"/>
        <rFont val="Arial Narrow"/>
        <family val="2"/>
        <charset val="186"/>
      </rPr>
      <t>Progress</t>
    </r>
    <r>
      <rPr>
        <b/>
        <sz val="11"/>
        <color rgb="FFC00000"/>
        <rFont val="Arial Narrow"/>
        <family val="2"/>
        <charset val="186"/>
      </rPr>
      <t xml:space="preserve">
↓↓↓</t>
    </r>
  </si>
  <si>
    <r>
      <rPr>
        <sz val="12"/>
        <color rgb="FFC00000"/>
        <rFont val="Arial Narrow"/>
        <family val="2"/>
        <charset val="186"/>
      </rPr>
      <t>●</t>
    </r>
    <r>
      <rPr>
        <sz val="12"/>
        <color theme="1"/>
        <rFont val="Arial Narrow"/>
        <family val="2"/>
        <charset val="186"/>
      </rPr>
      <t xml:space="preserve"> Informācija apkopota:</t>
    </r>
  </si>
  <si>
    <r>
      <t xml:space="preserve">1. Vai Jūsu ministrjā
</t>
    </r>
    <r>
      <rPr>
        <b/>
        <sz val="10"/>
        <color rgb="FFC00000"/>
        <rFont val="Arial Narrow"/>
        <family val="2"/>
        <charset val="186"/>
      </rPr>
      <t>ir veikta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darbinieku sākotnējā apmācība</t>
    </r>
    <r>
      <rPr>
        <sz val="10"/>
        <color theme="1"/>
        <rFont val="Arial Narrow"/>
        <family val="2"/>
        <charset val="186"/>
      </rPr>
      <t xml:space="preserve"> 
par pakalpojumu veidiem, pakalpojumu pārvaldības mērogiem un līmeņiem, galvenajām pakalpojumu pārvaldības lomām un lomām atbilstošajiem pienākumiem</t>
    </r>
  </si>
  <si>
    <r>
      <t xml:space="preserve">7. Vai Jūsu nozarei 
</t>
    </r>
    <r>
      <rPr>
        <b/>
        <sz val="10"/>
        <color rgb="FFC00000"/>
        <rFont val="Arial Narrow"/>
        <family val="2"/>
        <charset val="186"/>
      </rPr>
      <t>atbildīgais par pakalpojumu pārvaldību nozarē un pakalpojumu pārvaldības nozares vadošās iestādes pienākumu veicēju komanda 
ir apmācīta 
par pakalpojumu un pakalpojumu pārvaldības novērtēšanu un pilnveides plānu izveidi</t>
    </r>
    <r>
      <rPr>
        <sz val="10"/>
        <color theme="1"/>
        <rFont val="Arial Narrow"/>
        <family val="2"/>
        <charset val="186"/>
      </rPr>
      <t>?</t>
    </r>
  </si>
  <si>
    <r>
      <t>4.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atbildīgais par pakalpojumu pārvaldību nozarē 
un nozares vadošās iestādes 
pienākumu veicēju komanda 
ir apstiprināta ar rīkojumu</t>
    </r>
    <r>
      <rPr>
        <sz val="10"/>
        <color theme="1"/>
        <rFont val="Arial Narrow"/>
        <family val="2"/>
        <charset val="186"/>
      </rPr>
      <t>?</t>
    </r>
  </si>
  <si>
    <r>
      <t xml:space="preserve">5. Vai Jūsu nozarei 
pakalpojumu pārvaldības nozares vadošās iestādes
</t>
    </r>
    <r>
      <rPr>
        <b/>
        <sz val="10"/>
        <color rgb="FFC00000"/>
        <rFont val="Arial Narrow"/>
        <family val="2"/>
        <charset val="186"/>
      </rPr>
      <t>atbildīgais par pakalpojumu pārvaldību nozarē 
ir apmācīts 
par pakalpojumu pārvaldības politiku, tostarp pakalpojumu pārvaldības sistēmas sastāvdaļām</t>
    </r>
    <r>
      <rPr>
        <sz val="10"/>
        <color theme="1"/>
        <rFont val="Arial Narrow"/>
        <family val="2"/>
        <charset val="186"/>
      </rPr>
      <t>?</t>
    </r>
  </si>
  <si>
    <r>
      <t>6.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pienākumu veicēju komanda 
ir apmācīta 
par pakalpojumu pārvaldības politiku, tostarp pakalpojumu pārvaldības sistēmas sastāvdaļām</t>
    </r>
    <r>
      <rPr>
        <sz val="10"/>
        <color theme="1"/>
        <rFont val="Arial Narrow"/>
        <family val="2"/>
        <charset val="186"/>
      </rPr>
      <t>?</t>
    </r>
  </si>
  <si>
    <r>
      <t>8.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pienākumu veicēju komanda 
ir novērtējusi 
esošo situāciju</t>
    </r>
    <r>
      <rPr>
        <sz val="10"/>
        <color theme="1"/>
        <rFont val="Arial Narrow"/>
        <family val="2"/>
        <charset val="186"/>
      </rPr>
      <t>?</t>
    </r>
  </si>
  <si>
    <r>
      <t>9.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pienākumu veicēju komanda 
ir apzinājusi 
novērtēšanā konstatēto neatbilstību cēloņus</t>
    </r>
    <r>
      <rPr>
        <sz val="10"/>
        <color theme="1"/>
        <rFont val="Arial Narrow"/>
        <family val="2"/>
        <charset val="186"/>
      </rPr>
      <t>?</t>
    </r>
  </si>
  <si>
    <r>
      <t>10.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pienākumu veicēju komanda 
ir izveidojusi 
pilnveides plānu 
</t>
    </r>
    <r>
      <rPr>
        <sz val="10"/>
        <color theme="1"/>
        <rFont val="Arial Narrow"/>
        <family val="2"/>
        <charset val="186"/>
      </rPr>
      <t>(novērtēšanā konstatēto neatbilstību novēršanai)?</t>
    </r>
  </si>
  <si>
    <r>
      <t>11.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pienākumu veicēju komanda 
ir uzsākusi 
pakalpojumu pārvaldības uzdevumu veikšanas pilnveidi
</t>
    </r>
    <r>
      <rPr>
        <sz val="10"/>
        <color theme="1"/>
        <rFont val="Arial Narrow"/>
        <family val="2"/>
        <charset val="186"/>
      </rPr>
      <t>(saskaņā ar neatbilstību novēršanas plānu)?</t>
    </r>
  </si>
  <si>
    <r>
      <t>12.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pienākumu veicēju komanda 
ir uzsākusi 
atbilstības pakalpojumu izveides, sniegšanas un attīstības nosacījumiem pilnveidi
</t>
    </r>
    <r>
      <rPr>
        <sz val="10"/>
        <color theme="1"/>
        <rFont val="Arial Narrow"/>
        <family val="2"/>
        <charset val="186"/>
      </rPr>
      <t>(saskaņā ar neatbilstību novēršanas plānu)?</t>
    </r>
  </si>
  <si>
    <r>
      <t>13.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pienākumu veicēju komanda 
ir uzsākusi 
pakalpojumiem un pakalpojumu pārvaldībai nepieciešamo spēju un resursu pilnveidi
</t>
    </r>
    <r>
      <rPr>
        <sz val="10"/>
        <color theme="1"/>
        <rFont val="Arial Narrow"/>
        <family val="2"/>
        <charset val="186"/>
      </rPr>
      <t>(saskaņā ar neatbilstību novēršanas plānu)?</t>
    </r>
  </si>
  <si>
    <t>14.10.2027.</t>
  </si>
  <si>
    <t>Nozares kopā:</t>
  </si>
  <si>
    <t>Aptaujas anketas aizpildīšana
(nozaru pašdeklarēšanās)</t>
  </si>
  <si>
    <t>Nozares, kas ir 
aizpildījušas aptaujas anketu</t>
  </si>
  <si>
    <t>Nozares, kas vēl nav 
aizpildījušas aptaujas anketu</t>
  </si>
  <si>
    <t>Nozaru iesaistīšanās pakalpojumu vides pilnveidē</t>
  </si>
  <si>
    <t>nozaru skaits</t>
  </si>
  <si>
    <t>nozaru īpatsvars</t>
  </si>
  <si>
    <t>Nozaru skaits</t>
  </si>
  <si>
    <t>Nozaru īpatsvars</t>
  </si>
  <si>
    <t>Informācijas atjaunošana
(kad nozares iepriekšējo reizi ir aktualizējušas aptaujas anketas datus)</t>
  </si>
  <si>
    <t>Pakalpojumu vides pilnveides gaita nozarēs
(nozaru pašdeklarētais progress)</t>
  </si>
  <si>
    <r>
      <t>Ministrjā</t>
    </r>
    <r>
      <rPr>
        <b/>
        <sz val="10"/>
        <color rgb="FFC00000"/>
        <rFont val="Arial Narrow"/>
        <family val="2"/>
        <charset val="186"/>
      </rPr>
      <t xml:space="preserve"> ir veikta darbinieku sākotnējā apmācība</t>
    </r>
    <r>
      <rPr>
        <sz val="10"/>
        <color theme="1"/>
        <rFont val="Arial Narrow"/>
        <family val="2"/>
        <charset val="186"/>
      </rPr>
      <t xml:space="preserve"> par pakalpojumu veidiem, pakalpojumu pārvaldības mērogiem un līmeņiem, galvenajām pakalpojumu pārvaldības lomām un lomām atbilstošajiem pienākumiem</t>
    </r>
  </si>
  <si>
    <r>
      <t xml:space="preserve">Nozarei </t>
    </r>
    <r>
      <rPr>
        <b/>
        <sz val="10"/>
        <color rgb="FFC00000"/>
        <rFont val="Arial Narrow"/>
        <family val="2"/>
        <charset val="186"/>
      </rPr>
      <t>ir noteikts atbildīgais</t>
    </r>
    <r>
      <rPr>
        <sz val="10"/>
        <color theme="1"/>
        <rFont val="Arial Narrow"/>
        <family val="2"/>
        <charset val="186"/>
      </rPr>
      <t xml:space="preserve"> par pakalpojumu pārvaldības nozares vadošās iestādes pienākumu veikšanu</t>
    </r>
  </si>
  <si>
    <r>
      <t xml:space="preserve">Nozarei </t>
    </r>
    <r>
      <rPr>
        <b/>
        <sz val="10"/>
        <color rgb="FFC00000"/>
        <rFont val="Arial Narrow"/>
        <family val="2"/>
        <charset val="186"/>
      </rPr>
      <t>ir apzināta komanda</t>
    </r>
    <r>
      <rPr>
        <sz val="10"/>
        <color theme="1"/>
        <rFont val="Arial Narrow"/>
        <family val="2"/>
        <charset val="186"/>
      </rPr>
      <t xml:space="preserve"> pakalpojumu pārvaldības nozares vadošās iestādes pienākumu veikšanai</t>
    </r>
  </si>
  <si>
    <r>
      <t xml:space="preserve">3. Vai Jūsu nozarei 
</t>
    </r>
    <r>
      <rPr>
        <b/>
        <sz val="10"/>
        <color rgb="FFC00000"/>
        <rFont val="Arial Narrow"/>
        <family val="2"/>
        <charset val="186"/>
      </rPr>
      <t xml:space="preserve">ir apzināta komanda 
</t>
    </r>
    <r>
      <rPr>
        <sz val="10"/>
        <color theme="1"/>
        <rFont val="Arial Narrow"/>
        <family val="2"/>
        <charset val="186"/>
      </rPr>
      <t>pakalpojumu pārvaldības nozares vadošās iestādes pienākumu veikšanai?</t>
    </r>
  </si>
  <si>
    <r>
      <t xml:space="preserve">2. Vai Jūsu nozarei
</t>
    </r>
    <r>
      <rPr>
        <b/>
        <sz val="10"/>
        <color rgb="FFC00000"/>
        <rFont val="Arial Narrow"/>
        <family val="2"/>
        <charset val="186"/>
      </rPr>
      <t xml:space="preserve">ir noteikts atbildīgais 
</t>
    </r>
    <r>
      <rPr>
        <sz val="10"/>
        <color theme="1"/>
        <rFont val="Arial Narrow"/>
        <family val="2"/>
        <charset val="186"/>
      </rPr>
      <t>par pakalpojumu pārvaldības nozares vadošās iestādes pienākumu veikšanu?</t>
    </r>
  </si>
  <si>
    <r>
      <t xml:space="preserve">Pakalpojumu pārvaldības nozares vadošās iestādes </t>
    </r>
    <r>
      <rPr>
        <b/>
        <sz val="10"/>
        <color rgb="FFC00000"/>
        <rFont val="Arial Narrow"/>
        <family val="2"/>
        <charset val="186"/>
      </rPr>
      <t>atbildīgais</t>
    </r>
    <r>
      <rPr>
        <sz val="10"/>
        <color theme="1"/>
        <rFont val="Arial Narrow"/>
        <family val="2"/>
        <charset val="186"/>
      </rPr>
      <t xml:space="preserve"> par pakalpojumu pārvaldību nozarē 
</t>
    </r>
    <r>
      <rPr>
        <b/>
        <sz val="10"/>
        <color rgb="FFC00000"/>
        <rFont val="Arial Narrow"/>
        <family val="2"/>
        <charset val="186"/>
      </rPr>
      <t>un</t>
    </r>
    <r>
      <rPr>
        <sz val="10"/>
        <color theme="1"/>
        <rFont val="Arial Narrow"/>
        <family val="2"/>
        <charset val="186"/>
      </rPr>
      <t xml:space="preserve"> nozares vadošās iestādes pienākumu veicēju </t>
    </r>
    <r>
      <rPr>
        <sz val="10"/>
        <color rgb="FFC00000"/>
        <rFont val="Arial Narrow"/>
        <family val="2"/>
        <charset val="186"/>
      </rPr>
      <t>komanda ir</t>
    </r>
    <r>
      <rPr>
        <b/>
        <sz val="10"/>
        <color rgb="FFC00000"/>
        <rFont val="Arial Narrow"/>
        <family val="2"/>
        <charset val="186"/>
      </rPr>
      <t xml:space="preserve"> apstiprināta ar rīkojumu</t>
    </r>
  </si>
  <si>
    <r>
      <rPr>
        <b/>
        <sz val="10"/>
        <color rgb="FFC00000"/>
        <rFont val="Arial Narrow"/>
        <family val="2"/>
        <charset val="186"/>
      </rPr>
      <t>Atbildīgais</t>
    </r>
    <r>
      <rPr>
        <sz val="10"/>
        <color theme="1"/>
        <rFont val="Arial Narrow"/>
        <family val="2"/>
        <charset val="186"/>
      </rPr>
      <t xml:space="preserve"> par pakalpojumu pārvaldību nozarē </t>
    </r>
    <r>
      <rPr>
        <b/>
        <sz val="10"/>
        <color rgb="FFC00000"/>
        <rFont val="Arial Narrow"/>
        <family val="2"/>
        <charset val="186"/>
      </rPr>
      <t>ir apmācīts</t>
    </r>
    <r>
      <rPr>
        <sz val="10"/>
        <color theme="1"/>
        <rFont val="Arial Narrow"/>
        <family val="2"/>
        <charset val="186"/>
      </rPr>
      <t xml:space="preserve"> par pakalpojumu pārvaldības politiku, tostarp pakalpojumu pārvaldības sistēmas sastāvdaļām</t>
    </r>
  </si>
  <si>
    <r>
      <t xml:space="preserve">Pakalpojumu pārvaldības nozares vadošās iestādes pienākumu veicēju </t>
    </r>
    <r>
      <rPr>
        <b/>
        <sz val="10"/>
        <color rgb="FFC00000"/>
        <rFont val="Arial Narrow"/>
        <family val="2"/>
        <charset val="186"/>
      </rPr>
      <t>komanda ir apmācīta</t>
    </r>
    <r>
      <rPr>
        <sz val="10"/>
        <color theme="1"/>
        <rFont val="Arial Narrow"/>
        <family val="2"/>
        <charset val="186"/>
      </rPr>
      <t xml:space="preserve"> par pakalpojumu pārvaldības politiku, tostarp pakalpojumu pārvaldības sistēmas sastāvdaļām</t>
    </r>
  </si>
  <si>
    <r>
      <rPr>
        <b/>
        <sz val="10"/>
        <color rgb="FFC00000"/>
        <rFont val="Arial Narrow"/>
        <family val="2"/>
        <charset val="186"/>
      </rPr>
      <t>Atbildīgais</t>
    </r>
    <r>
      <rPr>
        <sz val="10"/>
        <color theme="1"/>
        <rFont val="Arial Narrow"/>
        <family val="2"/>
        <charset val="186"/>
      </rPr>
      <t xml:space="preserve"> par pakalpojumu pārvaldību nozarē 
</t>
    </r>
    <r>
      <rPr>
        <b/>
        <sz val="10"/>
        <color rgb="FFC00000"/>
        <rFont val="Arial Narrow"/>
        <family val="2"/>
        <charset val="186"/>
      </rPr>
      <t>un</t>
    </r>
    <r>
      <rPr>
        <sz val="10"/>
        <color theme="1"/>
        <rFont val="Arial Narrow"/>
        <family val="2"/>
        <charset val="186"/>
      </rPr>
      <t xml:space="preserve"> pakalpojumu pārvaldības nozares vadošās iestādes pienākumu veicēju </t>
    </r>
    <r>
      <rPr>
        <b/>
        <sz val="10"/>
        <color rgb="FFC00000"/>
        <rFont val="Arial Narrow"/>
        <family val="2"/>
        <charset val="186"/>
      </rPr>
      <t>komanda 
ir apmācīta</t>
    </r>
    <r>
      <rPr>
        <sz val="10"/>
        <color theme="1"/>
        <rFont val="Arial Narrow"/>
        <family val="2"/>
        <charset val="186"/>
      </rPr>
      <t xml:space="preserve"> par pakalpojumu un pakalpojumu pārvaldības novērtēšanu un pilnveides plānu izveidi</t>
    </r>
  </si>
  <si>
    <r>
      <t xml:space="preserve">Pakalpojumu pārvaldības nozares vadošās iestādes pienākumu veicēju </t>
    </r>
    <r>
      <rPr>
        <b/>
        <sz val="10"/>
        <color rgb="FFC00000"/>
        <rFont val="Arial Narrow"/>
        <family val="2"/>
        <charset val="186"/>
      </rPr>
      <t>komanda ir novērtējusi esošo situāciju</t>
    </r>
  </si>
  <si>
    <r>
      <t xml:space="preserve">Pakalpojumu pārvaldības nozares vadošās iestādes pienākumu veicēju </t>
    </r>
    <r>
      <rPr>
        <b/>
        <sz val="10"/>
        <color rgb="FFC00000"/>
        <rFont val="Arial Narrow"/>
        <family val="2"/>
        <charset val="186"/>
      </rPr>
      <t>komanda ir apzinājusi novērtēšanā konstatēto neatbilstību cēloņus</t>
    </r>
  </si>
  <si>
    <r>
      <t xml:space="preserve">Pakalpojumu pārvaldības nozares vadošās iestādes pienākumu veicēju </t>
    </r>
    <r>
      <rPr>
        <b/>
        <sz val="10"/>
        <color rgb="FFC00000"/>
        <rFont val="Arial Narrow"/>
        <family val="2"/>
        <charset val="186"/>
      </rPr>
      <t>komanda ir izveidojusi pilnveides plānu</t>
    </r>
    <r>
      <rPr>
        <sz val="10"/>
        <color theme="1"/>
        <rFont val="Arial Narrow"/>
        <family val="2"/>
        <charset val="186"/>
      </rPr>
      <t xml:space="preserve"> 
(novērtēšanā konstatēto neatbilstību novēršanai)</t>
    </r>
  </si>
  <si>
    <r>
      <t xml:space="preserve">Pakalpojumu pārvaldības nozares vadošās iestādes pienākumu veicēju </t>
    </r>
    <r>
      <rPr>
        <b/>
        <sz val="10"/>
        <color rgb="FFC00000"/>
        <rFont val="Arial Narrow"/>
        <family val="2"/>
        <charset val="186"/>
      </rPr>
      <t>komanda ir uzsākusi pakalpojumu pārvaldības uzdevumu veikšanas pilnveidi</t>
    </r>
    <r>
      <rPr>
        <sz val="10"/>
        <color theme="1"/>
        <rFont val="Arial Narrow"/>
        <family val="2"/>
        <charset val="186"/>
      </rPr>
      <t xml:space="preserve"> (saskaņā ar neatbilstību novēršanas plānu)</t>
    </r>
  </si>
  <si>
    <r>
      <t xml:space="preserve">Pakalpojumu pārvaldības nozares vadošās iestādes pienākumu veicēju </t>
    </r>
    <r>
      <rPr>
        <sz val="10"/>
        <color rgb="FFC00000"/>
        <rFont val="Arial Narrow"/>
        <family val="2"/>
        <charset val="186"/>
      </rPr>
      <t>komanda ir uzsākusi atbilstības pakalpojumu izveides, sniegšanas un attīstības nosacījumiem pilnveidi</t>
    </r>
    <r>
      <rPr>
        <sz val="10"/>
        <color theme="1"/>
        <rFont val="Arial Narrow"/>
        <family val="2"/>
        <charset val="186"/>
      </rPr>
      <t xml:space="preserve"> (saskaņā ar neatbilstību novēršanas plānu)</t>
    </r>
  </si>
  <si>
    <r>
      <t xml:space="preserve">Neatbilstību novēršanas
(pilnveides) </t>
    </r>
    <r>
      <rPr>
        <b/>
        <sz val="10"/>
        <color rgb="FFC00000"/>
        <rFont val="Arial Narrow"/>
        <family val="2"/>
        <charset val="186"/>
      </rPr>
      <t>plānošana</t>
    </r>
  </si>
  <si>
    <r>
      <t xml:space="preserve">Sākotnējā </t>
    </r>
    <r>
      <rPr>
        <b/>
        <sz val="10"/>
        <color rgb="FFC00000"/>
        <rFont val="Arial Narrow"/>
        <family val="2"/>
        <charset val="186"/>
      </rPr>
      <t>apmācība</t>
    </r>
  </si>
  <si>
    <r>
      <t xml:space="preserve">Vispārējā
komandu </t>
    </r>
    <r>
      <rPr>
        <b/>
        <sz val="10"/>
        <color rgb="FFC00000"/>
        <rFont val="Arial Narrow"/>
        <family val="2"/>
        <charset val="186"/>
      </rPr>
      <t>apmācība</t>
    </r>
  </si>
  <si>
    <r>
      <t xml:space="preserve">Specializētā
</t>
    </r>
    <r>
      <rPr>
        <b/>
        <sz val="10"/>
        <color rgb="FFC00000"/>
        <rFont val="Arial Narrow"/>
        <family val="2"/>
        <charset val="186"/>
      </rPr>
      <t>apmācība</t>
    </r>
  </si>
  <si>
    <r>
      <t xml:space="preserve">Atbilstības pakalpojumu pārvaldības politikai </t>
    </r>
    <r>
      <rPr>
        <b/>
        <sz val="10"/>
        <color rgb="FFC00000"/>
        <rFont val="Arial Narrow"/>
        <family val="2"/>
        <charset val="186"/>
      </rPr>
      <t>novērtēšana</t>
    </r>
  </si>
  <si>
    <r>
      <rPr>
        <b/>
        <sz val="10"/>
        <color rgb="FFC00000"/>
        <rFont val="Arial Narrow"/>
        <family val="2"/>
        <charset val="186"/>
      </rPr>
      <t>Pilnveide</t>
    </r>
    <r>
      <rPr>
        <sz val="10"/>
        <color theme="1"/>
        <rFont val="Arial Narrow"/>
        <family val="2"/>
        <charset val="186"/>
      </rPr>
      <t xml:space="preserve">
(saskaņā ar neatbilstību novēršanas plānu)</t>
    </r>
  </si>
  <si>
    <r>
      <rPr>
        <sz val="12"/>
        <color rgb="FFC00000"/>
        <rFont val="Arial Narrow"/>
        <family val="2"/>
        <charset val="186"/>
      </rPr>
      <t>●</t>
    </r>
    <r>
      <rPr>
        <sz val="12"/>
        <color theme="1"/>
        <rFont val="Arial Narrow"/>
        <family val="2"/>
        <charset val="186"/>
      </rPr>
      <t xml:space="preserve"> Pakalpojumu vides pilnveide:  
</t>
    </r>
    <r>
      <rPr>
        <sz val="12"/>
        <color rgb="FFC00000"/>
        <rFont val="Arial Narrow"/>
        <family val="2"/>
        <charset val="186"/>
      </rPr>
      <t xml:space="preserve">     https://www.varam.gov.lv/lv/pakalpojumu-vides-pilnveide</t>
    </r>
  </si>
  <si>
    <r>
      <rPr>
        <sz val="12"/>
        <color rgb="FFC00000"/>
        <rFont val="Arial Narrow"/>
        <family val="2"/>
        <charset val="186"/>
      </rPr>
      <t>●</t>
    </r>
    <r>
      <rPr>
        <sz val="12"/>
        <color theme="1"/>
        <rFont val="Arial Narrow"/>
        <family val="2"/>
        <charset val="186"/>
      </rPr>
      <t xml:space="preserve"> Atbalsts:  
</t>
    </r>
    <r>
      <rPr>
        <sz val="12"/>
        <color rgb="FFC00000"/>
        <rFont val="Arial Narrow"/>
        <family val="2"/>
        <charset val="186"/>
      </rPr>
      <t xml:space="preserve">     pvp@varam.gov.lv</t>
    </r>
  </si>
  <si>
    <r>
      <rPr>
        <sz val="12"/>
        <color rgb="FFC00000"/>
        <rFont val="Arial Narrow"/>
        <family val="2"/>
        <charset val="186"/>
      </rPr>
      <t>●</t>
    </r>
    <r>
      <rPr>
        <sz val="12"/>
        <color theme="1"/>
        <rFont val="Arial Narrow"/>
        <family val="2"/>
        <charset val="186"/>
      </rPr>
      <t xml:space="preserve"> Tiešsaistes konsultācijas:  
</t>
    </r>
    <r>
      <rPr>
        <sz val="12"/>
        <color rgb="FFC00000"/>
        <rFont val="Arial Narrow"/>
        <family val="2"/>
        <charset val="186"/>
      </rPr>
      <t xml:space="preserve">     katru ceturtdienu 15:00–17:00 MS Teams vidē</t>
    </r>
  </si>
  <si>
    <t>Katrai ministrijas pārstāvētajai nozarei – "Pakalpojumu pārvaldības nozares vadošajai iestādei"</t>
  </si>
  <si>
    <t>Aizsardzības ministrija (AM)</t>
  </si>
  <si>
    <t>AM - valsts aizsardzības nozare</t>
  </si>
  <si>
    <t>anketa nav aizpildīta</t>
  </si>
  <si>
    <t>Ārlietu ministrija (ĀM)</t>
  </si>
  <si>
    <t>ĀM - ārlietu nozare</t>
  </si>
  <si>
    <t>Ekonomikas ministrija (EM)</t>
  </si>
  <si>
    <t>EM - uzņēmējdarbības vides attīstības nozare</t>
  </si>
  <si>
    <t>Finanšu ministrija (FM)</t>
  </si>
  <si>
    <t>FM - finanšu nozare</t>
  </si>
  <si>
    <t>Iekšlietu ministrija (IeM)</t>
  </si>
  <si>
    <t>IeM - iekšlietu nozare</t>
  </si>
  <si>
    <t>Klimata un enerģētikas ministrija (KEM)</t>
  </si>
  <si>
    <t>KEM - klimata politikas joma</t>
  </si>
  <si>
    <t>KEM - enerģētikas politikas joma</t>
  </si>
  <si>
    <t>KEM - vides aizsardzības politikas joma</t>
  </si>
  <si>
    <t>Izglītības un zinātnes ministrija (IZM)</t>
  </si>
  <si>
    <t>IZM - izglītības nozare</t>
  </si>
  <si>
    <t>Satiksmes ministrija (SM)</t>
  </si>
  <si>
    <t>SM - transporta nozare</t>
  </si>
  <si>
    <t>SM - sakaru nozare</t>
  </si>
  <si>
    <t>IZM - sporta nozare</t>
  </si>
  <si>
    <t>Viedās administrācijas un reģionālās attīstības ministrija (VARAM)</t>
  </si>
  <si>
    <t>VARAM - dabas aizsardzības joma</t>
  </si>
  <si>
    <t>VARAM - viedās pārvaldības joma</t>
  </si>
  <si>
    <t>VARAM - reģionālās attīstības joma</t>
  </si>
  <si>
    <t>Zemkopības ministrija (ZM)</t>
  </si>
  <si>
    <t>ZM - meža nozare</t>
  </si>
  <si>
    <t>IZM - zinātnes un kosmosa nozare</t>
  </si>
  <si>
    <t>Kultūras ministrija (KM)</t>
  </si>
  <si>
    <t>KM - kultūras nozare</t>
  </si>
  <si>
    <t>Labklājības ministrija (LM)</t>
  </si>
  <si>
    <t>LM - labklājības nozare</t>
  </si>
  <si>
    <t>Tieslietu ministrija (TM)</t>
  </si>
  <si>
    <t>TM - tieslietu nozare</t>
  </si>
  <si>
    <t>Veselības ministrija (VM)</t>
  </si>
  <si>
    <t>VM - veselības nozare</t>
  </si>
  <si>
    <t>ZM - lauksaimniecības nozare</t>
  </si>
  <si>
    <t>ZM - zivsaimniecības nozare</t>
  </si>
  <si>
    <t>Ministrijas pārstāvētā nozare 
(vai joma, ja nav nozares)</t>
  </si>
  <si>
    <t>Nozares, kas nav aizpildījušas anketu</t>
  </si>
  <si>
    <t>Nozares, kas ir aizpildījušas anketu</t>
  </si>
  <si>
    <r>
      <t xml:space="preserve">Pakalpojumu pārvaldības nozares vadošās iestādes pienākumu veicēju </t>
    </r>
    <r>
      <rPr>
        <b/>
        <sz val="10"/>
        <color rgb="FFC00000"/>
        <rFont val="Arial Narrow"/>
        <family val="2"/>
        <charset val="186"/>
      </rPr>
      <t>komanda ir uzsākusi pakalpojumiem un pakalpojumu pārvaldībai nepieciešamo spēju un resursu pilnveidi</t>
    </r>
    <r>
      <rPr>
        <sz val="10"/>
        <color theme="1"/>
        <rFont val="Arial Narrow"/>
        <family val="2"/>
        <charset val="186"/>
      </rPr>
      <t xml:space="preserve"> (saskaņā ar neatbilstību novēršanas plānu)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</si>
</sst>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37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0"/>
      <color theme="1"/>
      <name val="Arial Narrow"/>
      <family val="2"/>
      <charset val="186"/>
    </font>
    <font>
      <sz val="8"/>
      <color theme="1"/>
      <name val="Arial Narrow"/>
      <family val="2"/>
      <charset val="186"/>
    </font>
    <font>
      <sz val="10"/>
      <color rgb="FFC00000"/>
      <name val="Arial Narrow"/>
      <family val="2"/>
      <charset val="186"/>
    </font>
    <font>
      <sz val="10"/>
      <color rgb="FFFF0000"/>
      <name val="Arial Narrow"/>
      <family val="2"/>
      <charset val="186"/>
    </font>
    <font>
      <sz val="9"/>
      <color theme="1"/>
      <name val="Arial Narrow"/>
      <family val="2"/>
      <charset val="186"/>
    </font>
    <font>
      <sz val="12"/>
      <color rgb="FFC00000"/>
      <name val="Arial Narrow"/>
      <family val="2"/>
      <charset val="186"/>
    </font>
    <font>
      <sz val="10"/>
      <color theme="1"/>
      <name val="Calibri"/>
      <family val="2"/>
      <scheme val="minor"/>
    </font>
    <font>
      <sz val="11"/>
      <color theme="1"/>
      <name val="Arial Narrow"/>
      <family val="2"/>
      <charset val="186"/>
    </font>
    <font>
      <sz val="11"/>
      <color rgb="FFC00000"/>
      <name val="Arial Narrow"/>
      <family val="2"/>
      <charset val="186"/>
    </font>
    <font>
      <b/>
      <sz val="11"/>
      <color rgb="FFC00000"/>
      <name val="Arial Narrow"/>
      <family val="2"/>
      <charset val="186"/>
    </font>
    <font>
      <sz val="10"/>
      <color theme="0" tint="-0.499984740745262"/>
      <name val="Arial Narrow"/>
      <family val="2"/>
      <charset val="186"/>
    </font>
    <font>
      <b/>
      <sz val="14"/>
      <color theme="1"/>
      <name val="Arial"/>
      <family val="2"/>
      <charset val="186"/>
    </font>
    <font>
      <b/>
      <sz val="10"/>
      <color rgb="FFC00000"/>
      <name val="Arial Narrow"/>
      <family val="2"/>
      <charset val="186"/>
    </font>
    <font>
      <sz val="12"/>
      <color theme="1"/>
      <name val="Calibri"/>
      <family val="2"/>
      <scheme val="minor"/>
    </font>
    <font>
      <sz val="14"/>
      <color rgb="FFC00000"/>
      <name val="Arial Narrow"/>
      <family val="2"/>
      <charset val="186"/>
    </font>
    <font>
      <sz val="10"/>
      <color theme="1"/>
      <name val="Wingdings"/>
      <charset val="2"/>
    </font>
    <font>
      <sz val="14"/>
      <color theme="1"/>
      <name val="Arial Narrow"/>
      <family val="2"/>
      <charset val="186"/>
    </font>
    <font>
      <sz val="14"/>
      <color theme="9" tint="-0.499984740745262"/>
      <name val="Arial Narrow"/>
      <family val="2"/>
      <charset val="186"/>
    </font>
    <font>
      <sz val="48"/>
      <color theme="9" tint="0.59999389629810485"/>
      <name val="Wingdings"/>
      <charset val="2"/>
    </font>
    <font>
      <b/>
      <sz val="14"/>
      <color rgb="FFC00000"/>
      <name val="Arial Narrow"/>
      <family val="2"/>
      <charset val="186"/>
    </font>
    <font>
      <b/>
      <sz val="14"/>
      <color theme="9" tint="-0.499984740745262"/>
      <name val="Arial Narrow"/>
      <family val="2"/>
      <charset val="186"/>
    </font>
    <font>
      <sz val="14"/>
      <color theme="1"/>
      <name val="Wingdings"/>
      <charset val="2"/>
    </font>
    <font>
      <sz val="22"/>
      <color theme="1"/>
      <name val="Wingdings"/>
      <charset val="2"/>
    </font>
    <font>
      <sz val="36"/>
      <color theme="1"/>
      <name val="Wingdings"/>
      <charset val="2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medium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medium">
        <color theme="0" tint="-0.14999847407452621"/>
      </bottom>
      <diagonal/>
    </border>
    <border>
      <left/>
      <right/>
      <top style="medium">
        <color rgb="FFC00000"/>
      </top>
      <bottom/>
      <diagonal/>
    </border>
    <border>
      <left/>
      <right/>
      <top/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thin">
        <color theme="0" tint="-0.249977111117893"/>
      </bottom>
      <diagonal/>
    </border>
    <border>
      <left/>
      <right/>
      <top style="medium">
        <color theme="0" tint="-0.249977111117893"/>
      </top>
      <bottom/>
      <diagonal/>
    </border>
    <border>
      <left/>
      <right/>
      <top style="thin">
        <color theme="0" tint="-0.14999847407452621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14999847407452621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rgb="FFC00000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rgb="FFC0000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medium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medium">
        <color rgb="FFC00000"/>
      </bottom>
      <diagonal/>
    </border>
    <border>
      <left/>
      <right style="thin">
        <color theme="0" tint="-0.14999847407452621"/>
      </right>
      <top style="medium">
        <color theme="0" tint="-0.249977111117893"/>
      </top>
      <bottom/>
      <diagonal/>
    </border>
    <border>
      <left/>
      <right style="thin">
        <color theme="0" tint="-0.14999847407452621"/>
      </right>
      <top/>
      <bottom style="medium">
        <color rgb="FFC00000"/>
      </bottom>
      <diagonal/>
    </border>
    <border>
      <left/>
      <right style="thin">
        <color theme="0" tint="-0.249977111117893"/>
      </right>
      <top/>
      <bottom style="medium">
        <color rgb="FFC00000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13" fillId="0" borderId="0" xfId="0" applyFont="1" applyAlignment="1">
      <alignment horizontal="center"/>
    </xf>
    <xf numFmtId="14" fontId="13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14" fontId="13" fillId="2" borderId="1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right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right" vertical="center" wrapText="1"/>
    </xf>
    <xf numFmtId="0" fontId="17" fillId="6" borderId="1" xfId="0" applyFont="1" applyFill="1" applyBorder="1" applyAlignment="1">
      <alignment horizontal="right" vertical="center" wrapText="1"/>
    </xf>
    <xf numFmtId="0" fontId="17" fillId="5" borderId="1" xfId="0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left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right" vertical="center" wrapText="1"/>
    </xf>
    <xf numFmtId="0" fontId="17" fillId="2" borderId="2" xfId="0" applyFont="1" applyFill="1" applyBorder="1" applyAlignment="1">
      <alignment horizontal="right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9" fillId="0" borderId="0" xfId="0" applyFont="1"/>
    <xf numFmtId="0" fontId="15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wrapText="1"/>
    </xf>
    <xf numFmtId="0" fontId="13" fillId="8" borderId="0" xfId="0" applyFont="1" applyFill="1" applyAlignment="1">
      <alignment horizontal="left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 indent="3"/>
    </xf>
    <xf numFmtId="0" fontId="13" fillId="8" borderId="13" xfId="0" applyFont="1" applyFill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6" borderId="14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13" fillId="8" borderId="15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8" borderId="16" xfId="0" applyFont="1" applyFill="1" applyBorder="1" applyAlignment="1">
      <alignment horizontal="left" vertical="center" wrapText="1"/>
    </xf>
    <xf numFmtId="0" fontId="18" fillId="8" borderId="0" xfId="0" applyFont="1" applyFill="1" applyAlignment="1">
      <alignment vertical="center" wrapText="1"/>
    </xf>
    <xf numFmtId="0" fontId="22" fillId="0" borderId="0" xfId="0" applyFont="1" applyAlignment="1">
      <alignment horizontal="right" wrapText="1"/>
    </xf>
    <xf numFmtId="0" fontId="13" fillId="3" borderId="14" xfId="0" applyFont="1" applyFill="1" applyBorder="1" applyAlignment="1">
      <alignment horizontal="center" wrapText="1"/>
    </xf>
    <xf numFmtId="0" fontId="13" fillId="5" borderId="14" xfId="0" applyFont="1" applyFill="1" applyBorder="1" applyAlignment="1">
      <alignment horizontal="center" vertical="top" wrapText="1"/>
    </xf>
    <xf numFmtId="9" fontId="8" fillId="6" borderId="1" xfId="0" applyNumberFormat="1" applyFont="1" applyFill="1" applyBorder="1" applyAlignment="1">
      <alignment horizontal="center" vertical="center" wrapText="1"/>
    </xf>
    <xf numFmtId="0" fontId="26" fillId="0" borderId="0" xfId="0" applyFont="1"/>
    <xf numFmtId="0" fontId="8" fillId="6" borderId="1" xfId="0" applyFont="1" applyFill="1" applyBorder="1" applyAlignment="1">
      <alignment horizontal="center" vertical="center" wrapText="1"/>
    </xf>
    <xf numFmtId="0" fontId="26" fillId="0" borderId="4" xfId="0" applyFont="1" applyBorder="1"/>
    <xf numFmtId="0" fontId="26" fillId="0" borderId="10" xfId="0" applyFont="1" applyBorder="1"/>
    <xf numFmtId="0" fontId="26" fillId="0" borderId="9" xfId="0" applyFont="1" applyBorder="1"/>
    <xf numFmtId="0" fontId="8" fillId="0" borderId="8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wrapText="1"/>
    </xf>
    <xf numFmtId="0" fontId="8" fillId="0" borderId="4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3" borderId="3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top" wrapText="1"/>
    </xf>
    <xf numFmtId="0" fontId="26" fillId="0" borderId="4" xfId="0" applyFont="1" applyBorder="1" applyAlignment="1">
      <alignment vertical="top"/>
    </xf>
    <xf numFmtId="0" fontId="26" fillId="0" borderId="0" xfId="0" applyFont="1" applyAlignment="1">
      <alignment vertical="top"/>
    </xf>
    <xf numFmtId="0" fontId="26" fillId="0" borderId="10" xfId="0" applyFont="1" applyBorder="1" applyAlignment="1">
      <alignment vertical="top"/>
    </xf>
    <xf numFmtId="0" fontId="8" fillId="5" borderId="4" xfId="0" applyFont="1" applyFill="1" applyBorder="1" applyAlignment="1">
      <alignment horizontal="center" vertical="top" wrapText="1"/>
    </xf>
    <xf numFmtId="9" fontId="8" fillId="3" borderId="1" xfId="0" applyNumberFormat="1" applyFont="1" applyFill="1" applyBorder="1" applyAlignment="1">
      <alignment horizontal="center" wrapText="1"/>
    </xf>
    <xf numFmtId="9" fontId="8" fillId="5" borderId="1" xfId="0" applyNumberFormat="1" applyFont="1" applyFill="1" applyBorder="1" applyAlignment="1">
      <alignment horizontal="center" vertical="top" wrapText="1"/>
    </xf>
    <xf numFmtId="0" fontId="8" fillId="5" borderId="5" xfId="0" applyFont="1" applyFill="1" applyBorder="1" applyAlignment="1">
      <alignment horizontal="center" vertical="top" wrapText="1"/>
    </xf>
    <xf numFmtId="0" fontId="13" fillId="2" borderId="9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8" fillId="2" borderId="4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8" fillId="2" borderId="9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3" fillId="8" borderId="18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3" fillId="7" borderId="1" xfId="0" applyFont="1" applyFill="1" applyBorder="1" applyAlignment="1">
      <alignment horizontal="center" vertical="center" textRotation="90" wrapText="1"/>
    </xf>
    <xf numFmtId="0" fontId="13" fillId="3" borderId="1" xfId="0" applyFont="1" applyFill="1" applyBorder="1" applyAlignment="1">
      <alignment horizontal="center" vertical="center" textRotation="90" wrapText="1"/>
    </xf>
    <xf numFmtId="0" fontId="13" fillId="6" borderId="1" xfId="0" applyFont="1" applyFill="1" applyBorder="1" applyAlignment="1">
      <alignment horizontal="center" vertical="center" textRotation="90" wrapText="1"/>
    </xf>
    <xf numFmtId="0" fontId="13" fillId="5" borderId="1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horizontal="left" vertical="center" wrapText="1"/>
    </xf>
    <xf numFmtId="0" fontId="13" fillId="11" borderId="1" xfId="0" applyFont="1" applyFill="1" applyBorder="1" applyAlignment="1">
      <alignment horizontal="center" vertical="center" textRotation="90" wrapText="1"/>
    </xf>
    <xf numFmtId="0" fontId="13" fillId="12" borderId="1" xfId="0" applyFont="1" applyFill="1" applyBorder="1" applyAlignment="1">
      <alignment horizontal="center" vertical="center" textRotation="90" wrapText="1"/>
    </xf>
    <xf numFmtId="0" fontId="13" fillId="10" borderId="1" xfId="0" applyFont="1" applyFill="1" applyBorder="1" applyAlignment="1">
      <alignment horizontal="center" vertical="center" textRotation="90" wrapText="1"/>
    </xf>
    <xf numFmtId="0" fontId="13" fillId="4" borderId="1" xfId="0" applyFont="1" applyFill="1" applyBorder="1" applyAlignment="1">
      <alignment horizontal="center" vertical="center" textRotation="90" wrapText="1"/>
    </xf>
    <xf numFmtId="0" fontId="13" fillId="9" borderId="1" xfId="0" applyFont="1" applyFill="1" applyBorder="1" applyAlignment="1">
      <alignment horizontal="center" vertical="center" textRotation="90" wrapText="1"/>
    </xf>
    <xf numFmtId="0" fontId="28" fillId="0" borderId="0" xfId="0" applyFont="1" applyAlignment="1">
      <alignment horizontal="left" vertical="center" wrapText="1"/>
    </xf>
    <xf numFmtId="0" fontId="4" fillId="9" borderId="19" xfId="0" applyFont="1" applyFill="1" applyBorder="1" applyAlignment="1">
      <alignment horizontal="center" vertical="center" wrapText="1"/>
    </xf>
    <xf numFmtId="0" fontId="4" fillId="12" borderId="20" xfId="0" applyFont="1" applyFill="1" applyBorder="1" applyAlignment="1">
      <alignment horizontal="center" vertical="center" wrapText="1"/>
    </xf>
    <xf numFmtId="0" fontId="4" fillId="10" borderId="20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11" borderId="20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textRotation="90" wrapText="1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textRotation="90" wrapText="1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 vertical="top" wrapText="1"/>
    </xf>
    <xf numFmtId="0" fontId="13" fillId="8" borderId="23" xfId="0" applyFont="1" applyFill="1" applyBorder="1" applyAlignment="1">
      <alignment horizontal="left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3" fillId="8" borderId="24" xfId="0" applyFont="1" applyFill="1" applyBorder="1" applyAlignment="1">
      <alignment horizontal="left" vertical="center" wrapText="1"/>
    </xf>
    <xf numFmtId="0" fontId="13" fillId="8" borderId="25" xfId="0" applyFont="1" applyFill="1" applyBorder="1" applyAlignment="1">
      <alignment horizontal="left" vertical="center" wrapText="1"/>
    </xf>
    <xf numFmtId="0" fontId="27" fillId="10" borderId="22" xfId="0" applyFont="1" applyFill="1" applyBorder="1" applyAlignment="1">
      <alignment horizontal="center" vertical="center" wrapText="1"/>
    </xf>
    <xf numFmtId="0" fontId="27" fillId="11" borderId="22" xfId="0" applyFont="1" applyFill="1" applyBorder="1" applyAlignment="1">
      <alignment horizontal="center" vertical="center" wrapText="1"/>
    </xf>
    <xf numFmtId="0" fontId="30" fillId="9" borderId="18" xfId="0" applyFont="1" applyFill="1" applyBorder="1" applyAlignment="1">
      <alignment horizontal="center" vertical="center" wrapText="1"/>
    </xf>
    <xf numFmtId="0" fontId="32" fillId="4" borderId="16" xfId="0" applyFont="1" applyFill="1" applyBorder="1" applyAlignment="1">
      <alignment horizontal="center" vertical="center" wrapText="1"/>
    </xf>
    <xf numFmtId="9" fontId="32" fillId="4" borderId="16" xfId="0" applyNumberFormat="1" applyFont="1" applyFill="1" applyBorder="1" applyAlignment="1">
      <alignment horizontal="center" vertical="center" wrapText="1"/>
    </xf>
    <xf numFmtId="0" fontId="33" fillId="9" borderId="17" xfId="0" applyFont="1" applyFill="1" applyBorder="1" applyAlignment="1">
      <alignment horizontal="center" vertical="center" wrapText="1"/>
    </xf>
    <xf numFmtId="9" fontId="33" fillId="9" borderId="17" xfId="0" applyNumberFormat="1" applyFont="1" applyFill="1" applyBorder="1" applyAlignment="1">
      <alignment horizontal="center" vertical="center" wrapText="1"/>
    </xf>
    <xf numFmtId="0" fontId="19" fillId="0" borderId="7" xfId="0" applyFont="1" applyBorder="1"/>
    <xf numFmtId="0" fontId="34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34" fillId="0" borderId="0" xfId="0" applyFont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20" fillId="8" borderId="0" xfId="0" applyFont="1" applyFill="1" applyAlignment="1">
      <alignment horizontal="center" vertical="center" wrapText="1"/>
    </xf>
    <xf numFmtId="0" fontId="2" fillId="9" borderId="17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vertical="center" wrapText="1"/>
    </xf>
    <xf numFmtId="0" fontId="18" fillId="2" borderId="4" xfId="0" applyFont="1" applyFill="1" applyBorder="1" applyAlignment="1">
      <alignment vertical="center" wrapText="1"/>
    </xf>
    <xf numFmtId="0" fontId="25" fillId="0" borderId="0" xfId="0" applyFont="1" applyAlignment="1">
      <alignment horizontal="center" vertical="top" wrapText="1"/>
    </xf>
    <xf numFmtId="0" fontId="30" fillId="12" borderId="18" xfId="0" applyFont="1" applyFill="1" applyBorder="1" applyAlignment="1">
      <alignment horizontal="center" vertical="center" wrapText="1"/>
    </xf>
    <xf numFmtId="0" fontId="27" fillId="4" borderId="22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vertical="top"/>
    </xf>
    <xf numFmtId="9" fontId="30" fillId="12" borderId="21" xfId="0" applyNumberFormat="1" applyFont="1" applyFill="1" applyBorder="1" applyAlignment="1">
      <alignment horizontal="center" vertical="top" wrapText="1"/>
    </xf>
    <xf numFmtId="9" fontId="30" fillId="9" borderId="13" xfId="0" applyNumberFormat="1" applyFont="1" applyFill="1" applyBorder="1" applyAlignment="1">
      <alignment horizontal="center" vertical="top" wrapText="1"/>
    </xf>
    <xf numFmtId="9" fontId="27" fillId="10" borderId="21" xfId="0" applyNumberFormat="1" applyFont="1" applyFill="1" applyBorder="1" applyAlignment="1">
      <alignment horizontal="center" vertical="top" wrapText="1"/>
    </xf>
    <xf numFmtId="9" fontId="27" fillId="4" borderId="13" xfId="0" applyNumberFormat="1" applyFont="1" applyFill="1" applyBorder="1" applyAlignment="1">
      <alignment horizontal="center" vertical="top" wrapText="1"/>
    </xf>
    <xf numFmtId="9" fontId="27" fillId="11" borderId="21" xfId="0" applyNumberFormat="1" applyFont="1" applyFill="1" applyBorder="1" applyAlignment="1">
      <alignment horizontal="center" vertical="top" wrapText="1"/>
    </xf>
    <xf numFmtId="0" fontId="23" fillId="8" borderId="13" xfId="0" applyFont="1" applyFill="1" applyBorder="1" applyAlignment="1">
      <alignment horizontal="left" vertical="top" wrapText="1"/>
    </xf>
    <xf numFmtId="0" fontId="13" fillId="0" borderId="10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 indent="4"/>
    </xf>
    <xf numFmtId="0" fontId="2" fillId="2" borderId="10" xfId="0" applyFont="1" applyFill="1" applyBorder="1" applyAlignment="1">
      <alignment horizontal="left" vertical="center" wrapText="1" indent="4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7" borderId="5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right" vertical="top" wrapText="1"/>
    </xf>
    <xf numFmtId="0" fontId="2" fillId="8" borderId="28" xfId="0" applyFont="1" applyFill="1" applyBorder="1" applyAlignment="1">
      <alignment horizontal="right" vertical="top" wrapText="1"/>
    </xf>
    <xf numFmtId="0" fontId="11" fillId="8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0" fontId="25" fillId="3" borderId="9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8" fillId="8" borderId="0" xfId="0" applyFont="1" applyFill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1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 wrapText="1" indent="4"/>
    </xf>
    <xf numFmtId="0" fontId="2" fillId="2" borderId="0" xfId="0" applyFont="1" applyFill="1" applyAlignment="1">
      <alignment horizontal="left" vertical="center" wrapText="1" indent="4"/>
    </xf>
    <xf numFmtId="0" fontId="18" fillId="8" borderId="16" xfId="0" applyFont="1" applyFill="1" applyBorder="1" applyAlignment="1">
      <alignment horizontal="center" vertical="top" wrapText="1"/>
    </xf>
    <xf numFmtId="0" fontId="29" fillId="8" borderId="15" xfId="0" applyFont="1" applyFill="1" applyBorder="1" applyAlignment="1">
      <alignment horizontal="right" vertical="center" wrapText="1"/>
    </xf>
    <xf numFmtId="0" fontId="29" fillId="8" borderId="0" xfId="0" applyFont="1" applyFill="1" applyAlignment="1">
      <alignment horizontal="right" vertical="center" wrapText="1"/>
    </xf>
    <xf numFmtId="0" fontId="24" fillId="8" borderId="15" xfId="0" applyFont="1" applyFill="1" applyBorder="1" applyAlignment="1">
      <alignment horizontal="left" vertical="center" wrapText="1"/>
    </xf>
    <xf numFmtId="0" fontId="24" fillId="8" borderId="0" xfId="0" applyFont="1" applyFill="1" applyAlignment="1">
      <alignment horizontal="left" vertical="center" wrapText="1"/>
    </xf>
    <xf numFmtId="0" fontId="2" fillId="8" borderId="18" xfId="0" applyFont="1" applyFill="1" applyBorder="1" applyAlignment="1">
      <alignment horizontal="right" vertical="center" wrapText="1"/>
    </xf>
    <xf numFmtId="0" fontId="31" fillId="8" borderId="18" xfId="0" applyFont="1" applyFill="1" applyBorder="1" applyAlignment="1">
      <alignment horizontal="center" vertical="center" wrapText="1"/>
    </xf>
    <xf numFmtId="0" fontId="31" fillId="8" borderId="16" xfId="0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center" vertical="center" wrapText="1"/>
    </xf>
    <xf numFmtId="0" fontId="3" fillId="8" borderId="18" xfId="0" applyFont="1" applyFill="1" applyBorder="1" applyAlignment="1">
      <alignment horizontal="center" vertical="center" wrapText="1"/>
    </xf>
    <xf numFmtId="0" fontId="3" fillId="8" borderId="26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3" fillId="8" borderId="27" xfId="0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horizontal="right" vertical="center" wrapText="1"/>
    </xf>
    <xf numFmtId="0" fontId="10" fillId="8" borderId="16" xfId="0" applyFont="1" applyFill="1" applyBorder="1" applyAlignment="1">
      <alignment horizontal="right" vertical="center" wrapText="1"/>
    </xf>
    <xf numFmtId="0" fontId="10" fillId="8" borderId="0" xfId="0" applyFont="1" applyFill="1" applyAlignment="1">
      <alignment horizontal="right" vertical="center" wrapText="1"/>
    </xf>
  </cellXfs>
  <cellStyles count="1">
    <cellStyle name="Normal" xfId="0" builtinId="0"/>
  </cellStyles>
  <dxfs count="22">
    <dxf>
      <font>
        <color theme="0" tint="-0.24994659260841701"/>
      </font>
      <fill>
        <patternFill patternType="solid">
          <bgColor rgb="FFFFFFCC"/>
        </patternFill>
      </fill>
    </dxf>
    <dxf>
      <font>
        <color theme="5" tint="0.39994506668294322"/>
      </font>
      <fill>
        <patternFill>
          <bgColor rgb="FFFFFFCC"/>
        </patternFill>
      </fill>
    </dxf>
    <dxf>
      <font>
        <color theme="9" tint="0.39994506668294322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FFCC"/>
      <color rgb="FFF8F8F8"/>
      <color rgb="FFDDDDDD"/>
      <color rgb="FFFFCC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7C8-446F-A444-95B3ECA83E2D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7C8-446F-A444-95B3ECA83E2D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7C8-446F-A444-95B3ECA83E2D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Apstrade_A!$B$6:$B$9</c:f>
              <c:numCache>
                <c:formatCode>General</c:formatCode>
                <c:ptCount val="4"/>
              </c:numCache>
            </c:numRef>
          </c:cat>
          <c:val>
            <c:numRef>
              <c:f>Apstrade_A!$Q$6:$Q$9</c:f>
              <c:numCache>
                <c:formatCode>General</c:formatCode>
                <c:ptCount val="4"/>
                <c:pt idx="0">
                  <c:v>1</c:v>
                </c:pt>
                <c:pt idx="1">
                  <c:v>7</c:v>
                </c:pt>
                <c:pt idx="2">
                  <c:v>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7C8-446F-A444-95B3ECA83E2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Apstrade_A!$B$6:$B$9</c:f>
              <c:numCache>
                <c:formatCode>General</c:formatCode>
                <c:ptCount val="4"/>
              </c:numCache>
            </c:numRef>
          </c:cat>
          <c:val>
            <c:numRef>
              <c:f>Apstrade_A!$Q$7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7C8-446F-A444-95B3ECA83E2D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Apstrade_A!$B$6:$B$9</c:f>
              <c:numCache>
                <c:formatCode>General</c:formatCode>
                <c:ptCount val="4"/>
              </c:numCache>
            </c:numRef>
          </c:cat>
          <c:val>
            <c:numRef>
              <c:f>Apstrade_A!$Q$8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7C8-446F-A444-95B3ECA83E2D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Apstrade_A!$B$6:$B$9</c:f>
              <c:numCache>
                <c:formatCode>General</c:formatCode>
                <c:ptCount val="4"/>
              </c:numCache>
            </c:numRef>
          </c:cat>
          <c:val>
            <c:numRef>
              <c:f>Apstrade_A!$Q$9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7C8-446F-A444-95B3ECA83E2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4E3-4679-9609-509E7A58D56E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4E3-4679-9609-509E7A58D56E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4E3-4679-9609-509E7A58D56E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Apstrade_A!$B$6:$B$9</c:f>
              <c:numCache>
                <c:formatCode>General</c:formatCode>
                <c:ptCount val="4"/>
              </c:numCache>
            </c:numRef>
          </c:cat>
          <c:val>
            <c:numRef>
              <c:f>Apstrade_A!$BO$6:$BO$9</c:f>
              <c:numCache>
                <c:formatCode>General</c:formatCode>
                <c:ptCount val="4"/>
                <c:pt idx="0">
                  <c:v>5</c:v>
                </c:pt>
                <c:pt idx="1">
                  <c:v>0</c:v>
                </c:pt>
                <c:pt idx="2">
                  <c:v>12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4E3-4679-9609-509E7A58D56E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Apstrade_A!$B$6:$B$9</c:f>
              <c:numCache>
                <c:formatCode>General</c:formatCode>
                <c:ptCount val="4"/>
              </c:numCache>
            </c:numRef>
          </c:cat>
          <c:val>
            <c:numRef>
              <c:f>Apstrade_A!$Q$7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4E3-4679-9609-509E7A58D56E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Apstrade_A!$B$6:$B$9</c:f>
              <c:numCache>
                <c:formatCode>General</c:formatCode>
                <c:ptCount val="4"/>
              </c:numCache>
            </c:numRef>
          </c:cat>
          <c:val>
            <c:numRef>
              <c:f>Apstrade_A!$Q$8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4E3-4679-9609-509E7A58D56E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Apstrade_A!$B$6:$B$9</c:f>
              <c:numCache>
                <c:formatCode>General</c:formatCode>
                <c:ptCount val="4"/>
              </c:numCache>
            </c:numRef>
          </c:cat>
          <c:val>
            <c:numRef>
              <c:f>Apstrade_A!$Q$9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4E3-4679-9609-509E7A58D56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35-4E2A-8FB1-C0619EAD1138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835-4E2A-8FB1-C0619EAD1138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835-4E2A-8FB1-C0619EAD1138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Apstrade_A!$B$6:$B$9</c:f>
              <c:numCache>
                <c:formatCode>General</c:formatCode>
                <c:ptCount val="4"/>
              </c:numCache>
            </c:numRef>
          </c:cat>
          <c:val>
            <c:numRef>
              <c:f>Apstrade_A!$BT$6:$BT$9</c:f>
              <c:numCache>
                <c:formatCode>General</c:formatCode>
                <c:ptCount val="4"/>
                <c:pt idx="0">
                  <c:v>5</c:v>
                </c:pt>
                <c:pt idx="1">
                  <c:v>0</c:v>
                </c:pt>
                <c:pt idx="2">
                  <c:v>12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835-4E2A-8FB1-C0619EAD113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Apstrade_A!$B$6:$B$9</c:f>
              <c:numCache>
                <c:formatCode>General</c:formatCode>
                <c:ptCount val="4"/>
              </c:numCache>
            </c:numRef>
          </c:cat>
          <c:val>
            <c:numRef>
              <c:f>Apstrade_A!$Q$7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835-4E2A-8FB1-C0619EAD1138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Apstrade_A!$B$6:$B$9</c:f>
              <c:numCache>
                <c:formatCode>General</c:formatCode>
                <c:ptCount val="4"/>
              </c:numCache>
            </c:numRef>
          </c:cat>
          <c:val>
            <c:numRef>
              <c:f>Apstrade_A!$Q$8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835-4E2A-8FB1-C0619EAD1138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Apstrade_A!$B$6:$B$9</c:f>
              <c:numCache>
                <c:formatCode>General</c:formatCode>
                <c:ptCount val="4"/>
              </c:numCache>
            </c:numRef>
          </c:cat>
          <c:val>
            <c:numRef>
              <c:f>Apstrade_A!$Q$9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835-4E2A-8FB1-C0619EAD113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CF-4E99-B26A-0A1CCE123E39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CF-4E99-B26A-0A1CCE123E39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9CF-4E99-B26A-0A1CCE123E39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Apstrade_A!$B$6:$B$9</c:f>
              <c:numCache>
                <c:formatCode>General</c:formatCode>
                <c:ptCount val="4"/>
              </c:numCache>
            </c:numRef>
          </c:cat>
          <c:val>
            <c:numRef>
              <c:f>Apstrade_A!$BY$6:$BY$9</c:f>
              <c:numCache>
                <c:formatCode>General</c:formatCode>
                <c:ptCount val="4"/>
                <c:pt idx="0">
                  <c:v>5</c:v>
                </c:pt>
                <c:pt idx="1">
                  <c:v>0</c:v>
                </c:pt>
                <c:pt idx="2">
                  <c:v>12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CF-4E99-B26A-0A1CCE123E3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Apstrade_A!$B$6:$B$9</c:f>
              <c:numCache>
                <c:formatCode>General</c:formatCode>
                <c:ptCount val="4"/>
              </c:numCache>
            </c:numRef>
          </c:cat>
          <c:val>
            <c:numRef>
              <c:f>Apstrade_A!$Q$7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9CF-4E99-B26A-0A1CCE123E3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Apstrade_A!$B$6:$B$9</c:f>
              <c:numCache>
                <c:formatCode>General</c:formatCode>
                <c:ptCount val="4"/>
              </c:numCache>
            </c:numRef>
          </c:cat>
          <c:val>
            <c:numRef>
              <c:f>Apstrade_A!$Q$8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9CF-4E99-B26A-0A1CCE123E3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Apstrade_A!$B$6:$B$9</c:f>
              <c:numCache>
                <c:formatCode>General</c:formatCode>
                <c:ptCount val="4"/>
              </c:numCache>
            </c:numRef>
          </c:cat>
          <c:val>
            <c:numRef>
              <c:f>Apstrade_A!$Q$9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9CF-4E99-B26A-0A1CCE123E3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4EB-4270-9BA7-01CA48C4303B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4EB-4270-9BA7-01CA48C4303B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4EB-4270-9BA7-01CA48C4303B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4EB-4270-9BA7-01CA48C4303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B-4270-9BA7-01CA48C4303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B-4270-9BA7-01CA48C430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Apstrade_A!$B$6:$B$9</c:f>
              <c:numCache>
                <c:formatCode>General</c:formatCode>
                <c:ptCount val="4"/>
              </c:numCache>
            </c:numRef>
          </c:cat>
          <c:val>
            <c:numRef>
              <c:f>Apstrade_A!$N$5:$N$8</c:f>
              <c:numCache>
                <c:formatCode>General</c:formatCode>
                <c:ptCount val="4"/>
                <c:pt idx="0">
                  <c:v>0</c:v>
                </c:pt>
                <c:pt idx="1">
                  <c:v>6</c:v>
                </c:pt>
                <c:pt idx="2">
                  <c:v>0</c:v>
                </c:pt>
                <c:pt idx="3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4EB-4270-9BA7-01CA48C4303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Apstrade_A!$B$6:$B$9</c:f>
              <c:numCache>
                <c:formatCode>General</c:formatCode>
                <c:ptCount val="4"/>
              </c:numCache>
            </c:numRef>
          </c:cat>
          <c:val>
            <c:numRef>
              <c:f>Apstrade_A!$Q$7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4EB-4270-9BA7-01CA48C4303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Apstrade_A!$B$6:$B$9</c:f>
              <c:numCache>
                <c:formatCode>General</c:formatCode>
                <c:ptCount val="4"/>
              </c:numCache>
            </c:numRef>
          </c:cat>
          <c:val>
            <c:numRef>
              <c:f>Apstrade_A!$Q$8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4EB-4270-9BA7-01CA48C4303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Apstrade_A!$B$6:$B$9</c:f>
              <c:numCache>
                <c:formatCode>General</c:formatCode>
                <c:ptCount val="4"/>
              </c:numCache>
            </c:numRef>
          </c:cat>
          <c:val>
            <c:numRef>
              <c:f>Apstrade_A!$Q$9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4EB-4270-9BA7-01CA48C4303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1D4-44BE-AC5A-4B7D35D57861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1D4-44BE-AC5A-4B7D35D57861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1D4-44BE-AC5A-4B7D35D57861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1D4-44BE-AC5A-4B7D35D578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Apstrade_A!$B$6:$B$9</c:f>
              <c:numCache>
                <c:formatCode>General</c:formatCode>
                <c:ptCount val="4"/>
              </c:numCache>
            </c:numRef>
          </c:cat>
          <c:val>
            <c:numRef>
              <c:f>Apstrade_A!$AA$6:$AA$9</c:f>
              <c:numCache>
                <c:formatCode>General</c:formatCode>
                <c:ptCount val="4"/>
                <c:pt idx="0">
                  <c:v>0</c:v>
                </c:pt>
                <c:pt idx="1">
                  <c:v>6</c:v>
                </c:pt>
                <c:pt idx="2">
                  <c:v>11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1D4-44BE-AC5A-4B7D35D5786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D1D4-44BE-AC5A-4B7D35D578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Apstrade_A!$B$6:$B$9</c:f>
              <c:numCache>
                <c:formatCode>General</c:formatCode>
                <c:ptCount val="4"/>
              </c:numCache>
            </c:numRef>
          </c:cat>
          <c:val>
            <c:numRef>
              <c:f>Apstrade_A!$Q$7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1D4-44BE-AC5A-4B7D35D57861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1D4-44BE-AC5A-4B7D35D578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Apstrade_A!$B$6:$B$9</c:f>
              <c:numCache>
                <c:formatCode>General</c:formatCode>
                <c:ptCount val="4"/>
              </c:numCache>
            </c:numRef>
          </c:cat>
          <c:val>
            <c:numRef>
              <c:f>Apstrade_A!$Q$8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1D4-44BE-AC5A-4B7D35D57861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D1D4-44BE-AC5A-4B7D35D578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Apstrade_A!$B$6:$B$9</c:f>
              <c:numCache>
                <c:formatCode>General</c:formatCode>
                <c:ptCount val="4"/>
              </c:numCache>
            </c:numRef>
          </c:cat>
          <c:val>
            <c:numRef>
              <c:f>Apstrade_A!$Q$9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1D4-44BE-AC5A-4B7D35D5786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9-420F-9E16-B7BFC19E8713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8F9-420F-9E16-B7BFC19E8713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9-420F-9E16-B7BFC19E8713}"/>
              </c:ext>
            </c:extLst>
          </c:dPt>
          <c:val>
            <c:numRef>
              <c:f>Kopsavilkums_A!$J$9:$L$9</c:f>
              <c:numCache>
                <c:formatCode>General</c:formatCode>
                <c:ptCount val="3"/>
                <c:pt idx="0">
                  <c:v>0</c:v>
                </c:pt>
                <c:pt idx="1">
                  <c:v>6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F9-420F-9E16-B7BFC19E8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94-47E7-9208-739D2BDD5D1C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594-47E7-9208-739D2BDD5D1C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594-47E7-9208-739D2BDD5D1C}"/>
              </c:ext>
            </c:extLst>
          </c:dPt>
          <c:val>
            <c:numRef>
              <c:f>Kopsavilkums_A!$J$13:$L$13</c:f>
              <c:numCache>
                <c:formatCode>General</c:formatCode>
                <c:ptCount val="3"/>
                <c:pt idx="0">
                  <c:v>0</c:v>
                </c:pt>
                <c:pt idx="1">
                  <c:v>7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594-47E7-9208-739D2BDD5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804-4824-8C5E-0DFEF364DFC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804-4824-8C5E-0DFEF364DFC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804-4824-8C5E-0DFEF364DFC2}"/>
              </c:ext>
            </c:extLst>
          </c:dPt>
          <c:val>
            <c:numRef>
              <c:f>Kopsavilkums_A!$J$10:$L$10</c:f>
              <c:numCache>
                <c:formatCode>General</c:formatCode>
                <c:ptCount val="3"/>
                <c:pt idx="0">
                  <c:v>0</c:v>
                </c:pt>
                <c:pt idx="1">
                  <c:v>6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804-4824-8C5E-0DFEF364D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AA5-4961-94D6-00DB4D4A6789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AA5-4961-94D6-00DB4D4A6789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AA5-4961-94D6-00DB4D4A6789}"/>
              </c:ext>
            </c:extLst>
          </c:dPt>
          <c:val>
            <c:numRef>
              <c:f>Kopsavilkums_A!$J$11:$L$11</c:f>
              <c:numCache>
                <c:formatCode>General</c:formatCode>
                <c:ptCount val="3"/>
                <c:pt idx="0">
                  <c:v>7</c:v>
                </c:pt>
                <c:pt idx="1">
                  <c:v>2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AA5-4961-94D6-00DB4D4A6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E2-481E-BA91-D403DBF5FEB4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E2-481E-BA91-D403DBF5FEB4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DE2-481E-BA91-D403DBF5FEB4}"/>
              </c:ext>
            </c:extLst>
          </c:dPt>
          <c:val>
            <c:numRef>
              <c:f>Kopsavilkums_A!$J$7:$L$7</c:f>
              <c:numCache>
                <c:formatCode>General</c:formatCode>
                <c:ptCount val="3"/>
                <c:pt idx="0">
                  <c:v>1</c:v>
                </c:pt>
                <c:pt idx="1">
                  <c:v>7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E2-481E-BA91-D403DBF5F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CE-47F8-8849-CC6D66460C16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6CE-47F8-8849-CC6D66460C16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6CE-47F8-8849-CC6D66460C16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Apstrade_A!$B$6:$B$9</c:f>
              <c:numCache>
                <c:formatCode>General</c:formatCode>
                <c:ptCount val="4"/>
              </c:numCache>
            </c:numRef>
          </c:cat>
          <c:val>
            <c:numRef>
              <c:f>Apstrade_A!$V$6:$V$9</c:f>
              <c:numCache>
                <c:formatCode>General</c:formatCode>
                <c:ptCount val="4"/>
                <c:pt idx="0">
                  <c:v>0</c:v>
                </c:pt>
                <c:pt idx="1">
                  <c:v>6</c:v>
                </c:pt>
                <c:pt idx="2">
                  <c:v>11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CE-47F8-8849-CC6D66460C1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Apstrade_A!$B$6:$B$9</c:f>
              <c:numCache>
                <c:formatCode>General</c:formatCode>
                <c:ptCount val="4"/>
              </c:numCache>
            </c:numRef>
          </c:cat>
          <c:val>
            <c:numRef>
              <c:f>Apstrade_A!$Q$7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6CE-47F8-8849-CC6D66460C16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Apstrade_A!$B$6:$B$9</c:f>
              <c:numCache>
                <c:formatCode>General</c:formatCode>
                <c:ptCount val="4"/>
              </c:numCache>
            </c:numRef>
          </c:cat>
          <c:val>
            <c:numRef>
              <c:f>Apstrade_A!$Q$8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6CE-47F8-8849-CC6D66460C16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Apstrade_A!$B$6:$B$9</c:f>
              <c:numCache>
                <c:formatCode>General</c:formatCode>
                <c:ptCount val="4"/>
              </c:numCache>
            </c:numRef>
          </c:cat>
          <c:val>
            <c:numRef>
              <c:f>Apstrade_A!$Q$9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6CE-47F8-8849-CC6D66460C1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B4-49F4-91D0-13CEE0B64BED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B4-49F4-91D0-13CEE0B64BE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1B4-49F4-91D0-13CEE0B64BED}"/>
              </c:ext>
            </c:extLst>
          </c:dPt>
          <c:val>
            <c:numRef>
              <c:f>Kopsavilkums_A!$J$14:$L$14</c:f>
              <c:numCache>
                <c:formatCode>General</c:formatCode>
                <c:ptCount val="3"/>
                <c:pt idx="0">
                  <c:v>0</c:v>
                </c:pt>
                <c:pt idx="1">
                  <c:v>7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1B4-49F4-91D0-13CEE0B64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CF-45DE-AA65-3E7B36A49C70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CCF-45DE-AA65-3E7B36A49C70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CCF-45DE-AA65-3E7B36A49C70}"/>
              </c:ext>
            </c:extLst>
          </c:dPt>
          <c:val>
            <c:numRef>
              <c:f>Kopsavilkums_A!$J$16:$L$16</c:f>
              <c:numCache>
                <c:formatCode>General</c:formatCode>
                <c:ptCount val="3"/>
                <c:pt idx="0">
                  <c:v>1</c:v>
                </c:pt>
                <c:pt idx="1">
                  <c:v>4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CCF-45DE-AA65-3E7B36A49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1E-43B5-BAA3-5A74760E7F51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51E-43B5-BAA3-5A74760E7F51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51E-43B5-BAA3-5A74760E7F51}"/>
              </c:ext>
            </c:extLst>
          </c:dPt>
          <c:val>
            <c:numRef>
              <c:f>Kopsavilkums_A!$J$18:$L$18</c:f>
              <c:numCache>
                <c:formatCode>General</c:formatCode>
                <c:ptCount val="3"/>
                <c:pt idx="0">
                  <c:v>0</c:v>
                </c:pt>
                <c:pt idx="1">
                  <c:v>10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51E-43B5-BAA3-5A74760E7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D60-4E37-A032-CC5F00597A0D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D60-4E37-A032-CC5F00597A0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D60-4E37-A032-CC5F00597A0D}"/>
              </c:ext>
            </c:extLst>
          </c:dPt>
          <c:val>
            <c:numRef>
              <c:f>Kopsavilkums_A!$J$19:$L$19</c:f>
              <c:numCache>
                <c:formatCode>General</c:formatCode>
                <c:ptCount val="3"/>
                <c:pt idx="0">
                  <c:v>2</c:v>
                </c:pt>
                <c:pt idx="1">
                  <c:v>8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D60-4E37-A032-CC5F00597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A18-4F3E-A4DA-2B472CFA7D3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A18-4F3E-A4DA-2B472CFA7D3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A18-4F3E-A4DA-2B472CFA7D32}"/>
              </c:ext>
            </c:extLst>
          </c:dPt>
          <c:val>
            <c:numRef>
              <c:f>Kopsavilkums_A!$J$21:$L$21</c:f>
              <c:numCache>
                <c:formatCode>General</c:formatCode>
                <c:ptCount val="3"/>
                <c:pt idx="0">
                  <c:v>4</c:v>
                </c:pt>
                <c:pt idx="1">
                  <c:v>6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A18-4F3E-A4DA-2B472CFA7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083-46C6-98AB-C93257B2160D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083-46C6-98AB-C93257B2160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083-46C6-98AB-C93257B2160D}"/>
              </c:ext>
            </c:extLst>
          </c:dPt>
          <c:val>
            <c:numRef>
              <c:f>Kopsavilkums_A!$J$23:$L$23</c:f>
              <c:numCache>
                <c:formatCode>General</c:formatCode>
                <c:ptCount val="3"/>
                <c:pt idx="0">
                  <c:v>5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083-46C6-98AB-C93257B21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581-4C1A-9ADC-913EAA36493D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581-4C1A-9ADC-913EAA36493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581-4C1A-9ADC-913EAA36493D}"/>
              </c:ext>
            </c:extLst>
          </c:dPt>
          <c:val>
            <c:numRef>
              <c:f>Kopsavilkums_A!$J$24:$L$24</c:f>
              <c:numCache>
                <c:formatCode>General</c:formatCode>
                <c:ptCount val="3"/>
                <c:pt idx="0">
                  <c:v>5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81-4C1A-9ADC-913EAA364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1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4-CD04-4DB2-94BC-7142BB3F6CCD}"/>
              </c:ext>
            </c:extLst>
          </c:dPt>
          <c:val>
            <c:numRef>
              <c:f>Kopsavilkums_A!$J$25:$L$25</c:f>
              <c:numCache>
                <c:formatCode>General</c:formatCode>
                <c:ptCount val="3"/>
                <c:pt idx="0">
                  <c:v>5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D04-4DB2-94BC-7142BB3F6CCD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D04-4DB2-94BC-7142BB3F6C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D04-4DB2-94BC-7142BB3F6C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D04-4DB2-94BC-7142BB3F6CCD}"/>
              </c:ext>
            </c:extLst>
          </c:dPt>
          <c:val>
            <c:numRef>
              <c:f>Kopsavilkums_A!$J$19:$L$19</c:f>
              <c:numCache>
                <c:formatCode>General</c:formatCode>
                <c:ptCount val="3"/>
                <c:pt idx="0">
                  <c:v>2</c:v>
                </c:pt>
                <c:pt idx="1">
                  <c:v>8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D04-4DB2-94BC-7142BB3F6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43601010547838E-2"/>
          <c:y val="2.7537920452577638E-3"/>
          <c:w val="0.9023909090015434"/>
          <c:h val="0.95991343396453699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explosion val="13"/>
          <c:dPt>
            <c:idx val="0"/>
            <c:bubble3D val="0"/>
            <c:spPr>
              <a:solidFill>
                <a:schemeClr val="accent6">
                  <a:lumMod val="40000"/>
                  <a:lumOff val="60000"/>
                  <a:alpha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84A-419B-9072-094D9CA8ABA6}"/>
              </c:ext>
            </c:extLst>
          </c:dPt>
          <c:dPt>
            <c:idx val="1"/>
            <c:bubble3D val="0"/>
            <c:explosion val="0"/>
            <c:spPr>
              <a:solidFill>
                <a:schemeClr val="accent2">
                  <a:lumMod val="40000"/>
                  <a:lumOff val="60000"/>
                  <a:alpha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84A-419B-9072-094D9CA8ABA6}"/>
              </c:ext>
            </c:extLst>
          </c:dPt>
          <c:val>
            <c:numRef>
              <c:f>Kopsavilkums_A!$V$10:$V$11</c:f>
              <c:numCache>
                <c:formatCode>General</c:formatCode>
                <c:ptCount val="2"/>
                <c:pt idx="0">
                  <c:v>17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84A-419B-9072-094D9CA8A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6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175233300184308E-2"/>
          <c:y val="3.6330639716769766E-2"/>
          <c:w val="0.97628458005966801"/>
          <c:h val="0.941870976453168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7C6-41C9-85D3-A867BAE64D9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7C6-41C9-85D3-A867BAE64D9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7C6-41C9-85D3-A867BAE64D96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7C6-41C9-85D3-A867BAE64D96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7C6-41C9-85D3-A867BAE64D9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6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Kopsavilkums_A!$W$19:$AB$19</c:f>
              <c:numCache>
                <c:formatCode>General</c:formatCode>
                <c:ptCount val="6"/>
                <c:pt idx="0">
                  <c:v>1</c:v>
                </c:pt>
                <c:pt idx="1">
                  <c:v>10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7C6-41C9-85D3-A867BAE64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469587119"/>
        <c:axId val="1469587599"/>
      </c:barChart>
      <c:catAx>
        <c:axId val="1469587119"/>
        <c:scaling>
          <c:orientation val="minMax"/>
        </c:scaling>
        <c:delete val="1"/>
        <c:axPos val="b"/>
        <c:majorTickMark val="none"/>
        <c:minorTickMark val="none"/>
        <c:tickLblPos val="nextTo"/>
        <c:crossAx val="1469587599"/>
        <c:crosses val="autoZero"/>
        <c:auto val="1"/>
        <c:lblAlgn val="ctr"/>
        <c:lblOffset val="100"/>
        <c:noMultiLvlLbl val="0"/>
      </c:catAx>
      <c:valAx>
        <c:axId val="1469587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469587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A5-49F2-91A1-D5AB8104309B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3A5-49F2-91A1-D5AB8104309B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3A5-49F2-91A1-D5AB8104309B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Apstrade_A!$B$6:$B$9</c:f>
              <c:numCache>
                <c:formatCode>General</c:formatCode>
                <c:ptCount val="4"/>
              </c:numCache>
            </c:numRef>
          </c:cat>
          <c:val>
            <c:numRef>
              <c:f>Apstrade_A!$AA$6:$AA$9</c:f>
              <c:numCache>
                <c:formatCode>General</c:formatCode>
                <c:ptCount val="4"/>
                <c:pt idx="0">
                  <c:v>0</c:v>
                </c:pt>
                <c:pt idx="1">
                  <c:v>6</c:v>
                </c:pt>
                <c:pt idx="2">
                  <c:v>11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3A5-49F2-91A1-D5AB8104309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Apstrade_A!$B$6:$B$9</c:f>
              <c:numCache>
                <c:formatCode>General</c:formatCode>
                <c:ptCount val="4"/>
              </c:numCache>
            </c:numRef>
          </c:cat>
          <c:val>
            <c:numRef>
              <c:f>Apstrade_A!$Q$7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3A5-49F2-91A1-D5AB8104309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Apstrade_A!$B$6:$B$9</c:f>
              <c:numCache>
                <c:formatCode>General</c:formatCode>
                <c:ptCount val="4"/>
              </c:numCache>
            </c:numRef>
          </c:cat>
          <c:val>
            <c:numRef>
              <c:f>Apstrade_A!$Q$8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3A5-49F2-91A1-D5AB8104309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Apstrade_A!$B$6:$B$9</c:f>
              <c:numCache>
                <c:formatCode>General</c:formatCode>
                <c:ptCount val="4"/>
              </c:numCache>
            </c:numRef>
          </c:cat>
          <c:val>
            <c:numRef>
              <c:f>Apstrade_A!$Q$9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3A5-49F2-91A1-D5AB8104309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93-41B4-86FD-62428C865493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93-41B4-86FD-62428C865493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93-41B4-86FD-62428C865493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Apstrade_A!$B$6:$B$9</c:f>
              <c:numCache>
                <c:formatCode>General</c:formatCode>
                <c:ptCount val="4"/>
              </c:numCache>
            </c:numRef>
          </c:cat>
          <c:val>
            <c:numRef>
              <c:f>Apstrade_A!$AK$6:$AK$9</c:f>
              <c:numCache>
                <c:formatCode>General</c:formatCode>
                <c:ptCount val="4"/>
                <c:pt idx="0">
                  <c:v>0</c:v>
                </c:pt>
                <c:pt idx="1">
                  <c:v>7</c:v>
                </c:pt>
                <c:pt idx="2">
                  <c:v>10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793-41B4-86FD-62428C86549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Apstrade_A!$B$6:$B$9</c:f>
              <c:numCache>
                <c:formatCode>General</c:formatCode>
                <c:ptCount val="4"/>
              </c:numCache>
            </c:numRef>
          </c:cat>
          <c:val>
            <c:numRef>
              <c:f>Apstrade_A!$Q$7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793-41B4-86FD-62428C86549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Apstrade_A!$B$6:$B$9</c:f>
              <c:numCache>
                <c:formatCode>General</c:formatCode>
                <c:ptCount val="4"/>
              </c:numCache>
            </c:numRef>
          </c:cat>
          <c:val>
            <c:numRef>
              <c:f>Apstrade_A!$Q$8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793-41B4-86FD-62428C86549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Apstrade_A!$B$6:$B$9</c:f>
              <c:numCache>
                <c:formatCode>General</c:formatCode>
                <c:ptCount val="4"/>
              </c:numCache>
            </c:numRef>
          </c:cat>
          <c:val>
            <c:numRef>
              <c:f>Apstrade_A!$Q$9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793-41B4-86FD-62428C86549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35A-49D2-94BD-E5C00FF21F32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35A-49D2-94BD-E5C00FF21F32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35A-49D2-94BD-E5C00FF21F32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Apstrade_A!$B$6:$B$9</c:f>
              <c:numCache>
                <c:formatCode>General</c:formatCode>
                <c:ptCount val="4"/>
              </c:numCache>
            </c:numRef>
          </c:cat>
          <c:val>
            <c:numRef>
              <c:f>Apstrade_A!$AP$6:$AP$9</c:f>
              <c:numCache>
                <c:formatCode>General</c:formatCode>
                <c:ptCount val="4"/>
                <c:pt idx="0">
                  <c:v>0</c:v>
                </c:pt>
                <c:pt idx="1">
                  <c:v>7</c:v>
                </c:pt>
                <c:pt idx="2">
                  <c:v>10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35A-49D2-94BD-E5C00FF21F3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Apstrade_A!$B$6:$B$9</c:f>
              <c:numCache>
                <c:formatCode>General</c:formatCode>
                <c:ptCount val="4"/>
              </c:numCache>
            </c:numRef>
          </c:cat>
          <c:val>
            <c:numRef>
              <c:f>Apstrade_A!$Q$7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35A-49D2-94BD-E5C00FF21F32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Apstrade_A!$B$6:$B$9</c:f>
              <c:numCache>
                <c:formatCode>General</c:formatCode>
                <c:ptCount val="4"/>
              </c:numCache>
            </c:numRef>
          </c:cat>
          <c:val>
            <c:numRef>
              <c:f>Apstrade_A!$Q$8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35A-49D2-94BD-E5C00FF21F32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Apstrade_A!$B$6:$B$9</c:f>
              <c:numCache>
                <c:formatCode>General</c:formatCode>
                <c:ptCount val="4"/>
              </c:numCache>
            </c:numRef>
          </c:cat>
          <c:val>
            <c:numRef>
              <c:f>Apstrade_A!$Q$9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35A-49D2-94BD-E5C00FF21F3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D7-43F4-977D-941EDDA1AB49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CD7-43F4-977D-941EDDA1AB49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CD7-43F4-977D-941EDDA1AB49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Apstrade_A!$B$6:$B$9</c:f>
              <c:numCache>
                <c:formatCode>General</c:formatCode>
                <c:ptCount val="4"/>
              </c:numCache>
            </c:numRef>
          </c:cat>
          <c:val>
            <c:numRef>
              <c:f>Apstrade_A!$AU$6:$AU$9</c:f>
              <c:numCache>
                <c:formatCode>General</c:formatCode>
                <c:ptCount val="4"/>
                <c:pt idx="0">
                  <c:v>1</c:v>
                </c:pt>
                <c:pt idx="1">
                  <c:v>4</c:v>
                </c:pt>
                <c:pt idx="2">
                  <c:v>12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CD7-43F4-977D-941EDDA1AB4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Apstrade_A!$B$6:$B$9</c:f>
              <c:numCache>
                <c:formatCode>General</c:formatCode>
                <c:ptCount val="4"/>
              </c:numCache>
            </c:numRef>
          </c:cat>
          <c:val>
            <c:numRef>
              <c:f>Apstrade_A!$Q$7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CD7-43F4-977D-941EDDA1AB4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Apstrade_A!$B$6:$B$9</c:f>
              <c:numCache>
                <c:formatCode>General</c:formatCode>
                <c:ptCount val="4"/>
              </c:numCache>
            </c:numRef>
          </c:cat>
          <c:val>
            <c:numRef>
              <c:f>Apstrade_A!$Q$8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CD7-43F4-977D-941EDDA1AB4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Apstrade_A!$B$6:$B$9</c:f>
              <c:numCache>
                <c:formatCode>General</c:formatCode>
                <c:ptCount val="4"/>
              </c:numCache>
            </c:numRef>
          </c:cat>
          <c:val>
            <c:numRef>
              <c:f>Apstrade_A!$Q$9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CD7-43F4-977D-941EDDA1AB4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0A-4CDA-8E07-428F270CF343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70A-4CDA-8E07-428F270CF343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70A-4CDA-8E07-428F270CF343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Apstrade_A!$B$6:$B$9</c:f>
              <c:numCache>
                <c:formatCode>General</c:formatCode>
                <c:ptCount val="4"/>
              </c:numCache>
            </c:numRef>
          </c:cat>
          <c:val>
            <c:numRef>
              <c:f>Apstrade_A!$AZ$6:$AZ$9</c:f>
              <c:numCache>
                <c:formatCode>General</c:formatCode>
                <c:ptCount val="4"/>
                <c:pt idx="0">
                  <c:v>0</c:v>
                </c:pt>
                <c:pt idx="1">
                  <c:v>10</c:v>
                </c:pt>
                <c:pt idx="2">
                  <c:v>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0A-4CDA-8E07-428F270CF34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Apstrade_A!$B$6:$B$9</c:f>
              <c:numCache>
                <c:formatCode>General</c:formatCode>
                <c:ptCount val="4"/>
              </c:numCache>
            </c:numRef>
          </c:cat>
          <c:val>
            <c:numRef>
              <c:f>Apstrade_A!$Q$7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70A-4CDA-8E07-428F270CF34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Apstrade_A!$B$6:$B$9</c:f>
              <c:numCache>
                <c:formatCode>General</c:formatCode>
                <c:ptCount val="4"/>
              </c:numCache>
            </c:numRef>
          </c:cat>
          <c:val>
            <c:numRef>
              <c:f>Apstrade_A!$Q$8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70A-4CDA-8E07-428F270CF34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Apstrade_A!$B$6:$B$9</c:f>
              <c:numCache>
                <c:formatCode>General</c:formatCode>
                <c:ptCount val="4"/>
              </c:numCache>
            </c:numRef>
          </c:cat>
          <c:val>
            <c:numRef>
              <c:f>Apstrade_A!$Q$9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70A-4CDA-8E07-428F270CF34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EA6-4B84-A957-7318C2B2ED72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EA6-4B84-A957-7318C2B2ED72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EA6-4B84-A957-7318C2B2ED72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Apstrade_A!$B$6:$B$9</c:f>
              <c:numCache>
                <c:formatCode>General</c:formatCode>
                <c:ptCount val="4"/>
              </c:numCache>
            </c:numRef>
          </c:cat>
          <c:val>
            <c:numRef>
              <c:f>Apstrade_A!$BE$6:$BE$9</c:f>
              <c:numCache>
                <c:formatCode>General</c:formatCode>
                <c:ptCount val="4"/>
                <c:pt idx="0">
                  <c:v>2</c:v>
                </c:pt>
                <c:pt idx="1">
                  <c:v>8</c:v>
                </c:pt>
                <c:pt idx="2">
                  <c:v>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EA6-4B84-A957-7318C2B2ED7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Apstrade_A!$B$6:$B$9</c:f>
              <c:numCache>
                <c:formatCode>General</c:formatCode>
                <c:ptCount val="4"/>
              </c:numCache>
            </c:numRef>
          </c:cat>
          <c:val>
            <c:numRef>
              <c:f>Apstrade_A!$Q$7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EA6-4B84-A957-7318C2B2ED72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Apstrade_A!$B$6:$B$9</c:f>
              <c:numCache>
                <c:formatCode>General</c:formatCode>
                <c:ptCount val="4"/>
              </c:numCache>
            </c:numRef>
          </c:cat>
          <c:val>
            <c:numRef>
              <c:f>Apstrade_A!$Q$8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EA6-4B84-A957-7318C2B2ED72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Apstrade_A!$B$6:$B$9</c:f>
              <c:numCache>
                <c:formatCode>General</c:formatCode>
                <c:ptCount val="4"/>
              </c:numCache>
            </c:numRef>
          </c:cat>
          <c:val>
            <c:numRef>
              <c:f>Apstrade_A!$Q$9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EA6-4B84-A957-7318C2B2ED7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1F-4E1B-8B3E-65B1EB168F93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B1F-4E1B-8B3E-65B1EB168F93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B1F-4E1B-8B3E-65B1EB168F93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Apstrade_A!$B$6:$B$9</c:f>
              <c:numCache>
                <c:formatCode>General</c:formatCode>
                <c:ptCount val="4"/>
              </c:numCache>
            </c:numRef>
          </c:cat>
          <c:val>
            <c:numRef>
              <c:f>Apstrade_A!$BJ$6:$BJ$9</c:f>
              <c:numCache>
                <c:formatCode>General</c:formatCode>
                <c:ptCount val="4"/>
                <c:pt idx="0">
                  <c:v>4</c:v>
                </c:pt>
                <c:pt idx="1">
                  <c:v>6</c:v>
                </c:pt>
                <c:pt idx="2">
                  <c:v>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B1F-4E1B-8B3E-65B1EB168F9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Apstrade_A!$B$6:$B$9</c:f>
              <c:numCache>
                <c:formatCode>General</c:formatCode>
                <c:ptCount val="4"/>
              </c:numCache>
            </c:numRef>
          </c:cat>
          <c:val>
            <c:numRef>
              <c:f>Apstrade_A!$Q$7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B1F-4E1B-8B3E-65B1EB168F9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Apstrade_A!$B$6:$B$9</c:f>
              <c:numCache>
                <c:formatCode>General</c:formatCode>
                <c:ptCount val="4"/>
              </c:numCache>
            </c:numRef>
          </c:cat>
          <c:val>
            <c:numRef>
              <c:f>Apstrade_A!$Q$8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B1F-4E1B-8B3E-65B1EB168F9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Apstrade_A!$B$6:$B$9</c:f>
              <c:numCache>
                <c:formatCode>General</c:formatCode>
                <c:ptCount val="4"/>
              </c:numCache>
            </c:numRef>
          </c:cat>
          <c:val>
            <c:numRef>
              <c:f>Apstrade_A!$Q$9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B1F-4E1B-8B3E-65B1EB168F9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13" Type="http://schemas.openxmlformats.org/officeDocument/2006/relationships/chart" Target="../charts/chart27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12" Type="http://schemas.openxmlformats.org/officeDocument/2006/relationships/chart" Target="../charts/chart26.xml"/><Relationship Id="rId17" Type="http://schemas.openxmlformats.org/officeDocument/2006/relationships/image" Target="../media/image1.png"/><Relationship Id="rId2" Type="http://schemas.openxmlformats.org/officeDocument/2006/relationships/chart" Target="../charts/chart16.xml"/><Relationship Id="rId16" Type="http://schemas.openxmlformats.org/officeDocument/2006/relationships/hyperlink" Target="https://www.varam.gov.lv/lv/pakalpojumu-vides-pilnveide" TargetMode="Externa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11" Type="http://schemas.openxmlformats.org/officeDocument/2006/relationships/chart" Target="../charts/chart25.xml"/><Relationship Id="rId5" Type="http://schemas.openxmlformats.org/officeDocument/2006/relationships/chart" Target="../charts/chart19.xml"/><Relationship Id="rId15" Type="http://schemas.openxmlformats.org/officeDocument/2006/relationships/chart" Target="../charts/chart29.xml"/><Relationship Id="rId10" Type="http://schemas.openxmlformats.org/officeDocument/2006/relationships/chart" Target="../charts/chart24.xml"/><Relationship Id="rId4" Type="http://schemas.openxmlformats.org/officeDocument/2006/relationships/chart" Target="../charts/chart18.xml"/><Relationship Id="rId9" Type="http://schemas.openxmlformats.org/officeDocument/2006/relationships/chart" Target="../charts/chart23.xml"/><Relationship Id="rId14" Type="http://schemas.openxmlformats.org/officeDocument/2006/relationships/chart" Target="../charts/chart2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647701</xdr:colOff>
      <xdr:row>3</xdr:row>
      <xdr:rowOff>30957</xdr:rowOff>
    </xdr:from>
    <xdr:to>
      <xdr:col>16</xdr:col>
      <xdr:colOff>2019301</xdr:colOff>
      <xdr:row>4</xdr:row>
      <xdr:rowOff>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E46A087A-687C-4A12-A5DD-6D0F2C327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662609</xdr:colOff>
      <xdr:row>3</xdr:row>
      <xdr:rowOff>24848</xdr:rowOff>
    </xdr:from>
    <xdr:to>
      <xdr:col>21</xdr:col>
      <xdr:colOff>2034209</xdr:colOff>
      <xdr:row>3</xdr:row>
      <xdr:rowOff>1079741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BFD6CC-C1F3-4802-924E-D41860ADE9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646043</xdr:colOff>
      <xdr:row>3</xdr:row>
      <xdr:rowOff>33131</xdr:rowOff>
    </xdr:from>
    <xdr:to>
      <xdr:col>26</xdr:col>
      <xdr:colOff>2017643</xdr:colOff>
      <xdr:row>3</xdr:row>
      <xdr:rowOff>1035327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9E596E6-EC79-4DFA-9752-6B71447502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637761</xdr:colOff>
      <xdr:row>3</xdr:row>
      <xdr:rowOff>0</xdr:rowOff>
    </xdr:from>
    <xdr:to>
      <xdr:col>36</xdr:col>
      <xdr:colOff>2009361</xdr:colOff>
      <xdr:row>3</xdr:row>
      <xdr:rowOff>1054893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887796A-8C60-445A-A974-9DBC5F0B3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41</xdr:col>
      <xdr:colOff>612913</xdr:colOff>
      <xdr:row>3</xdr:row>
      <xdr:rowOff>16565</xdr:rowOff>
    </xdr:from>
    <xdr:to>
      <xdr:col>41</xdr:col>
      <xdr:colOff>1984513</xdr:colOff>
      <xdr:row>3</xdr:row>
      <xdr:rowOff>1071458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673702B1-CF0B-4569-9095-E9492E712A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46</xdr:col>
      <xdr:colOff>654326</xdr:colOff>
      <xdr:row>3</xdr:row>
      <xdr:rowOff>24847</xdr:rowOff>
    </xdr:from>
    <xdr:to>
      <xdr:col>46</xdr:col>
      <xdr:colOff>2025926</xdr:colOff>
      <xdr:row>3</xdr:row>
      <xdr:rowOff>1079740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F61D3220-3654-4524-B77C-FFEB642197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51</xdr:col>
      <xdr:colOff>654326</xdr:colOff>
      <xdr:row>3</xdr:row>
      <xdr:rowOff>8283</xdr:rowOff>
    </xdr:from>
    <xdr:to>
      <xdr:col>51</xdr:col>
      <xdr:colOff>2025926</xdr:colOff>
      <xdr:row>3</xdr:row>
      <xdr:rowOff>1063176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F5115BED-248D-4E2B-88FA-479C70E69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56</xdr:col>
      <xdr:colOff>662609</xdr:colOff>
      <xdr:row>3</xdr:row>
      <xdr:rowOff>0</xdr:rowOff>
    </xdr:from>
    <xdr:to>
      <xdr:col>56</xdr:col>
      <xdr:colOff>2034209</xdr:colOff>
      <xdr:row>3</xdr:row>
      <xdr:rowOff>1054893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3276D67D-779C-465F-8C13-56DA49806D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61</xdr:col>
      <xdr:colOff>646044</xdr:colOff>
      <xdr:row>3</xdr:row>
      <xdr:rowOff>8282</xdr:rowOff>
    </xdr:from>
    <xdr:to>
      <xdr:col>61</xdr:col>
      <xdr:colOff>2017644</xdr:colOff>
      <xdr:row>3</xdr:row>
      <xdr:rowOff>1063175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70BAA376-CD25-485B-9086-72DC74F16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66</xdr:col>
      <xdr:colOff>646044</xdr:colOff>
      <xdr:row>3</xdr:row>
      <xdr:rowOff>8283</xdr:rowOff>
    </xdr:from>
    <xdr:to>
      <xdr:col>66</xdr:col>
      <xdr:colOff>2017644</xdr:colOff>
      <xdr:row>3</xdr:row>
      <xdr:rowOff>1063176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9916287E-FC25-4591-A33B-1A1486BB20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71</xdr:col>
      <xdr:colOff>670891</xdr:colOff>
      <xdr:row>3</xdr:row>
      <xdr:rowOff>16565</xdr:rowOff>
    </xdr:from>
    <xdr:to>
      <xdr:col>71</xdr:col>
      <xdr:colOff>2042491</xdr:colOff>
      <xdr:row>3</xdr:row>
      <xdr:rowOff>1071458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3980E4B0-0C0B-4A51-828B-0579DFAE0F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76</xdr:col>
      <xdr:colOff>670891</xdr:colOff>
      <xdr:row>3</xdr:row>
      <xdr:rowOff>16565</xdr:rowOff>
    </xdr:from>
    <xdr:to>
      <xdr:col>76</xdr:col>
      <xdr:colOff>2042491</xdr:colOff>
      <xdr:row>3</xdr:row>
      <xdr:rowOff>1071458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F7F042BD-2734-4245-9697-0D94B6EEBC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467967</xdr:colOff>
      <xdr:row>3</xdr:row>
      <xdr:rowOff>43898</xdr:rowOff>
    </xdr:from>
    <xdr:to>
      <xdr:col>13</xdr:col>
      <xdr:colOff>1725267</xdr:colOff>
      <xdr:row>4</xdr:row>
      <xdr:rowOff>12113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C163B983-2065-48A9-B495-44C9DFE10C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31</xdr:col>
      <xdr:colOff>646043</xdr:colOff>
      <xdr:row>3</xdr:row>
      <xdr:rowOff>33131</xdr:rowOff>
    </xdr:from>
    <xdr:to>
      <xdr:col>31</xdr:col>
      <xdr:colOff>2017643</xdr:colOff>
      <xdr:row>3</xdr:row>
      <xdr:rowOff>1035327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50ABD16-90DF-4081-8021-03FEE89F81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14117</xdr:colOff>
      <xdr:row>8</xdr:row>
      <xdr:rowOff>98652</xdr:rowOff>
    </xdr:from>
    <xdr:to>
      <xdr:col>14</xdr:col>
      <xdr:colOff>5953</xdr:colOff>
      <xdr:row>8</xdr:row>
      <xdr:rowOff>527538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BA9E73-3D3B-63D0-0B87-FEB8BFC8B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11906</xdr:colOff>
      <xdr:row>12</xdr:row>
      <xdr:rowOff>77390</xdr:rowOff>
    </xdr:from>
    <xdr:to>
      <xdr:col>14</xdr:col>
      <xdr:colOff>5102</xdr:colOff>
      <xdr:row>12</xdr:row>
      <xdr:rowOff>506276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8F1CC32-E0DF-43D4-A719-205B2512D7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11906</xdr:colOff>
      <xdr:row>9</xdr:row>
      <xdr:rowOff>65485</xdr:rowOff>
    </xdr:from>
    <xdr:to>
      <xdr:col>14</xdr:col>
      <xdr:colOff>5102</xdr:colOff>
      <xdr:row>9</xdr:row>
      <xdr:rowOff>494371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B984FD4-4AFB-48FA-8547-4F8499647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11906</xdr:colOff>
      <xdr:row>10</xdr:row>
      <xdr:rowOff>77390</xdr:rowOff>
    </xdr:from>
    <xdr:to>
      <xdr:col>14</xdr:col>
      <xdr:colOff>5102</xdr:colOff>
      <xdr:row>10</xdr:row>
      <xdr:rowOff>506276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E0DBFF3-15FE-41D1-9730-B215FE7FC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11204</xdr:colOff>
      <xdr:row>6</xdr:row>
      <xdr:rowOff>146378</xdr:rowOff>
    </xdr:from>
    <xdr:to>
      <xdr:col>14</xdr:col>
      <xdr:colOff>7202</xdr:colOff>
      <xdr:row>6</xdr:row>
      <xdr:rowOff>575264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AA683C6-76D3-4E70-87A6-ED3E795B1F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17859</xdr:colOff>
      <xdr:row>13</xdr:row>
      <xdr:rowOff>77390</xdr:rowOff>
    </xdr:from>
    <xdr:to>
      <xdr:col>14</xdr:col>
      <xdr:colOff>11055</xdr:colOff>
      <xdr:row>13</xdr:row>
      <xdr:rowOff>506276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A236167-FC0E-46FE-AB58-FBFCF9868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19260</xdr:colOff>
      <xdr:row>15</xdr:row>
      <xdr:rowOff>145676</xdr:rowOff>
    </xdr:from>
    <xdr:to>
      <xdr:col>14</xdr:col>
      <xdr:colOff>11756</xdr:colOff>
      <xdr:row>15</xdr:row>
      <xdr:rowOff>574562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AD24480F-BF96-4F79-88DB-C8A6324867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17859</xdr:colOff>
      <xdr:row>17</xdr:row>
      <xdr:rowOff>83344</xdr:rowOff>
    </xdr:from>
    <xdr:to>
      <xdr:col>14</xdr:col>
      <xdr:colOff>11055</xdr:colOff>
      <xdr:row>17</xdr:row>
      <xdr:rowOff>512230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CE5C3A9B-B8D2-4B2D-9CBE-34A6A44D8D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17860</xdr:colOff>
      <xdr:row>18</xdr:row>
      <xdr:rowOff>77391</xdr:rowOff>
    </xdr:from>
    <xdr:to>
      <xdr:col>14</xdr:col>
      <xdr:colOff>11056</xdr:colOff>
      <xdr:row>18</xdr:row>
      <xdr:rowOff>506277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A8C17C98-3667-4186-B84E-5AE5C821C7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17859</xdr:colOff>
      <xdr:row>20</xdr:row>
      <xdr:rowOff>131309</xdr:rowOff>
    </xdr:from>
    <xdr:to>
      <xdr:col>14</xdr:col>
      <xdr:colOff>11055</xdr:colOff>
      <xdr:row>20</xdr:row>
      <xdr:rowOff>559855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CBD0081B-8653-4D34-953B-3A694D2F3F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17859</xdr:colOff>
      <xdr:row>22</xdr:row>
      <xdr:rowOff>83344</xdr:rowOff>
    </xdr:from>
    <xdr:to>
      <xdr:col>14</xdr:col>
      <xdr:colOff>11055</xdr:colOff>
      <xdr:row>22</xdr:row>
      <xdr:rowOff>512230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194D8A74-9D94-46C0-A113-9C56AC26DE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17860</xdr:colOff>
      <xdr:row>23</xdr:row>
      <xdr:rowOff>77391</xdr:rowOff>
    </xdr:from>
    <xdr:to>
      <xdr:col>14</xdr:col>
      <xdr:colOff>11056</xdr:colOff>
      <xdr:row>23</xdr:row>
      <xdr:rowOff>506277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FE38B26D-2D61-4A99-9C45-BCBC37CA54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17859</xdr:colOff>
      <xdr:row>24</xdr:row>
      <xdr:rowOff>71437</xdr:rowOff>
    </xdr:from>
    <xdr:to>
      <xdr:col>14</xdr:col>
      <xdr:colOff>11055</xdr:colOff>
      <xdr:row>24</xdr:row>
      <xdr:rowOff>500323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69D566C4-3E67-407A-93E1-2D1E18389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23</xdr:col>
      <xdr:colOff>10644</xdr:colOff>
      <xdr:row>6</xdr:row>
      <xdr:rowOff>634814</xdr:rowOff>
    </xdr:from>
    <xdr:to>
      <xdr:col>26</xdr:col>
      <xdr:colOff>612960</xdr:colOff>
      <xdr:row>13</xdr:row>
      <xdr:rowOff>15690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AC3AB44B-76DC-448A-B16F-C9D0993045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21</xdr:col>
      <xdr:colOff>537882</xdr:colOff>
      <xdr:row>13</xdr:row>
      <xdr:rowOff>44824</xdr:rowOff>
    </xdr:from>
    <xdr:to>
      <xdr:col>28</xdr:col>
      <xdr:colOff>44824</xdr:colOff>
      <xdr:row>16</xdr:row>
      <xdr:rowOff>224118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8BE0C14-0B73-455E-B974-98622E01FA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25</xdr:col>
      <xdr:colOff>490902</xdr:colOff>
      <xdr:row>22</xdr:row>
      <xdr:rowOff>66173</xdr:rowOff>
    </xdr:from>
    <xdr:to>
      <xdr:col>28</xdr:col>
      <xdr:colOff>160959</xdr:colOff>
      <xdr:row>24</xdr:row>
      <xdr:rowOff>530263</xdr:rowOff>
    </xdr:to>
    <xdr:pic>
      <xdr:nvPicPr>
        <xdr:cNvPr id="38" name="Picture 37" descr="A qr code on a white background&#10;&#10;Description automatically generated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EEC8D8A9-096D-5CA1-9F54-5C0CFAFFB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0339537" y="9019673"/>
          <a:ext cx="1604364" cy="1607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612E8-CF32-43B2-BCF6-11351359B01B}">
  <sheetPr>
    <outlinePr summaryBelow="0"/>
  </sheetPr>
  <dimension ref="A1:CC33"/>
  <sheetViews>
    <sheetView showGridLines="0" showZeros="0" zoomScaleNormal="100" workbookViewId="0">
      <pane xSplit="16" ySplit="10" topLeftCell="Q11" activePane="bottomRight" state="frozen"/>
      <selection activeCell="A2" sqref="A2"/>
      <selection pane="topRight" activeCell="M2" sqref="M2"/>
      <selection pane="bottomLeft" activeCell="A11" sqref="A11"/>
      <selection pane="bottomRight" activeCell="V41" sqref="V41"/>
    </sheetView>
  </sheetViews>
  <sheetFormatPr defaultRowHeight="12.75" x14ac:dyDescent="0.2"/>
  <cols>
    <col min="1" max="1" width="5.7109375" style="14" customWidth="1"/>
    <col min="2" max="2" width="5.7109375" style="1" customWidth="1"/>
    <col min="3" max="3" width="10.7109375" style="2" customWidth="1"/>
    <col min="4" max="4" width="10.7109375" style="3" customWidth="1"/>
    <col min="5" max="5" width="10.7109375" style="2" customWidth="1"/>
    <col min="6" max="11" width="2.7109375" style="1" hidden="1" customWidth="1"/>
    <col min="12" max="12" width="5.28515625" style="107" customWidth="1" collapsed="1"/>
    <col min="13" max="13" width="45.7109375" style="26" customWidth="1"/>
    <col min="14" max="14" width="35.7109375" style="26" customWidth="1"/>
    <col min="15" max="15" width="4.7109375" style="1" hidden="1" customWidth="1"/>
    <col min="16" max="16" width="8.7109375" style="1" customWidth="1"/>
    <col min="17" max="17" width="40.7109375" style="1" customWidth="1"/>
    <col min="18" max="21" width="2.7109375" style="1" hidden="1" customWidth="1"/>
    <col min="22" max="22" width="40.7109375" style="1" customWidth="1"/>
    <col min="23" max="26" width="2.7109375" style="1" hidden="1" customWidth="1"/>
    <col min="27" max="27" width="40.7109375" style="1" customWidth="1"/>
    <col min="28" max="31" width="2.7109375" style="1" hidden="1" customWidth="1"/>
    <col min="32" max="32" width="40.7109375" style="1" customWidth="1"/>
    <col min="33" max="36" width="2.7109375" style="1" hidden="1" customWidth="1"/>
    <col min="37" max="37" width="40.7109375" style="1" customWidth="1"/>
    <col min="38" max="41" width="2.7109375" style="1" hidden="1" customWidth="1"/>
    <col min="42" max="42" width="40.7109375" style="1" customWidth="1"/>
    <col min="43" max="46" width="2.7109375" style="1" hidden="1" customWidth="1"/>
    <col min="47" max="47" width="40.7109375" style="1" customWidth="1"/>
    <col min="48" max="51" width="2.7109375" style="1" hidden="1" customWidth="1"/>
    <col min="52" max="52" width="40.7109375" style="1" customWidth="1"/>
    <col min="53" max="56" width="2.7109375" style="1" hidden="1" customWidth="1"/>
    <col min="57" max="57" width="40.7109375" style="1" customWidth="1"/>
    <col min="58" max="61" width="2.7109375" style="1" hidden="1" customWidth="1"/>
    <col min="62" max="62" width="40.7109375" style="1" customWidth="1"/>
    <col min="63" max="66" width="2.7109375" style="1" hidden="1" customWidth="1"/>
    <col min="67" max="67" width="40.7109375" style="1" customWidth="1"/>
    <col min="68" max="71" width="2.7109375" style="1" hidden="1" customWidth="1"/>
    <col min="72" max="72" width="40.7109375" style="1" customWidth="1"/>
    <col min="73" max="76" width="2.7109375" style="1" hidden="1" customWidth="1"/>
    <col min="77" max="77" width="40.7109375" style="1" customWidth="1"/>
    <col min="78" max="81" width="2.7109375" style="1" hidden="1" customWidth="1"/>
    <col min="82" max="16384" width="9.140625" style="1"/>
  </cols>
  <sheetData>
    <row r="1" spans="1:81" ht="89.25" x14ac:dyDescent="0.2">
      <c r="A1" s="15" t="s">
        <v>4</v>
      </c>
      <c r="B1" s="5" t="s">
        <v>5</v>
      </c>
      <c r="C1" s="10" t="s">
        <v>6</v>
      </c>
      <c r="D1" s="31" t="s">
        <v>7</v>
      </c>
      <c r="E1" s="10" t="s">
        <v>53</v>
      </c>
      <c r="F1" s="30"/>
      <c r="G1" s="30"/>
      <c r="H1" s="30"/>
      <c r="I1" s="30"/>
      <c r="J1" s="30"/>
      <c r="K1" s="30"/>
      <c r="L1" s="105" t="s">
        <v>64</v>
      </c>
      <c r="M1" s="5" t="s">
        <v>58</v>
      </c>
      <c r="N1" s="5" t="s">
        <v>152</v>
      </c>
      <c r="O1" s="5"/>
      <c r="P1" s="21"/>
      <c r="Q1" s="11" t="s">
        <v>67</v>
      </c>
      <c r="R1" s="5"/>
      <c r="S1" s="5"/>
      <c r="T1" s="5"/>
      <c r="U1" s="5"/>
      <c r="V1" s="11" t="s">
        <v>94</v>
      </c>
      <c r="W1" s="5"/>
      <c r="X1" s="5"/>
      <c r="Y1" s="5"/>
      <c r="Z1" s="5"/>
      <c r="AA1" s="11" t="s">
        <v>93</v>
      </c>
      <c r="AB1" s="5"/>
      <c r="AC1" s="5"/>
      <c r="AD1" s="5"/>
      <c r="AE1" s="5"/>
      <c r="AF1" s="11" t="s">
        <v>69</v>
      </c>
      <c r="AG1" s="5"/>
      <c r="AH1" s="5"/>
      <c r="AI1" s="5"/>
      <c r="AJ1" s="5"/>
      <c r="AK1" s="11" t="s">
        <v>70</v>
      </c>
      <c r="AL1" s="5"/>
      <c r="AM1" s="5"/>
      <c r="AN1" s="5"/>
      <c r="AO1" s="5"/>
      <c r="AP1" s="11" t="s">
        <v>71</v>
      </c>
      <c r="AQ1" s="5"/>
      <c r="AR1" s="5"/>
      <c r="AS1" s="5"/>
      <c r="AT1" s="5"/>
      <c r="AU1" s="11" t="s">
        <v>68</v>
      </c>
      <c r="AV1" s="5"/>
      <c r="AW1" s="5"/>
      <c r="AX1" s="5"/>
      <c r="AY1" s="5"/>
      <c r="AZ1" s="11" t="s">
        <v>72</v>
      </c>
      <c r="BA1" s="5"/>
      <c r="BB1" s="5"/>
      <c r="BC1" s="5"/>
      <c r="BD1" s="5"/>
      <c r="BE1" s="11" t="s">
        <v>73</v>
      </c>
      <c r="BF1" s="5"/>
      <c r="BG1" s="5"/>
      <c r="BH1" s="5"/>
      <c r="BI1" s="5"/>
      <c r="BJ1" s="11" t="s">
        <v>74</v>
      </c>
      <c r="BK1" s="5"/>
      <c r="BL1" s="5"/>
      <c r="BM1" s="5"/>
      <c r="BN1" s="5"/>
      <c r="BO1" s="11" t="s">
        <v>75</v>
      </c>
      <c r="BP1" s="5"/>
      <c r="BQ1" s="5"/>
      <c r="BR1" s="5"/>
      <c r="BS1" s="5"/>
      <c r="BT1" s="11" t="s">
        <v>76</v>
      </c>
      <c r="BU1" s="5"/>
      <c r="BV1" s="5"/>
      <c r="BW1" s="5"/>
      <c r="BX1" s="5"/>
      <c r="BY1" s="11" t="s">
        <v>77</v>
      </c>
      <c r="BZ1" s="30"/>
      <c r="CA1" s="5"/>
      <c r="CB1" s="5"/>
      <c r="CC1" s="5"/>
    </row>
    <row r="2" spans="1:81" ht="14.25" customHeight="1" x14ac:dyDescent="0.2">
      <c r="A2" s="5">
        <f>COUNTA(A11:A113)</f>
        <v>23</v>
      </c>
      <c r="B2" s="5">
        <f>COUNTA(B11:B113)</f>
        <v>23</v>
      </c>
      <c r="C2" s="5">
        <f>COUNTA(C11:C113)</f>
        <v>23</v>
      </c>
      <c r="D2" s="5">
        <f>COUNTA(D11:D113)</f>
        <v>23</v>
      </c>
      <c r="E2" s="5">
        <f>COUNTA(E11:E113)</f>
        <v>23</v>
      </c>
      <c r="F2" s="30">
        <f t="shared" ref="F2:K2" si="0">SUM(F11:F113)</f>
        <v>1</v>
      </c>
      <c r="G2" s="30">
        <f t="shared" si="0"/>
        <v>10</v>
      </c>
      <c r="H2" s="30">
        <f t="shared" si="0"/>
        <v>6</v>
      </c>
      <c r="I2" s="30">
        <f t="shared" si="0"/>
        <v>0</v>
      </c>
      <c r="J2" s="30">
        <f t="shared" si="0"/>
        <v>0</v>
      </c>
      <c r="K2" s="30">
        <f t="shared" si="0"/>
        <v>0</v>
      </c>
      <c r="L2" s="4">
        <f>COUNTA(L11:L113)</f>
        <v>0</v>
      </c>
      <c r="M2" s="5">
        <f>COUNTA(M11:M113)</f>
        <v>23</v>
      </c>
      <c r="N2" s="5">
        <f>COUNTA(N11:N113)</f>
        <v>23</v>
      </c>
      <c r="O2" s="5"/>
      <c r="P2" s="21"/>
      <c r="Q2" s="11">
        <f>COUNTA(Q11:Q113)</f>
        <v>23</v>
      </c>
      <c r="R2" s="5"/>
      <c r="S2" s="5"/>
      <c r="T2" s="5"/>
      <c r="U2" s="5"/>
      <c r="V2" s="11">
        <f>COUNTA(V11:V113)</f>
        <v>23</v>
      </c>
      <c r="W2" s="5"/>
      <c r="X2" s="5"/>
      <c r="Y2" s="5"/>
      <c r="Z2" s="5"/>
      <c r="AA2" s="11">
        <f>COUNTA(AA11:AA113)</f>
        <v>23</v>
      </c>
      <c r="AB2" s="5"/>
      <c r="AC2" s="5"/>
      <c r="AD2" s="5"/>
      <c r="AE2" s="5"/>
      <c r="AF2" s="11">
        <f>COUNTA(AF11:AF113)</f>
        <v>23</v>
      </c>
      <c r="AG2" s="5"/>
      <c r="AH2" s="5"/>
      <c r="AI2" s="5"/>
      <c r="AJ2" s="5"/>
      <c r="AK2" s="11">
        <f>COUNTA(AK11:AK113)</f>
        <v>23</v>
      </c>
      <c r="AL2" s="5"/>
      <c r="AM2" s="5"/>
      <c r="AN2" s="5"/>
      <c r="AO2" s="5"/>
      <c r="AP2" s="11">
        <f>COUNTA(AP11:AP113)</f>
        <v>23</v>
      </c>
      <c r="AQ2" s="5"/>
      <c r="AR2" s="5"/>
      <c r="AS2" s="5"/>
      <c r="AT2" s="5"/>
      <c r="AU2" s="11">
        <f>COUNTA(AU11:AU113)</f>
        <v>23</v>
      </c>
      <c r="AV2" s="5"/>
      <c r="AW2" s="5"/>
      <c r="AX2" s="5"/>
      <c r="AY2" s="5"/>
      <c r="AZ2" s="11">
        <f>COUNTA(AZ11:AZ113)</f>
        <v>23</v>
      </c>
      <c r="BA2" s="5"/>
      <c r="BB2" s="5"/>
      <c r="BC2" s="5"/>
      <c r="BD2" s="5"/>
      <c r="BE2" s="11">
        <f>COUNTA(BE11:BE113)</f>
        <v>23</v>
      </c>
      <c r="BF2" s="5"/>
      <c r="BG2" s="5"/>
      <c r="BH2" s="5"/>
      <c r="BI2" s="5"/>
      <c r="BJ2" s="11">
        <f>COUNTA(BJ11:BJ113)</f>
        <v>23</v>
      </c>
      <c r="BK2" s="5"/>
      <c r="BL2" s="5"/>
      <c r="BM2" s="5"/>
      <c r="BN2" s="5"/>
      <c r="BO2" s="11">
        <f>COUNTA(BO11:BO113)</f>
        <v>23</v>
      </c>
      <c r="BP2" s="5"/>
      <c r="BQ2" s="5"/>
      <c r="BR2" s="5"/>
      <c r="BS2" s="5"/>
      <c r="BT2" s="11">
        <f>COUNTA(BT11:BT113)</f>
        <v>23</v>
      </c>
      <c r="BU2" s="5"/>
      <c r="BV2" s="5"/>
      <c r="BW2" s="5"/>
      <c r="BX2" s="5"/>
      <c r="BY2" s="5">
        <f>COUNTA(BY11:BY113)</f>
        <v>23</v>
      </c>
      <c r="BZ2" s="5"/>
      <c r="CA2" s="5"/>
      <c r="CB2" s="5"/>
      <c r="CC2" s="5"/>
    </row>
    <row r="3" spans="1:81" ht="14.25" customHeight="1" x14ac:dyDescent="0.2">
      <c r="A3" s="5">
        <f>SUBTOTAL(103,A11:A113)</f>
        <v>23</v>
      </c>
      <c r="B3" s="5">
        <f>SUBTOTAL(103,B11:B113)</f>
        <v>23</v>
      </c>
      <c r="C3" s="5">
        <f>SUBTOTAL(103,C11:C113)</f>
        <v>23</v>
      </c>
      <c r="D3" s="5">
        <f>SUBTOTAL(103,D11:D113)</f>
        <v>23</v>
      </c>
      <c r="E3" s="5">
        <f>SUBTOTAL(103,E11:E113)</f>
        <v>23</v>
      </c>
      <c r="F3" s="20">
        <f t="shared" ref="F3:K3" si="1">SUBTOTAL(109,F11:F113)</f>
        <v>1</v>
      </c>
      <c r="G3" s="20">
        <f t="shared" si="1"/>
        <v>10</v>
      </c>
      <c r="H3" s="20">
        <f t="shared" si="1"/>
        <v>6</v>
      </c>
      <c r="I3" s="20">
        <f t="shared" si="1"/>
        <v>0</v>
      </c>
      <c r="J3" s="20">
        <f t="shared" si="1"/>
        <v>0</v>
      </c>
      <c r="K3" s="20">
        <f t="shared" si="1"/>
        <v>0</v>
      </c>
      <c r="L3" s="4">
        <f>SUBTOTAL(103,L11:L113)</f>
        <v>0</v>
      </c>
      <c r="M3" s="5">
        <f>SUBTOTAL(103,M11:M113)</f>
        <v>23</v>
      </c>
      <c r="N3" s="5">
        <f>SUBTOTAL(103,N11:N113)</f>
        <v>23</v>
      </c>
      <c r="O3" s="5"/>
      <c r="P3" s="21"/>
      <c r="Q3" s="11">
        <f>SUBTOTAL(103,Q11:Q113)</f>
        <v>23</v>
      </c>
      <c r="R3" s="5"/>
      <c r="S3" s="5"/>
      <c r="T3" s="5"/>
      <c r="U3" s="5"/>
      <c r="V3" s="11">
        <f>SUBTOTAL(103,V11:V113)</f>
        <v>23</v>
      </c>
      <c r="W3" s="5"/>
      <c r="X3" s="5"/>
      <c r="Y3" s="5"/>
      <c r="Z3" s="5"/>
      <c r="AA3" s="11">
        <f>SUBTOTAL(103,AA11:AA113)</f>
        <v>23</v>
      </c>
      <c r="AB3" s="5"/>
      <c r="AC3" s="5"/>
      <c r="AD3" s="5"/>
      <c r="AE3" s="5"/>
      <c r="AF3" s="11">
        <f>SUBTOTAL(103,AF11:AF113)</f>
        <v>23</v>
      </c>
      <c r="AG3" s="5"/>
      <c r="AH3" s="5"/>
      <c r="AI3" s="5"/>
      <c r="AJ3" s="5"/>
      <c r="AK3" s="11">
        <f>SUBTOTAL(103,AK11:AK113)</f>
        <v>23</v>
      </c>
      <c r="AL3" s="5"/>
      <c r="AM3" s="5"/>
      <c r="AN3" s="5"/>
      <c r="AO3" s="5"/>
      <c r="AP3" s="11">
        <f>SUBTOTAL(103,AP11:AP113)</f>
        <v>23</v>
      </c>
      <c r="AQ3" s="5"/>
      <c r="AR3" s="5"/>
      <c r="AS3" s="5"/>
      <c r="AT3" s="5"/>
      <c r="AU3" s="11">
        <f>SUBTOTAL(103,AU11:AU113)</f>
        <v>23</v>
      </c>
      <c r="AV3" s="5"/>
      <c r="AW3" s="5"/>
      <c r="AX3" s="5"/>
      <c r="AY3" s="5"/>
      <c r="AZ3" s="11">
        <f>SUBTOTAL(103,AZ11:AZ113)</f>
        <v>23</v>
      </c>
      <c r="BA3" s="5"/>
      <c r="BB3" s="5"/>
      <c r="BC3" s="5"/>
      <c r="BD3" s="5"/>
      <c r="BE3" s="11">
        <f>SUBTOTAL(103,BE11:BE113)</f>
        <v>23</v>
      </c>
      <c r="BF3" s="5"/>
      <c r="BG3" s="5"/>
      <c r="BH3" s="5"/>
      <c r="BI3" s="5"/>
      <c r="BJ3" s="11">
        <f>SUBTOTAL(103,BJ11:BJ113)</f>
        <v>23</v>
      </c>
      <c r="BK3" s="5"/>
      <c r="BL3" s="5"/>
      <c r="BM3" s="5"/>
      <c r="BN3" s="5"/>
      <c r="BO3" s="11">
        <f>SUBTOTAL(103,BO11:BO113)</f>
        <v>23</v>
      </c>
      <c r="BP3" s="5"/>
      <c r="BQ3" s="5"/>
      <c r="BR3" s="5"/>
      <c r="BS3" s="5"/>
      <c r="BT3" s="11">
        <f>SUBTOTAL(103,BT11:BT113)</f>
        <v>23</v>
      </c>
      <c r="BU3" s="5"/>
      <c r="BV3" s="5"/>
      <c r="BW3" s="5"/>
      <c r="BX3" s="5"/>
      <c r="BY3" s="5">
        <f>SUBTOTAL(103,BY11:BY113)</f>
        <v>23</v>
      </c>
      <c r="BZ3" s="5"/>
      <c r="CA3" s="5"/>
      <c r="CB3" s="5"/>
      <c r="CC3" s="5"/>
    </row>
    <row r="4" spans="1:81" ht="85.5" customHeight="1" x14ac:dyDescent="0.2">
      <c r="A4" s="15"/>
      <c r="B4" s="5"/>
      <c r="C4" s="5"/>
      <c r="D4" s="5"/>
      <c r="E4" s="5"/>
      <c r="F4" s="93" t="s">
        <v>59</v>
      </c>
      <c r="G4" s="96" t="s">
        <v>60</v>
      </c>
      <c r="H4" s="94" t="s">
        <v>61</v>
      </c>
      <c r="I4" s="95" t="s">
        <v>62</v>
      </c>
      <c r="J4" s="92" t="s">
        <v>63</v>
      </c>
      <c r="K4" s="92" t="s">
        <v>37</v>
      </c>
      <c r="L4" s="103"/>
      <c r="M4" s="5"/>
      <c r="N4" s="5"/>
      <c r="O4" s="5"/>
      <c r="P4" s="8"/>
      <c r="Q4" s="5"/>
      <c r="R4" s="88" t="s">
        <v>0</v>
      </c>
      <c r="S4" s="89" t="s">
        <v>1</v>
      </c>
      <c r="T4" s="90" t="s">
        <v>2</v>
      </c>
      <c r="U4" s="87" t="s">
        <v>3</v>
      </c>
      <c r="V4" s="5"/>
      <c r="W4" s="88" t="s">
        <v>0</v>
      </c>
      <c r="X4" s="89" t="s">
        <v>1</v>
      </c>
      <c r="Y4" s="90" t="s">
        <v>2</v>
      </c>
      <c r="Z4" s="87" t="s">
        <v>3</v>
      </c>
      <c r="AA4" s="5"/>
      <c r="AB4" s="88" t="s">
        <v>0</v>
      </c>
      <c r="AC4" s="89" t="s">
        <v>1</v>
      </c>
      <c r="AD4" s="90" t="s">
        <v>2</v>
      </c>
      <c r="AE4" s="87" t="s">
        <v>3</v>
      </c>
      <c r="AF4" s="5"/>
      <c r="AG4" s="88" t="s">
        <v>0</v>
      </c>
      <c r="AH4" s="89" t="s">
        <v>1</v>
      </c>
      <c r="AI4" s="90" t="s">
        <v>2</v>
      </c>
      <c r="AJ4" s="87" t="s">
        <v>3</v>
      </c>
      <c r="AK4" s="5"/>
      <c r="AL4" s="88" t="s">
        <v>0</v>
      </c>
      <c r="AM4" s="89" t="s">
        <v>1</v>
      </c>
      <c r="AN4" s="90" t="s">
        <v>2</v>
      </c>
      <c r="AO4" s="87" t="s">
        <v>3</v>
      </c>
      <c r="AP4" s="5"/>
      <c r="AQ4" s="88" t="s">
        <v>0</v>
      </c>
      <c r="AR4" s="89" t="s">
        <v>1</v>
      </c>
      <c r="AS4" s="90" t="s">
        <v>2</v>
      </c>
      <c r="AT4" s="87" t="s">
        <v>3</v>
      </c>
      <c r="AU4" s="5"/>
      <c r="AV4" s="88" t="s">
        <v>0</v>
      </c>
      <c r="AW4" s="89" t="s">
        <v>1</v>
      </c>
      <c r="AX4" s="90" t="s">
        <v>2</v>
      </c>
      <c r="AY4" s="87" t="s">
        <v>3</v>
      </c>
      <c r="AZ4" s="5"/>
      <c r="BA4" s="88" t="s">
        <v>0</v>
      </c>
      <c r="BB4" s="89" t="s">
        <v>1</v>
      </c>
      <c r="BC4" s="90" t="s">
        <v>2</v>
      </c>
      <c r="BD4" s="87" t="s">
        <v>3</v>
      </c>
      <c r="BE4" s="5"/>
      <c r="BF4" s="88" t="s">
        <v>0</v>
      </c>
      <c r="BG4" s="89" t="s">
        <v>1</v>
      </c>
      <c r="BH4" s="90" t="s">
        <v>2</v>
      </c>
      <c r="BI4" s="87" t="s">
        <v>3</v>
      </c>
      <c r="BJ4" s="5"/>
      <c r="BK4" s="88" t="s">
        <v>0</v>
      </c>
      <c r="BL4" s="89" t="s">
        <v>1</v>
      </c>
      <c r="BM4" s="90" t="s">
        <v>2</v>
      </c>
      <c r="BN4" s="87" t="s">
        <v>3</v>
      </c>
      <c r="BO4" s="5"/>
      <c r="BP4" s="88" t="s">
        <v>0</v>
      </c>
      <c r="BQ4" s="89" t="s">
        <v>1</v>
      </c>
      <c r="BR4" s="90" t="s">
        <v>2</v>
      </c>
      <c r="BS4" s="87" t="s">
        <v>3</v>
      </c>
      <c r="BT4" s="5"/>
      <c r="BU4" s="88" t="s">
        <v>0</v>
      </c>
      <c r="BV4" s="89" t="s">
        <v>1</v>
      </c>
      <c r="BW4" s="90" t="s">
        <v>2</v>
      </c>
      <c r="BX4" s="87" t="s">
        <v>3</v>
      </c>
      <c r="BY4" s="5"/>
      <c r="BZ4" s="88" t="s">
        <v>0</v>
      </c>
      <c r="CA4" s="89" t="s">
        <v>1</v>
      </c>
      <c r="CB4" s="90" t="s">
        <v>2</v>
      </c>
      <c r="CC4" s="87" t="s">
        <v>3</v>
      </c>
    </row>
    <row r="5" spans="1:81" ht="15" customHeight="1" x14ac:dyDescent="0.2">
      <c r="A5" s="15"/>
      <c r="B5" s="5"/>
      <c r="C5" s="5"/>
      <c r="D5" s="5"/>
      <c r="E5" s="5"/>
      <c r="F5" s="5"/>
      <c r="G5" s="5"/>
      <c r="H5" s="5"/>
      <c r="I5" s="5"/>
      <c r="J5" s="5"/>
      <c r="K5" s="5"/>
      <c r="L5" s="29"/>
      <c r="M5" s="20"/>
      <c r="N5" s="34" t="s">
        <v>153</v>
      </c>
      <c r="O5" s="5"/>
      <c r="P5" s="33" t="s">
        <v>8</v>
      </c>
      <c r="Q5" s="5">
        <f>R5</f>
        <v>17</v>
      </c>
      <c r="R5" s="145">
        <f>R6+R7+R8+R9</f>
        <v>17</v>
      </c>
      <c r="S5" s="146"/>
      <c r="T5" s="146"/>
      <c r="U5" s="147"/>
      <c r="V5" s="5">
        <f>W5</f>
        <v>17</v>
      </c>
      <c r="W5" s="145">
        <f>W6+W7+W8+W9</f>
        <v>17</v>
      </c>
      <c r="X5" s="146"/>
      <c r="Y5" s="146"/>
      <c r="Z5" s="147"/>
      <c r="AA5" s="5">
        <f>AB5</f>
        <v>17</v>
      </c>
      <c r="AB5" s="145">
        <f>AB6+AB7+AB8+AB9</f>
        <v>17</v>
      </c>
      <c r="AC5" s="146"/>
      <c r="AD5" s="146"/>
      <c r="AE5" s="147"/>
      <c r="AF5" s="5">
        <f>AG5</f>
        <v>17</v>
      </c>
      <c r="AG5" s="145">
        <f>AG6+AG7+AG8+AG9</f>
        <v>17</v>
      </c>
      <c r="AH5" s="146"/>
      <c r="AI5" s="146"/>
      <c r="AJ5" s="147"/>
      <c r="AK5" s="5">
        <f>AL5</f>
        <v>17</v>
      </c>
      <c r="AL5" s="145">
        <f>AL6+AL7+AL8+AL9</f>
        <v>17</v>
      </c>
      <c r="AM5" s="146"/>
      <c r="AN5" s="146"/>
      <c r="AO5" s="147"/>
      <c r="AP5" s="5">
        <f>AQ5</f>
        <v>17</v>
      </c>
      <c r="AQ5" s="145">
        <f>AQ6+AQ7+AQ8+AQ9</f>
        <v>17</v>
      </c>
      <c r="AR5" s="146"/>
      <c r="AS5" s="146"/>
      <c r="AT5" s="147"/>
      <c r="AU5" s="5">
        <f>AV5</f>
        <v>17</v>
      </c>
      <c r="AV5" s="145">
        <f>AV6+AV7+AV8+AV9</f>
        <v>17</v>
      </c>
      <c r="AW5" s="146"/>
      <c r="AX5" s="146"/>
      <c r="AY5" s="147"/>
      <c r="AZ5" s="5">
        <f>BA5</f>
        <v>17</v>
      </c>
      <c r="BA5" s="145">
        <f>BA6+BA7+BA8+BA9</f>
        <v>17</v>
      </c>
      <c r="BB5" s="146"/>
      <c r="BC5" s="146"/>
      <c r="BD5" s="147"/>
      <c r="BE5" s="5">
        <f>BF5</f>
        <v>17</v>
      </c>
      <c r="BF5" s="145">
        <f>BF6+BF7+BF8+BF9</f>
        <v>17</v>
      </c>
      <c r="BG5" s="146"/>
      <c r="BH5" s="146"/>
      <c r="BI5" s="147"/>
      <c r="BJ5" s="5">
        <f>BK5</f>
        <v>17</v>
      </c>
      <c r="BK5" s="145">
        <f>BK6+BK7+BK8+BK9</f>
        <v>17</v>
      </c>
      <c r="BL5" s="146"/>
      <c r="BM5" s="146"/>
      <c r="BN5" s="147"/>
      <c r="BO5" s="5">
        <f>BP5</f>
        <v>17</v>
      </c>
      <c r="BP5" s="145">
        <f>BP6+BP7+BP8+BP9</f>
        <v>17</v>
      </c>
      <c r="BQ5" s="146"/>
      <c r="BR5" s="146"/>
      <c r="BS5" s="147"/>
      <c r="BT5" s="5">
        <f>BU5</f>
        <v>17</v>
      </c>
      <c r="BU5" s="145">
        <f>BU6+BU7+BU8+BU9</f>
        <v>17</v>
      </c>
      <c r="BV5" s="146"/>
      <c r="BW5" s="146"/>
      <c r="BX5" s="147"/>
      <c r="BY5" s="5">
        <f>BZ5</f>
        <v>17</v>
      </c>
      <c r="BZ5" s="145">
        <f>BZ6+BZ7+BZ8+BZ9</f>
        <v>17</v>
      </c>
      <c r="CA5" s="146"/>
      <c r="CB5" s="146"/>
      <c r="CC5" s="147"/>
    </row>
    <row r="6" spans="1:81" ht="15" customHeight="1" x14ac:dyDescent="0.2">
      <c r="A6" s="15"/>
      <c r="B6" s="19"/>
      <c r="C6" s="5"/>
      <c r="D6" s="5"/>
      <c r="E6" s="5"/>
      <c r="F6" s="5"/>
      <c r="G6" s="5"/>
      <c r="H6" s="5"/>
      <c r="I6" s="5"/>
      <c r="J6" s="5"/>
      <c r="K6" s="5"/>
      <c r="L6" s="104"/>
      <c r="M6" s="8"/>
      <c r="N6" s="9">
        <f>O6</f>
        <v>6</v>
      </c>
      <c r="O6" s="9">
        <f>SUBTOTAL(109,O11:O113)</f>
        <v>6</v>
      </c>
      <c r="P6" s="22" t="s">
        <v>0</v>
      </c>
      <c r="Q6" s="16">
        <f>R6</f>
        <v>1</v>
      </c>
      <c r="R6" s="148">
        <f>SUBTOTAL(109,R11:R113)</f>
        <v>1</v>
      </c>
      <c r="S6" s="149"/>
      <c r="T6" s="149"/>
      <c r="U6" s="150"/>
      <c r="V6" s="16">
        <f>W6</f>
        <v>0</v>
      </c>
      <c r="W6" s="148">
        <f>SUBTOTAL(109,W11:W113)</f>
        <v>0</v>
      </c>
      <c r="X6" s="149"/>
      <c r="Y6" s="149"/>
      <c r="Z6" s="150"/>
      <c r="AA6" s="16">
        <f>AB6</f>
        <v>0</v>
      </c>
      <c r="AB6" s="148">
        <f>SUBTOTAL(109,AB11:AB113)</f>
        <v>0</v>
      </c>
      <c r="AC6" s="149"/>
      <c r="AD6" s="149"/>
      <c r="AE6" s="150"/>
      <c r="AF6" s="16">
        <f>AG6</f>
        <v>7</v>
      </c>
      <c r="AG6" s="148">
        <f>SUBTOTAL(109,AG11:AG113)</f>
        <v>7</v>
      </c>
      <c r="AH6" s="149"/>
      <c r="AI6" s="149"/>
      <c r="AJ6" s="150"/>
      <c r="AK6" s="16">
        <f>AL6</f>
        <v>0</v>
      </c>
      <c r="AL6" s="148">
        <f>SUBTOTAL(109,AL11:AL113)</f>
        <v>0</v>
      </c>
      <c r="AM6" s="149"/>
      <c r="AN6" s="149"/>
      <c r="AO6" s="150"/>
      <c r="AP6" s="16">
        <f>AQ6</f>
        <v>0</v>
      </c>
      <c r="AQ6" s="148">
        <f>SUBTOTAL(109,AQ11:AQ113)</f>
        <v>0</v>
      </c>
      <c r="AR6" s="149"/>
      <c r="AS6" s="149"/>
      <c r="AT6" s="150"/>
      <c r="AU6" s="16">
        <f>AV6</f>
        <v>1</v>
      </c>
      <c r="AV6" s="148">
        <f>SUBTOTAL(109,AV11:AV113)</f>
        <v>1</v>
      </c>
      <c r="AW6" s="149"/>
      <c r="AX6" s="149"/>
      <c r="AY6" s="150"/>
      <c r="AZ6" s="16">
        <f>BA6</f>
        <v>0</v>
      </c>
      <c r="BA6" s="148">
        <f>SUBTOTAL(109,BA11:BA113)</f>
        <v>0</v>
      </c>
      <c r="BB6" s="149"/>
      <c r="BC6" s="149"/>
      <c r="BD6" s="150"/>
      <c r="BE6" s="16">
        <f>BF6</f>
        <v>2</v>
      </c>
      <c r="BF6" s="148">
        <f>SUBTOTAL(109,BF11:BF113)</f>
        <v>2</v>
      </c>
      <c r="BG6" s="149"/>
      <c r="BH6" s="149"/>
      <c r="BI6" s="150"/>
      <c r="BJ6" s="16">
        <f>BK6</f>
        <v>4</v>
      </c>
      <c r="BK6" s="148">
        <f>SUBTOTAL(109,BK11:BK113)</f>
        <v>4</v>
      </c>
      <c r="BL6" s="149"/>
      <c r="BM6" s="149"/>
      <c r="BN6" s="150"/>
      <c r="BO6" s="16">
        <f>BP6</f>
        <v>5</v>
      </c>
      <c r="BP6" s="148">
        <f>SUBTOTAL(109,BP11:BP113)</f>
        <v>5</v>
      </c>
      <c r="BQ6" s="149"/>
      <c r="BR6" s="149"/>
      <c r="BS6" s="150"/>
      <c r="BT6" s="16">
        <f>BU6</f>
        <v>5</v>
      </c>
      <c r="BU6" s="148">
        <f>SUBTOTAL(109,BU11:BU113)</f>
        <v>5</v>
      </c>
      <c r="BV6" s="149"/>
      <c r="BW6" s="149"/>
      <c r="BX6" s="150"/>
      <c r="BY6" s="16">
        <f>BZ6</f>
        <v>5</v>
      </c>
      <c r="BZ6" s="148">
        <f>SUBTOTAL(109,BZ11:BZ113)</f>
        <v>5</v>
      </c>
      <c r="CA6" s="149"/>
      <c r="CB6" s="149"/>
      <c r="CC6" s="150"/>
    </row>
    <row r="7" spans="1:81" ht="15" customHeight="1" x14ac:dyDescent="0.2">
      <c r="A7" s="15"/>
      <c r="B7" s="19"/>
      <c r="C7" s="5"/>
      <c r="D7" s="5"/>
      <c r="E7" s="5"/>
      <c r="F7" s="5"/>
      <c r="G7" s="5"/>
      <c r="H7" s="5"/>
      <c r="I7" s="5"/>
      <c r="J7" s="5"/>
      <c r="K7" s="5"/>
      <c r="L7" s="29"/>
      <c r="M7" s="20"/>
      <c r="N7" s="35" t="s">
        <v>154</v>
      </c>
      <c r="O7" s="5"/>
      <c r="P7" s="23" t="s">
        <v>1</v>
      </c>
      <c r="Q7" s="6">
        <f>R7</f>
        <v>7</v>
      </c>
      <c r="R7" s="151">
        <f>SUBTOTAL(109,S11:S113)</f>
        <v>7</v>
      </c>
      <c r="S7" s="152"/>
      <c r="T7" s="152"/>
      <c r="U7" s="153"/>
      <c r="V7" s="6">
        <f>W7</f>
        <v>6</v>
      </c>
      <c r="W7" s="151">
        <f>SUBTOTAL(109,X11:X113)</f>
        <v>6</v>
      </c>
      <c r="X7" s="152"/>
      <c r="Y7" s="152"/>
      <c r="Z7" s="153"/>
      <c r="AA7" s="6">
        <f>AB7</f>
        <v>6</v>
      </c>
      <c r="AB7" s="151">
        <f>SUBTOTAL(109,AC11:AC113)</f>
        <v>6</v>
      </c>
      <c r="AC7" s="152"/>
      <c r="AD7" s="152"/>
      <c r="AE7" s="153"/>
      <c r="AF7" s="6">
        <f>AG7</f>
        <v>2</v>
      </c>
      <c r="AG7" s="151">
        <f>SUBTOTAL(109,AH11:AH113)</f>
        <v>2</v>
      </c>
      <c r="AH7" s="152"/>
      <c r="AI7" s="152"/>
      <c r="AJ7" s="153"/>
      <c r="AK7" s="6">
        <f>AL7</f>
        <v>7</v>
      </c>
      <c r="AL7" s="151">
        <f>SUBTOTAL(109,AM11:AM113)</f>
        <v>7</v>
      </c>
      <c r="AM7" s="152"/>
      <c r="AN7" s="152"/>
      <c r="AO7" s="153"/>
      <c r="AP7" s="6">
        <f>AQ7</f>
        <v>7</v>
      </c>
      <c r="AQ7" s="151">
        <f>SUBTOTAL(109,AR11:AR113)</f>
        <v>7</v>
      </c>
      <c r="AR7" s="152"/>
      <c r="AS7" s="152"/>
      <c r="AT7" s="153"/>
      <c r="AU7" s="6">
        <f>AV7</f>
        <v>4</v>
      </c>
      <c r="AV7" s="151">
        <f>SUBTOTAL(109,AW11:AW113)</f>
        <v>4</v>
      </c>
      <c r="AW7" s="152"/>
      <c r="AX7" s="152"/>
      <c r="AY7" s="153"/>
      <c r="AZ7" s="6">
        <f>BA7</f>
        <v>10</v>
      </c>
      <c r="BA7" s="151">
        <f>SUBTOTAL(109,BB11:BB113)</f>
        <v>10</v>
      </c>
      <c r="BB7" s="152"/>
      <c r="BC7" s="152"/>
      <c r="BD7" s="153"/>
      <c r="BE7" s="6">
        <f>BF7</f>
        <v>8</v>
      </c>
      <c r="BF7" s="151">
        <f>SUBTOTAL(109,BG11:BG113)</f>
        <v>8</v>
      </c>
      <c r="BG7" s="152"/>
      <c r="BH7" s="152"/>
      <c r="BI7" s="153"/>
      <c r="BJ7" s="6">
        <f>BK7</f>
        <v>6</v>
      </c>
      <c r="BK7" s="151">
        <f>SUBTOTAL(109,BL11:BL113)</f>
        <v>6</v>
      </c>
      <c r="BL7" s="152"/>
      <c r="BM7" s="152"/>
      <c r="BN7" s="153"/>
      <c r="BO7" s="6">
        <f>BP7</f>
        <v>0</v>
      </c>
      <c r="BP7" s="151">
        <f>SUBTOTAL(109,BQ11:BQ113)</f>
        <v>0</v>
      </c>
      <c r="BQ7" s="152"/>
      <c r="BR7" s="152"/>
      <c r="BS7" s="153"/>
      <c r="BT7" s="6">
        <f>BU7</f>
        <v>0</v>
      </c>
      <c r="BU7" s="151">
        <f>SUBTOTAL(109,BV11:BV113)</f>
        <v>0</v>
      </c>
      <c r="BV7" s="152"/>
      <c r="BW7" s="152"/>
      <c r="BX7" s="153"/>
      <c r="BY7" s="6">
        <f>BZ7</f>
        <v>0</v>
      </c>
      <c r="BZ7" s="151">
        <f>SUBTOTAL(109,CA11:CA113)</f>
        <v>0</v>
      </c>
      <c r="CA7" s="152"/>
      <c r="CB7" s="152"/>
      <c r="CC7" s="153"/>
    </row>
    <row r="8" spans="1:81" ht="15" customHeight="1" x14ac:dyDescent="0.2">
      <c r="A8" s="15"/>
      <c r="B8" s="19"/>
      <c r="C8" s="5"/>
      <c r="D8" s="5"/>
      <c r="E8" s="5"/>
      <c r="F8" s="5"/>
      <c r="G8" s="5"/>
      <c r="H8" s="5"/>
      <c r="I8" s="5"/>
      <c r="J8" s="5"/>
      <c r="K8" s="5"/>
      <c r="L8" s="104"/>
      <c r="M8" s="8"/>
      <c r="N8" s="12">
        <f>N3-O6</f>
        <v>17</v>
      </c>
      <c r="O8" s="5"/>
      <c r="P8" s="24" t="s">
        <v>2</v>
      </c>
      <c r="Q8" s="7">
        <f>R8</f>
        <v>9</v>
      </c>
      <c r="R8" s="154">
        <f>SUBTOTAL(109,T11:T113)</f>
        <v>9</v>
      </c>
      <c r="S8" s="155"/>
      <c r="T8" s="155"/>
      <c r="U8" s="156"/>
      <c r="V8" s="7">
        <f>W8</f>
        <v>11</v>
      </c>
      <c r="W8" s="154">
        <f>SUBTOTAL(109,Y11:Y113)</f>
        <v>11</v>
      </c>
      <c r="X8" s="155"/>
      <c r="Y8" s="155"/>
      <c r="Z8" s="156"/>
      <c r="AA8" s="7">
        <f>AB8</f>
        <v>11</v>
      </c>
      <c r="AB8" s="154">
        <f>SUBTOTAL(109,AD11:AD113)</f>
        <v>11</v>
      </c>
      <c r="AC8" s="155"/>
      <c r="AD8" s="155"/>
      <c r="AE8" s="156"/>
      <c r="AF8" s="7">
        <f>AG8</f>
        <v>8</v>
      </c>
      <c r="AG8" s="154">
        <f>SUBTOTAL(109,AI11:AI113)</f>
        <v>8</v>
      </c>
      <c r="AH8" s="155"/>
      <c r="AI8" s="155"/>
      <c r="AJ8" s="156"/>
      <c r="AK8" s="7">
        <f>AL8</f>
        <v>10</v>
      </c>
      <c r="AL8" s="154">
        <f>SUBTOTAL(109,AN11:AN113)</f>
        <v>10</v>
      </c>
      <c r="AM8" s="155"/>
      <c r="AN8" s="155"/>
      <c r="AO8" s="156"/>
      <c r="AP8" s="7">
        <f>AQ8</f>
        <v>10</v>
      </c>
      <c r="AQ8" s="154">
        <f>SUBTOTAL(109,AS11:AS113)</f>
        <v>10</v>
      </c>
      <c r="AR8" s="155"/>
      <c r="AS8" s="155"/>
      <c r="AT8" s="156"/>
      <c r="AU8" s="7">
        <f>AV8</f>
        <v>12</v>
      </c>
      <c r="AV8" s="154">
        <f>SUBTOTAL(109,AX11:AX113)</f>
        <v>12</v>
      </c>
      <c r="AW8" s="155"/>
      <c r="AX8" s="155"/>
      <c r="AY8" s="156"/>
      <c r="AZ8" s="7">
        <f>BA8</f>
        <v>7</v>
      </c>
      <c r="BA8" s="154">
        <f>SUBTOTAL(109,BC11:BC113)</f>
        <v>7</v>
      </c>
      <c r="BB8" s="155"/>
      <c r="BC8" s="155"/>
      <c r="BD8" s="156"/>
      <c r="BE8" s="7">
        <f>BF8</f>
        <v>7</v>
      </c>
      <c r="BF8" s="154">
        <f>SUBTOTAL(109,BH11:BH113)</f>
        <v>7</v>
      </c>
      <c r="BG8" s="155"/>
      <c r="BH8" s="155"/>
      <c r="BI8" s="156"/>
      <c r="BJ8" s="7">
        <f>BK8</f>
        <v>7</v>
      </c>
      <c r="BK8" s="154">
        <f>SUBTOTAL(109,BM11:BM113)</f>
        <v>7</v>
      </c>
      <c r="BL8" s="155"/>
      <c r="BM8" s="155"/>
      <c r="BN8" s="156"/>
      <c r="BO8" s="7">
        <f>BP8</f>
        <v>12</v>
      </c>
      <c r="BP8" s="154">
        <f>SUBTOTAL(109,BR11:BR113)</f>
        <v>12</v>
      </c>
      <c r="BQ8" s="155"/>
      <c r="BR8" s="155"/>
      <c r="BS8" s="156"/>
      <c r="BT8" s="7">
        <f>BU8</f>
        <v>12</v>
      </c>
      <c r="BU8" s="154">
        <f>SUBTOTAL(109,BW11:BW113)</f>
        <v>12</v>
      </c>
      <c r="BV8" s="155"/>
      <c r="BW8" s="155"/>
      <c r="BX8" s="156"/>
      <c r="BY8" s="7">
        <f>BZ8</f>
        <v>12</v>
      </c>
      <c r="BZ8" s="154">
        <f>SUBTOTAL(109,CB11:CB113)</f>
        <v>12</v>
      </c>
      <c r="CA8" s="155"/>
      <c r="CB8" s="155"/>
      <c r="CC8" s="156"/>
    </row>
    <row r="9" spans="1:81" ht="15" customHeight="1" x14ac:dyDescent="0.2">
      <c r="A9" s="15"/>
      <c r="B9" s="19"/>
      <c r="C9" s="5"/>
      <c r="D9" s="5"/>
      <c r="E9" s="5"/>
      <c r="F9" s="5"/>
      <c r="G9" s="5"/>
      <c r="H9" s="5"/>
      <c r="I9" s="5"/>
      <c r="J9" s="5"/>
      <c r="K9" s="5"/>
      <c r="L9" s="4"/>
      <c r="M9" s="5"/>
      <c r="N9" s="5"/>
      <c r="O9" s="5"/>
      <c r="P9" s="32" t="s">
        <v>3</v>
      </c>
      <c r="Q9" s="13">
        <f>R9</f>
        <v>0</v>
      </c>
      <c r="R9" s="157">
        <f>SUBTOTAL(109,U11:U113)</f>
        <v>0</v>
      </c>
      <c r="S9" s="158"/>
      <c r="T9" s="158"/>
      <c r="U9" s="159"/>
      <c r="V9" s="13">
        <f>W9</f>
        <v>0</v>
      </c>
      <c r="W9" s="157">
        <f>SUBTOTAL(109,Z11:Z113)</f>
        <v>0</v>
      </c>
      <c r="X9" s="158"/>
      <c r="Y9" s="158"/>
      <c r="Z9" s="159"/>
      <c r="AA9" s="13">
        <f>AB9</f>
        <v>0</v>
      </c>
      <c r="AB9" s="157">
        <f>SUBTOTAL(109,AE11:AE113)</f>
        <v>0</v>
      </c>
      <c r="AC9" s="158"/>
      <c r="AD9" s="158"/>
      <c r="AE9" s="159"/>
      <c r="AF9" s="13">
        <f>AG9</f>
        <v>0</v>
      </c>
      <c r="AG9" s="157">
        <f>SUBTOTAL(109,AJ11:AJ113)</f>
        <v>0</v>
      </c>
      <c r="AH9" s="158"/>
      <c r="AI9" s="158"/>
      <c r="AJ9" s="159"/>
      <c r="AK9" s="13">
        <f>AL9</f>
        <v>0</v>
      </c>
      <c r="AL9" s="157">
        <f>SUBTOTAL(109,AO11:AO113)</f>
        <v>0</v>
      </c>
      <c r="AM9" s="158"/>
      <c r="AN9" s="158"/>
      <c r="AO9" s="159"/>
      <c r="AP9" s="13">
        <f>AQ9</f>
        <v>0</v>
      </c>
      <c r="AQ9" s="157">
        <f>SUBTOTAL(109,AT11:AT113)</f>
        <v>0</v>
      </c>
      <c r="AR9" s="158"/>
      <c r="AS9" s="158"/>
      <c r="AT9" s="159"/>
      <c r="AU9" s="13">
        <f>AV9</f>
        <v>0</v>
      </c>
      <c r="AV9" s="157">
        <f>SUBTOTAL(109,AY11:AY113)</f>
        <v>0</v>
      </c>
      <c r="AW9" s="158"/>
      <c r="AX9" s="158"/>
      <c r="AY9" s="159"/>
      <c r="AZ9" s="13">
        <f>BA9</f>
        <v>0</v>
      </c>
      <c r="BA9" s="157">
        <f>SUBTOTAL(109,BD11:BD113)</f>
        <v>0</v>
      </c>
      <c r="BB9" s="158"/>
      <c r="BC9" s="158"/>
      <c r="BD9" s="159"/>
      <c r="BE9" s="13">
        <f>BF9</f>
        <v>0</v>
      </c>
      <c r="BF9" s="157">
        <f>SUBTOTAL(109,BI11:BI113)</f>
        <v>0</v>
      </c>
      <c r="BG9" s="158"/>
      <c r="BH9" s="158"/>
      <c r="BI9" s="159"/>
      <c r="BJ9" s="13">
        <f>BK9</f>
        <v>0</v>
      </c>
      <c r="BK9" s="157">
        <f>SUBTOTAL(109,BN11:BN113)</f>
        <v>0</v>
      </c>
      <c r="BL9" s="158"/>
      <c r="BM9" s="158"/>
      <c r="BN9" s="159"/>
      <c r="BO9" s="13">
        <f>BP9</f>
        <v>0</v>
      </c>
      <c r="BP9" s="157">
        <f>SUBTOTAL(109,BS11:BS113)</f>
        <v>0</v>
      </c>
      <c r="BQ9" s="158"/>
      <c r="BR9" s="158"/>
      <c r="BS9" s="159"/>
      <c r="BT9" s="13">
        <f>BU9</f>
        <v>0</v>
      </c>
      <c r="BU9" s="157">
        <f>SUBTOTAL(109,BX11:BX113)</f>
        <v>0</v>
      </c>
      <c r="BV9" s="158"/>
      <c r="BW9" s="158"/>
      <c r="BX9" s="159"/>
      <c r="BY9" s="13">
        <f>BZ9</f>
        <v>0</v>
      </c>
      <c r="BZ9" s="157">
        <f>SUBTOTAL(109,CC11:CC113)</f>
        <v>0</v>
      </c>
      <c r="CA9" s="158"/>
      <c r="CB9" s="158"/>
      <c r="CC9" s="159"/>
    </row>
    <row r="10" spans="1:81" ht="9.9499999999999993" customHeight="1" x14ac:dyDescent="0.2">
      <c r="A10" s="15"/>
      <c r="B10" s="5"/>
      <c r="C10" s="10"/>
      <c r="D10" s="31"/>
      <c r="E10" s="10"/>
      <c r="F10" s="5"/>
      <c r="G10" s="5"/>
      <c r="H10" s="5"/>
      <c r="I10" s="5"/>
      <c r="J10" s="5"/>
      <c r="K10" s="5"/>
      <c r="L10" s="4"/>
      <c r="M10" s="5"/>
      <c r="N10" s="5"/>
      <c r="O10" s="5"/>
      <c r="P10" s="20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</row>
    <row r="11" spans="1:81" x14ac:dyDescent="0.2">
      <c r="A11" s="15">
        <v>2</v>
      </c>
      <c r="B11" s="4">
        <v>2</v>
      </c>
      <c r="C11" s="17">
        <v>45896.391053240703</v>
      </c>
      <c r="D11" s="18">
        <v>45896.391053240703</v>
      </c>
      <c r="E11" s="43">
        <v>48</v>
      </c>
      <c r="F11" s="27">
        <v>0</v>
      </c>
      <c r="G11" s="27">
        <v>0</v>
      </c>
      <c r="H11" s="27">
        <v>1</v>
      </c>
      <c r="I11" s="27">
        <v>0</v>
      </c>
      <c r="J11" s="27">
        <v>0</v>
      </c>
      <c r="K11" s="27">
        <v>0</v>
      </c>
      <c r="L11" s="106"/>
      <c r="M11" s="25" t="s">
        <v>117</v>
      </c>
      <c r="N11" s="25" t="s">
        <v>118</v>
      </c>
      <c r="O11" s="4">
        <v>0</v>
      </c>
      <c r="P11" s="4"/>
      <c r="Q11" s="27" t="s">
        <v>2</v>
      </c>
      <c r="R11" s="27">
        <v>0</v>
      </c>
      <c r="S11" s="27">
        <v>0</v>
      </c>
      <c r="T11" s="27">
        <v>1</v>
      </c>
      <c r="U11" s="27">
        <v>0</v>
      </c>
      <c r="V11" s="27" t="s">
        <v>2</v>
      </c>
      <c r="W11" s="27">
        <v>0</v>
      </c>
      <c r="X11" s="27">
        <v>0</v>
      </c>
      <c r="Y11" s="27">
        <v>1</v>
      </c>
      <c r="Z11" s="27">
        <v>0</v>
      </c>
      <c r="AA11" s="27" t="s">
        <v>2</v>
      </c>
      <c r="AB11" s="27">
        <v>0</v>
      </c>
      <c r="AC11" s="27">
        <v>0</v>
      </c>
      <c r="AD11" s="27">
        <v>1</v>
      </c>
      <c r="AE11" s="27">
        <v>0</v>
      </c>
      <c r="AF11" s="27" t="s">
        <v>2</v>
      </c>
      <c r="AG11" s="27">
        <v>0</v>
      </c>
      <c r="AH11" s="27">
        <v>0</v>
      </c>
      <c r="AI11" s="27">
        <v>1</v>
      </c>
      <c r="AJ11" s="27">
        <v>0</v>
      </c>
      <c r="AK11" s="27" t="s">
        <v>2</v>
      </c>
      <c r="AL11" s="27">
        <v>0</v>
      </c>
      <c r="AM11" s="27">
        <v>0</v>
      </c>
      <c r="AN11" s="27">
        <v>1</v>
      </c>
      <c r="AO11" s="27">
        <v>0</v>
      </c>
      <c r="AP11" s="27" t="s">
        <v>2</v>
      </c>
      <c r="AQ11" s="27">
        <v>0</v>
      </c>
      <c r="AR11" s="27">
        <v>0</v>
      </c>
      <c r="AS11" s="27">
        <v>1</v>
      </c>
      <c r="AT11" s="27">
        <v>0</v>
      </c>
      <c r="AU11" s="27" t="s">
        <v>2</v>
      </c>
      <c r="AV11" s="27">
        <v>0</v>
      </c>
      <c r="AW11" s="27">
        <v>0</v>
      </c>
      <c r="AX11" s="27">
        <v>1</v>
      </c>
      <c r="AY11" s="27">
        <v>0</v>
      </c>
      <c r="AZ11" s="27" t="s">
        <v>2</v>
      </c>
      <c r="BA11" s="27">
        <v>0</v>
      </c>
      <c r="BB11" s="27">
        <v>0</v>
      </c>
      <c r="BC11" s="27">
        <v>1</v>
      </c>
      <c r="BD11" s="27">
        <v>0</v>
      </c>
      <c r="BE11" s="27" t="s">
        <v>2</v>
      </c>
      <c r="BF11" s="27">
        <v>0</v>
      </c>
      <c r="BG11" s="27">
        <v>0</v>
      </c>
      <c r="BH11" s="27">
        <v>1</v>
      </c>
      <c r="BI11" s="27">
        <v>0</v>
      </c>
      <c r="BJ11" s="27" t="s">
        <v>2</v>
      </c>
      <c r="BK11" s="27">
        <v>0</v>
      </c>
      <c r="BL11" s="27">
        <v>0</v>
      </c>
      <c r="BM11" s="27">
        <v>1</v>
      </c>
      <c r="BN11" s="27">
        <v>0</v>
      </c>
      <c r="BO11" s="27" t="s">
        <v>2</v>
      </c>
      <c r="BP11" s="27">
        <v>0</v>
      </c>
      <c r="BQ11" s="27">
        <v>0</v>
      </c>
      <c r="BR11" s="27">
        <v>1</v>
      </c>
      <c r="BS11" s="27">
        <v>0</v>
      </c>
      <c r="BT11" s="27" t="s">
        <v>2</v>
      </c>
      <c r="BU11" s="27">
        <v>0</v>
      </c>
      <c r="BV11" s="27">
        <v>0</v>
      </c>
      <c r="BW11" s="27">
        <v>1</v>
      </c>
      <c r="BX11" s="27">
        <v>0</v>
      </c>
      <c r="BY11" s="27" t="s">
        <v>2</v>
      </c>
      <c r="BZ11" s="27">
        <v>0</v>
      </c>
      <c r="CA11" s="27">
        <v>0</v>
      </c>
      <c r="CB11" s="27">
        <v>1</v>
      </c>
      <c r="CC11" s="27">
        <v>0</v>
      </c>
    </row>
    <row r="12" spans="1:81" x14ac:dyDescent="0.2">
      <c r="A12" s="15">
        <v>33</v>
      </c>
      <c r="B12" s="4">
        <v>33</v>
      </c>
      <c r="C12" s="17">
        <v>45930.636967592603</v>
      </c>
      <c r="D12" s="18">
        <v>45930.636967592603</v>
      </c>
      <c r="E12" s="43">
        <v>14</v>
      </c>
      <c r="F12" s="27">
        <v>0</v>
      </c>
      <c r="G12" s="27">
        <v>1</v>
      </c>
      <c r="H12" s="27">
        <v>0</v>
      </c>
      <c r="I12" s="27">
        <v>0</v>
      </c>
      <c r="J12" s="27">
        <v>0</v>
      </c>
      <c r="K12" s="27">
        <v>0</v>
      </c>
      <c r="L12" s="106"/>
      <c r="M12" s="25" t="s">
        <v>114</v>
      </c>
      <c r="N12" s="25" t="s">
        <v>115</v>
      </c>
      <c r="O12" s="4">
        <v>0</v>
      </c>
      <c r="P12" s="4"/>
      <c r="Q12" s="27" t="s">
        <v>2</v>
      </c>
      <c r="R12" s="27">
        <v>0</v>
      </c>
      <c r="S12" s="27">
        <v>0</v>
      </c>
      <c r="T12" s="27">
        <v>1</v>
      </c>
      <c r="U12" s="27">
        <v>0</v>
      </c>
      <c r="V12" s="27" t="s">
        <v>1</v>
      </c>
      <c r="W12" s="27">
        <v>0</v>
      </c>
      <c r="X12" s="27">
        <v>1</v>
      </c>
      <c r="Y12" s="27">
        <v>0</v>
      </c>
      <c r="Z12" s="27">
        <v>0</v>
      </c>
      <c r="AA12" s="27" t="s">
        <v>1</v>
      </c>
      <c r="AB12" s="27">
        <v>0</v>
      </c>
      <c r="AC12" s="27">
        <v>1</v>
      </c>
      <c r="AD12" s="27">
        <v>0</v>
      </c>
      <c r="AE12" s="27">
        <v>0</v>
      </c>
      <c r="AF12" s="27" t="s">
        <v>0</v>
      </c>
      <c r="AG12" s="27">
        <v>1</v>
      </c>
      <c r="AH12" s="27">
        <v>0</v>
      </c>
      <c r="AI12" s="27">
        <v>0</v>
      </c>
      <c r="AJ12" s="27">
        <v>0</v>
      </c>
      <c r="AK12" s="27" t="s">
        <v>1</v>
      </c>
      <c r="AL12" s="27">
        <v>0</v>
      </c>
      <c r="AM12" s="27">
        <v>1</v>
      </c>
      <c r="AN12" s="27">
        <v>0</v>
      </c>
      <c r="AO12" s="27">
        <v>0</v>
      </c>
      <c r="AP12" s="27" t="s">
        <v>2</v>
      </c>
      <c r="AQ12" s="27">
        <v>0</v>
      </c>
      <c r="AR12" s="27">
        <v>0</v>
      </c>
      <c r="AS12" s="27">
        <v>1</v>
      </c>
      <c r="AT12" s="27">
        <v>0</v>
      </c>
      <c r="AU12" s="27" t="s">
        <v>2</v>
      </c>
      <c r="AV12" s="27">
        <v>0</v>
      </c>
      <c r="AW12" s="27">
        <v>0</v>
      </c>
      <c r="AX12" s="27">
        <v>1</v>
      </c>
      <c r="AY12" s="27">
        <v>0</v>
      </c>
      <c r="AZ12" s="27" t="s">
        <v>1</v>
      </c>
      <c r="BA12" s="27">
        <v>0</v>
      </c>
      <c r="BB12" s="27">
        <v>1</v>
      </c>
      <c r="BC12" s="27">
        <v>0</v>
      </c>
      <c r="BD12" s="27">
        <v>0</v>
      </c>
      <c r="BE12" s="27" t="s">
        <v>1</v>
      </c>
      <c r="BF12" s="27">
        <v>0</v>
      </c>
      <c r="BG12" s="27">
        <v>1</v>
      </c>
      <c r="BH12" s="27">
        <v>0</v>
      </c>
      <c r="BI12" s="27">
        <v>0</v>
      </c>
      <c r="BJ12" s="27" t="s">
        <v>0</v>
      </c>
      <c r="BK12" s="27">
        <v>1</v>
      </c>
      <c r="BL12" s="27">
        <v>0</v>
      </c>
      <c r="BM12" s="27">
        <v>0</v>
      </c>
      <c r="BN12" s="27">
        <v>0</v>
      </c>
      <c r="BO12" s="27" t="s">
        <v>2</v>
      </c>
      <c r="BP12" s="27">
        <v>0</v>
      </c>
      <c r="BQ12" s="27">
        <v>0</v>
      </c>
      <c r="BR12" s="27">
        <v>1</v>
      </c>
      <c r="BS12" s="27">
        <v>0</v>
      </c>
      <c r="BT12" s="27" t="s">
        <v>2</v>
      </c>
      <c r="BU12" s="27">
        <v>0</v>
      </c>
      <c r="BV12" s="27">
        <v>0</v>
      </c>
      <c r="BW12" s="27">
        <v>1</v>
      </c>
      <c r="BX12" s="27">
        <v>0</v>
      </c>
      <c r="BY12" s="27" t="s">
        <v>2</v>
      </c>
      <c r="BZ12" s="27">
        <v>0</v>
      </c>
      <c r="CA12" s="27">
        <v>0</v>
      </c>
      <c r="CB12" s="27">
        <v>1</v>
      </c>
      <c r="CC12" s="27">
        <v>0</v>
      </c>
    </row>
    <row r="13" spans="1:81" x14ac:dyDescent="0.2">
      <c r="A13" s="15">
        <v>32</v>
      </c>
      <c r="B13" s="4">
        <v>32</v>
      </c>
      <c r="C13" s="17">
        <v>45929.665462962999</v>
      </c>
      <c r="D13" s="18">
        <v>45929.665462962999</v>
      </c>
      <c r="E13" s="43">
        <v>15</v>
      </c>
      <c r="F13" s="27">
        <v>0</v>
      </c>
      <c r="G13" s="27">
        <v>1</v>
      </c>
      <c r="H13" s="27">
        <v>0</v>
      </c>
      <c r="I13" s="27">
        <v>0</v>
      </c>
      <c r="J13" s="27">
        <v>0</v>
      </c>
      <c r="K13" s="27">
        <v>0</v>
      </c>
      <c r="L13" s="106"/>
      <c r="M13" s="25" t="s">
        <v>119</v>
      </c>
      <c r="N13" s="25" t="s">
        <v>120</v>
      </c>
      <c r="O13" s="4">
        <v>0</v>
      </c>
      <c r="P13" s="4"/>
      <c r="Q13" s="27" t="s">
        <v>1</v>
      </c>
      <c r="R13" s="27">
        <v>0</v>
      </c>
      <c r="S13" s="27">
        <v>1</v>
      </c>
      <c r="T13" s="27">
        <v>0</v>
      </c>
      <c r="U13" s="27">
        <v>0</v>
      </c>
      <c r="V13" s="27" t="s">
        <v>2</v>
      </c>
      <c r="W13" s="27">
        <v>0</v>
      </c>
      <c r="X13" s="27">
        <v>0</v>
      </c>
      <c r="Y13" s="27">
        <v>1</v>
      </c>
      <c r="Z13" s="27">
        <v>0</v>
      </c>
      <c r="AA13" s="27" t="s">
        <v>2</v>
      </c>
      <c r="AB13" s="27">
        <v>0</v>
      </c>
      <c r="AC13" s="27">
        <v>0</v>
      </c>
      <c r="AD13" s="27">
        <v>1</v>
      </c>
      <c r="AE13" s="27">
        <v>0</v>
      </c>
      <c r="AF13" s="27" t="s">
        <v>0</v>
      </c>
      <c r="AG13" s="27">
        <v>1</v>
      </c>
      <c r="AH13" s="27">
        <v>0</v>
      </c>
      <c r="AI13" s="27">
        <v>0</v>
      </c>
      <c r="AJ13" s="27">
        <v>0</v>
      </c>
      <c r="AK13" s="27" t="s">
        <v>2</v>
      </c>
      <c r="AL13" s="27">
        <v>0</v>
      </c>
      <c r="AM13" s="27">
        <v>0</v>
      </c>
      <c r="AN13" s="27">
        <v>1</v>
      </c>
      <c r="AO13" s="27">
        <v>0</v>
      </c>
      <c r="AP13" s="27" t="s">
        <v>1</v>
      </c>
      <c r="AQ13" s="27">
        <v>0</v>
      </c>
      <c r="AR13" s="27">
        <v>1</v>
      </c>
      <c r="AS13" s="27">
        <v>0</v>
      </c>
      <c r="AT13" s="27">
        <v>0</v>
      </c>
      <c r="AU13" s="27" t="s">
        <v>2</v>
      </c>
      <c r="AV13" s="27">
        <v>0</v>
      </c>
      <c r="AW13" s="27">
        <v>0</v>
      </c>
      <c r="AX13" s="27">
        <v>1</v>
      </c>
      <c r="AY13" s="27">
        <v>0</v>
      </c>
      <c r="AZ13" s="27" t="s">
        <v>2</v>
      </c>
      <c r="BA13" s="27">
        <v>0</v>
      </c>
      <c r="BB13" s="27">
        <v>0</v>
      </c>
      <c r="BC13" s="27">
        <v>1</v>
      </c>
      <c r="BD13" s="27">
        <v>0</v>
      </c>
      <c r="BE13" s="27" t="s">
        <v>2</v>
      </c>
      <c r="BF13" s="27">
        <v>0</v>
      </c>
      <c r="BG13" s="27">
        <v>0</v>
      </c>
      <c r="BH13" s="27">
        <v>1</v>
      </c>
      <c r="BI13" s="27">
        <v>0</v>
      </c>
      <c r="BJ13" s="27" t="s">
        <v>2</v>
      </c>
      <c r="BK13" s="27">
        <v>0</v>
      </c>
      <c r="BL13" s="27">
        <v>0</v>
      </c>
      <c r="BM13" s="27">
        <v>1</v>
      </c>
      <c r="BN13" s="27">
        <v>0</v>
      </c>
      <c r="BO13" s="27" t="s">
        <v>2</v>
      </c>
      <c r="BP13" s="27">
        <v>0</v>
      </c>
      <c r="BQ13" s="27">
        <v>0</v>
      </c>
      <c r="BR13" s="27">
        <v>1</v>
      </c>
      <c r="BS13" s="27">
        <v>0</v>
      </c>
      <c r="BT13" s="27" t="s">
        <v>2</v>
      </c>
      <c r="BU13" s="27">
        <v>0</v>
      </c>
      <c r="BV13" s="27">
        <v>0</v>
      </c>
      <c r="BW13" s="27">
        <v>1</v>
      </c>
      <c r="BX13" s="27">
        <v>0</v>
      </c>
      <c r="BY13" s="27" t="s">
        <v>2</v>
      </c>
      <c r="BZ13" s="27">
        <v>0</v>
      </c>
      <c r="CA13" s="27">
        <v>0</v>
      </c>
      <c r="CB13" s="27">
        <v>1</v>
      </c>
      <c r="CC13" s="27">
        <v>0</v>
      </c>
    </row>
    <row r="14" spans="1:81" x14ac:dyDescent="0.2">
      <c r="A14" s="15">
        <v>28</v>
      </c>
      <c r="B14" s="4">
        <v>28</v>
      </c>
      <c r="C14" s="17">
        <v>45924.649884259299</v>
      </c>
      <c r="D14" s="18">
        <v>45924.649884259299</v>
      </c>
      <c r="E14" s="43">
        <v>20</v>
      </c>
      <c r="F14" s="27">
        <v>0</v>
      </c>
      <c r="G14" s="27">
        <v>1</v>
      </c>
      <c r="H14" s="27">
        <v>0</v>
      </c>
      <c r="I14" s="27">
        <v>0</v>
      </c>
      <c r="J14" s="27">
        <v>0</v>
      </c>
      <c r="K14" s="27">
        <v>0</v>
      </c>
      <c r="L14" s="106"/>
      <c r="M14" s="25" t="s">
        <v>121</v>
      </c>
      <c r="N14" s="25" t="s">
        <v>122</v>
      </c>
      <c r="O14" s="4">
        <v>0</v>
      </c>
      <c r="P14" s="4"/>
      <c r="Q14" s="27" t="s">
        <v>1</v>
      </c>
      <c r="R14" s="27">
        <v>0</v>
      </c>
      <c r="S14" s="27">
        <v>1</v>
      </c>
      <c r="T14" s="27">
        <v>0</v>
      </c>
      <c r="U14" s="27">
        <v>0</v>
      </c>
      <c r="V14" s="27" t="s">
        <v>1</v>
      </c>
      <c r="W14" s="27">
        <v>0</v>
      </c>
      <c r="X14" s="27">
        <v>1</v>
      </c>
      <c r="Y14" s="27">
        <v>0</v>
      </c>
      <c r="Z14" s="27">
        <v>0</v>
      </c>
      <c r="AA14" s="27" t="s">
        <v>1</v>
      </c>
      <c r="AB14" s="27">
        <v>0</v>
      </c>
      <c r="AC14" s="27">
        <v>1</v>
      </c>
      <c r="AD14" s="27">
        <v>0</v>
      </c>
      <c r="AE14" s="27">
        <v>0</v>
      </c>
      <c r="AF14" s="27" t="s">
        <v>2</v>
      </c>
      <c r="AG14" s="27">
        <v>0</v>
      </c>
      <c r="AH14" s="27">
        <v>0</v>
      </c>
      <c r="AI14" s="27">
        <v>1</v>
      </c>
      <c r="AJ14" s="27">
        <v>0</v>
      </c>
      <c r="AK14" s="27" t="s">
        <v>1</v>
      </c>
      <c r="AL14" s="27">
        <v>0</v>
      </c>
      <c r="AM14" s="27">
        <v>1</v>
      </c>
      <c r="AN14" s="27">
        <v>0</v>
      </c>
      <c r="AO14" s="27">
        <v>0</v>
      </c>
      <c r="AP14" s="27" t="s">
        <v>1</v>
      </c>
      <c r="AQ14" s="27">
        <v>0</v>
      </c>
      <c r="AR14" s="27">
        <v>1</v>
      </c>
      <c r="AS14" s="27">
        <v>0</v>
      </c>
      <c r="AT14" s="27">
        <v>0</v>
      </c>
      <c r="AU14" s="27" t="s">
        <v>1</v>
      </c>
      <c r="AV14" s="27">
        <v>0</v>
      </c>
      <c r="AW14" s="27">
        <v>1</v>
      </c>
      <c r="AX14" s="27">
        <v>0</v>
      </c>
      <c r="AY14" s="27">
        <v>0</v>
      </c>
      <c r="AZ14" s="27" t="s">
        <v>1</v>
      </c>
      <c r="BA14" s="27">
        <v>0</v>
      </c>
      <c r="BB14" s="27">
        <v>1</v>
      </c>
      <c r="BC14" s="27">
        <v>0</v>
      </c>
      <c r="BD14" s="27">
        <v>0</v>
      </c>
      <c r="BE14" s="27" t="s">
        <v>1</v>
      </c>
      <c r="BF14" s="27">
        <v>0</v>
      </c>
      <c r="BG14" s="27">
        <v>1</v>
      </c>
      <c r="BH14" s="27">
        <v>0</v>
      </c>
      <c r="BI14" s="27">
        <v>0</v>
      </c>
      <c r="BJ14" s="27" t="s">
        <v>1</v>
      </c>
      <c r="BK14" s="27">
        <v>0</v>
      </c>
      <c r="BL14" s="27">
        <v>1</v>
      </c>
      <c r="BM14" s="27">
        <v>0</v>
      </c>
      <c r="BN14" s="27">
        <v>0</v>
      </c>
      <c r="BO14" s="27" t="s">
        <v>0</v>
      </c>
      <c r="BP14" s="27">
        <v>1</v>
      </c>
      <c r="BQ14" s="27">
        <v>0</v>
      </c>
      <c r="BR14" s="27">
        <v>0</v>
      </c>
      <c r="BS14" s="27">
        <v>0</v>
      </c>
      <c r="BT14" s="27" t="s">
        <v>0</v>
      </c>
      <c r="BU14" s="27">
        <v>1</v>
      </c>
      <c r="BV14" s="27">
        <v>0</v>
      </c>
      <c r="BW14" s="27">
        <v>0</v>
      </c>
      <c r="BX14" s="27">
        <v>0</v>
      </c>
      <c r="BY14" s="27" t="s">
        <v>0</v>
      </c>
      <c r="BZ14" s="27">
        <v>1</v>
      </c>
      <c r="CA14" s="27">
        <v>0</v>
      </c>
      <c r="CB14" s="27">
        <v>0</v>
      </c>
      <c r="CC14" s="27">
        <v>0</v>
      </c>
    </row>
    <row r="15" spans="1:81" x14ac:dyDescent="0.2">
      <c r="A15" s="15">
        <v>9</v>
      </c>
      <c r="B15" s="4">
        <v>9</v>
      </c>
      <c r="C15" s="17">
        <v>45896.430567129602</v>
      </c>
      <c r="D15" s="18">
        <v>45896.430567129602</v>
      </c>
      <c r="E15" s="43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106"/>
      <c r="M15" s="25" t="s">
        <v>125</v>
      </c>
      <c r="N15" s="25" t="s">
        <v>126</v>
      </c>
      <c r="O15" s="4">
        <v>1</v>
      </c>
      <c r="P15" s="4"/>
      <c r="Q15" s="27" t="s">
        <v>116</v>
      </c>
      <c r="R15" s="27">
        <v>0</v>
      </c>
      <c r="S15" s="27">
        <v>0</v>
      </c>
      <c r="T15" s="27">
        <v>0</v>
      </c>
      <c r="U15" s="27">
        <v>0</v>
      </c>
      <c r="V15" s="27" t="s">
        <v>116</v>
      </c>
      <c r="W15" s="27">
        <v>0</v>
      </c>
      <c r="X15" s="27">
        <v>0</v>
      </c>
      <c r="Y15" s="27">
        <v>0</v>
      </c>
      <c r="Z15" s="27">
        <v>0</v>
      </c>
      <c r="AA15" s="27" t="s">
        <v>116</v>
      </c>
      <c r="AB15" s="27">
        <v>0</v>
      </c>
      <c r="AC15" s="27">
        <v>0</v>
      </c>
      <c r="AD15" s="27">
        <v>0</v>
      </c>
      <c r="AE15" s="27">
        <v>0</v>
      </c>
      <c r="AF15" s="27" t="s">
        <v>116</v>
      </c>
      <c r="AG15" s="27">
        <v>0</v>
      </c>
      <c r="AH15" s="27">
        <v>0</v>
      </c>
      <c r="AI15" s="27">
        <v>0</v>
      </c>
      <c r="AJ15" s="27">
        <v>0</v>
      </c>
      <c r="AK15" s="27" t="s">
        <v>116</v>
      </c>
      <c r="AL15" s="27">
        <v>0</v>
      </c>
      <c r="AM15" s="27">
        <v>0</v>
      </c>
      <c r="AN15" s="27">
        <v>0</v>
      </c>
      <c r="AO15" s="27">
        <v>0</v>
      </c>
      <c r="AP15" s="27" t="s">
        <v>116</v>
      </c>
      <c r="AQ15" s="27">
        <v>0</v>
      </c>
      <c r="AR15" s="27">
        <v>0</v>
      </c>
      <c r="AS15" s="27">
        <v>0</v>
      </c>
      <c r="AT15" s="27">
        <v>0</v>
      </c>
      <c r="AU15" s="27" t="s">
        <v>116</v>
      </c>
      <c r="AV15" s="27">
        <v>0</v>
      </c>
      <c r="AW15" s="27">
        <v>0</v>
      </c>
      <c r="AX15" s="27">
        <v>0</v>
      </c>
      <c r="AY15" s="27">
        <v>0</v>
      </c>
      <c r="AZ15" s="27" t="s">
        <v>116</v>
      </c>
      <c r="BA15" s="27">
        <v>0</v>
      </c>
      <c r="BB15" s="27">
        <v>0</v>
      </c>
      <c r="BC15" s="27">
        <v>0</v>
      </c>
      <c r="BD15" s="27">
        <v>0</v>
      </c>
      <c r="BE15" s="27" t="s">
        <v>116</v>
      </c>
      <c r="BF15" s="27">
        <v>0</v>
      </c>
      <c r="BG15" s="27">
        <v>0</v>
      </c>
      <c r="BH15" s="27">
        <v>0</v>
      </c>
      <c r="BI15" s="27">
        <v>0</v>
      </c>
      <c r="BJ15" s="27" t="s">
        <v>116</v>
      </c>
      <c r="BK15" s="27">
        <v>0</v>
      </c>
      <c r="BL15" s="27">
        <v>0</v>
      </c>
      <c r="BM15" s="27">
        <v>0</v>
      </c>
      <c r="BN15" s="27">
        <v>0</v>
      </c>
      <c r="BO15" s="27" t="s">
        <v>116</v>
      </c>
      <c r="BP15" s="27">
        <v>0</v>
      </c>
      <c r="BQ15" s="27">
        <v>0</v>
      </c>
      <c r="BR15" s="27">
        <v>0</v>
      </c>
      <c r="BS15" s="27">
        <v>0</v>
      </c>
      <c r="BT15" s="27" t="s">
        <v>116</v>
      </c>
      <c r="BU15" s="27">
        <v>0</v>
      </c>
      <c r="BV15" s="27">
        <v>0</v>
      </c>
      <c r="BW15" s="27">
        <v>0</v>
      </c>
      <c r="BX15" s="27">
        <v>0</v>
      </c>
      <c r="BY15" s="27" t="s">
        <v>116</v>
      </c>
      <c r="BZ15" s="27">
        <v>0</v>
      </c>
      <c r="CA15" s="27">
        <v>0</v>
      </c>
      <c r="CB15" s="27">
        <v>0</v>
      </c>
      <c r="CC15" s="27">
        <v>0</v>
      </c>
    </row>
    <row r="16" spans="1:81" x14ac:dyDescent="0.2">
      <c r="A16" s="15">
        <v>10</v>
      </c>
      <c r="B16" s="4">
        <v>10</v>
      </c>
      <c r="C16" s="17">
        <v>45896.435034722199</v>
      </c>
      <c r="D16" s="18">
        <v>45896.435034722199</v>
      </c>
      <c r="E16" s="43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106"/>
      <c r="M16" s="25" t="s">
        <v>125</v>
      </c>
      <c r="N16" s="25" t="s">
        <v>127</v>
      </c>
      <c r="O16" s="4">
        <v>1</v>
      </c>
      <c r="P16" s="4"/>
      <c r="Q16" s="27" t="s">
        <v>116</v>
      </c>
      <c r="R16" s="27">
        <v>0</v>
      </c>
      <c r="S16" s="27">
        <v>0</v>
      </c>
      <c r="T16" s="27">
        <v>0</v>
      </c>
      <c r="U16" s="27">
        <v>0</v>
      </c>
      <c r="V16" s="27" t="s">
        <v>116</v>
      </c>
      <c r="W16" s="27">
        <v>0</v>
      </c>
      <c r="X16" s="27">
        <v>0</v>
      </c>
      <c r="Y16" s="27">
        <v>0</v>
      </c>
      <c r="Z16" s="27">
        <v>0</v>
      </c>
      <c r="AA16" s="27" t="s">
        <v>116</v>
      </c>
      <c r="AB16" s="27">
        <v>0</v>
      </c>
      <c r="AC16" s="27">
        <v>0</v>
      </c>
      <c r="AD16" s="27">
        <v>0</v>
      </c>
      <c r="AE16" s="27">
        <v>0</v>
      </c>
      <c r="AF16" s="27" t="s">
        <v>116</v>
      </c>
      <c r="AG16" s="27">
        <v>0</v>
      </c>
      <c r="AH16" s="27">
        <v>0</v>
      </c>
      <c r="AI16" s="27">
        <v>0</v>
      </c>
      <c r="AJ16" s="27">
        <v>0</v>
      </c>
      <c r="AK16" s="27" t="s">
        <v>116</v>
      </c>
      <c r="AL16" s="27">
        <v>0</v>
      </c>
      <c r="AM16" s="27">
        <v>0</v>
      </c>
      <c r="AN16" s="27">
        <v>0</v>
      </c>
      <c r="AO16" s="27">
        <v>0</v>
      </c>
      <c r="AP16" s="27" t="s">
        <v>116</v>
      </c>
      <c r="AQ16" s="27">
        <v>0</v>
      </c>
      <c r="AR16" s="27">
        <v>0</v>
      </c>
      <c r="AS16" s="27">
        <v>0</v>
      </c>
      <c r="AT16" s="27">
        <v>0</v>
      </c>
      <c r="AU16" s="27" t="s">
        <v>116</v>
      </c>
      <c r="AV16" s="27">
        <v>0</v>
      </c>
      <c r="AW16" s="27">
        <v>0</v>
      </c>
      <c r="AX16" s="27">
        <v>0</v>
      </c>
      <c r="AY16" s="27">
        <v>0</v>
      </c>
      <c r="AZ16" s="27" t="s">
        <v>116</v>
      </c>
      <c r="BA16" s="27">
        <v>0</v>
      </c>
      <c r="BB16" s="27">
        <v>0</v>
      </c>
      <c r="BC16" s="27">
        <v>0</v>
      </c>
      <c r="BD16" s="27">
        <v>0</v>
      </c>
      <c r="BE16" s="27" t="s">
        <v>116</v>
      </c>
      <c r="BF16" s="27">
        <v>0</v>
      </c>
      <c r="BG16" s="27">
        <v>0</v>
      </c>
      <c r="BH16" s="27">
        <v>0</v>
      </c>
      <c r="BI16" s="27">
        <v>0</v>
      </c>
      <c r="BJ16" s="27" t="s">
        <v>116</v>
      </c>
      <c r="BK16" s="27">
        <v>0</v>
      </c>
      <c r="BL16" s="27">
        <v>0</v>
      </c>
      <c r="BM16" s="27">
        <v>0</v>
      </c>
      <c r="BN16" s="27">
        <v>0</v>
      </c>
      <c r="BO16" s="27" t="s">
        <v>116</v>
      </c>
      <c r="BP16" s="27">
        <v>0</v>
      </c>
      <c r="BQ16" s="27">
        <v>0</v>
      </c>
      <c r="BR16" s="27">
        <v>0</v>
      </c>
      <c r="BS16" s="27">
        <v>0</v>
      </c>
      <c r="BT16" s="27" t="s">
        <v>116</v>
      </c>
      <c r="BU16" s="27">
        <v>0</v>
      </c>
      <c r="BV16" s="27">
        <v>0</v>
      </c>
      <c r="BW16" s="27">
        <v>0</v>
      </c>
      <c r="BX16" s="27">
        <v>0</v>
      </c>
      <c r="BY16" s="27" t="s">
        <v>116</v>
      </c>
      <c r="BZ16" s="27">
        <v>0</v>
      </c>
      <c r="CA16" s="27">
        <v>0</v>
      </c>
      <c r="CB16" s="27">
        <v>0</v>
      </c>
      <c r="CC16" s="27">
        <v>0</v>
      </c>
    </row>
    <row r="17" spans="1:81" x14ac:dyDescent="0.2">
      <c r="A17" s="15">
        <v>11</v>
      </c>
      <c r="B17" s="4">
        <v>11</v>
      </c>
      <c r="C17" s="17">
        <v>45896.436851851897</v>
      </c>
      <c r="D17" s="18">
        <v>45896.436851851897</v>
      </c>
      <c r="E17" s="43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106"/>
      <c r="M17" s="25" t="s">
        <v>125</v>
      </c>
      <c r="N17" s="25" t="s">
        <v>128</v>
      </c>
      <c r="O17" s="4">
        <v>1</v>
      </c>
      <c r="P17" s="4"/>
      <c r="Q17" s="27" t="s">
        <v>116</v>
      </c>
      <c r="R17" s="27">
        <v>0</v>
      </c>
      <c r="S17" s="27">
        <v>0</v>
      </c>
      <c r="T17" s="27">
        <v>0</v>
      </c>
      <c r="U17" s="27">
        <v>0</v>
      </c>
      <c r="V17" s="27" t="s">
        <v>116</v>
      </c>
      <c r="W17" s="27">
        <v>0</v>
      </c>
      <c r="X17" s="27">
        <v>0</v>
      </c>
      <c r="Y17" s="27">
        <v>0</v>
      </c>
      <c r="Z17" s="27">
        <v>0</v>
      </c>
      <c r="AA17" s="27" t="s">
        <v>116</v>
      </c>
      <c r="AB17" s="27">
        <v>0</v>
      </c>
      <c r="AC17" s="27">
        <v>0</v>
      </c>
      <c r="AD17" s="27">
        <v>0</v>
      </c>
      <c r="AE17" s="27">
        <v>0</v>
      </c>
      <c r="AF17" s="27" t="s">
        <v>116</v>
      </c>
      <c r="AG17" s="27">
        <v>0</v>
      </c>
      <c r="AH17" s="27">
        <v>0</v>
      </c>
      <c r="AI17" s="27">
        <v>0</v>
      </c>
      <c r="AJ17" s="27">
        <v>0</v>
      </c>
      <c r="AK17" s="27" t="s">
        <v>116</v>
      </c>
      <c r="AL17" s="27">
        <v>0</v>
      </c>
      <c r="AM17" s="27">
        <v>0</v>
      </c>
      <c r="AN17" s="27">
        <v>0</v>
      </c>
      <c r="AO17" s="27">
        <v>0</v>
      </c>
      <c r="AP17" s="27" t="s">
        <v>116</v>
      </c>
      <c r="AQ17" s="27">
        <v>0</v>
      </c>
      <c r="AR17" s="27">
        <v>0</v>
      </c>
      <c r="AS17" s="27">
        <v>0</v>
      </c>
      <c r="AT17" s="27">
        <v>0</v>
      </c>
      <c r="AU17" s="27" t="s">
        <v>116</v>
      </c>
      <c r="AV17" s="27">
        <v>0</v>
      </c>
      <c r="AW17" s="27">
        <v>0</v>
      </c>
      <c r="AX17" s="27">
        <v>0</v>
      </c>
      <c r="AY17" s="27">
        <v>0</v>
      </c>
      <c r="AZ17" s="27" t="s">
        <v>116</v>
      </c>
      <c r="BA17" s="27">
        <v>0</v>
      </c>
      <c r="BB17" s="27">
        <v>0</v>
      </c>
      <c r="BC17" s="27">
        <v>0</v>
      </c>
      <c r="BD17" s="27">
        <v>0</v>
      </c>
      <c r="BE17" s="27" t="s">
        <v>116</v>
      </c>
      <c r="BF17" s="27">
        <v>0</v>
      </c>
      <c r="BG17" s="27">
        <v>0</v>
      </c>
      <c r="BH17" s="27">
        <v>0</v>
      </c>
      <c r="BI17" s="27">
        <v>0</v>
      </c>
      <c r="BJ17" s="27" t="s">
        <v>116</v>
      </c>
      <c r="BK17" s="27">
        <v>0</v>
      </c>
      <c r="BL17" s="27">
        <v>0</v>
      </c>
      <c r="BM17" s="27">
        <v>0</v>
      </c>
      <c r="BN17" s="27">
        <v>0</v>
      </c>
      <c r="BO17" s="27" t="s">
        <v>116</v>
      </c>
      <c r="BP17" s="27">
        <v>0</v>
      </c>
      <c r="BQ17" s="27">
        <v>0</v>
      </c>
      <c r="BR17" s="27">
        <v>0</v>
      </c>
      <c r="BS17" s="27">
        <v>0</v>
      </c>
      <c r="BT17" s="27" t="s">
        <v>116</v>
      </c>
      <c r="BU17" s="27">
        <v>0</v>
      </c>
      <c r="BV17" s="27">
        <v>0</v>
      </c>
      <c r="BW17" s="27">
        <v>0</v>
      </c>
      <c r="BX17" s="27">
        <v>0</v>
      </c>
      <c r="BY17" s="27" t="s">
        <v>116</v>
      </c>
      <c r="BZ17" s="27">
        <v>0</v>
      </c>
      <c r="CA17" s="27">
        <v>0</v>
      </c>
      <c r="CB17" s="27">
        <v>0</v>
      </c>
      <c r="CC17" s="27">
        <v>0</v>
      </c>
    </row>
    <row r="18" spans="1:81" x14ac:dyDescent="0.2">
      <c r="A18" s="15">
        <v>27</v>
      </c>
      <c r="B18" s="4">
        <v>27</v>
      </c>
      <c r="C18" s="17">
        <v>45924.5488541667</v>
      </c>
      <c r="D18" s="18">
        <v>45924.5488541667</v>
      </c>
      <c r="E18" s="43">
        <v>20</v>
      </c>
      <c r="F18" s="27">
        <v>0</v>
      </c>
      <c r="G18" s="27">
        <v>1</v>
      </c>
      <c r="H18" s="27">
        <v>0</v>
      </c>
      <c r="I18" s="27">
        <v>0</v>
      </c>
      <c r="J18" s="27">
        <v>0</v>
      </c>
      <c r="K18" s="27">
        <v>0</v>
      </c>
      <c r="L18" s="106"/>
      <c r="M18" s="25" t="s">
        <v>123</v>
      </c>
      <c r="N18" s="25" t="s">
        <v>124</v>
      </c>
      <c r="O18" s="4">
        <v>0</v>
      </c>
      <c r="P18" s="4"/>
      <c r="Q18" s="27" t="s">
        <v>2</v>
      </c>
      <c r="R18" s="27">
        <v>0</v>
      </c>
      <c r="S18" s="27">
        <v>0</v>
      </c>
      <c r="T18" s="27">
        <v>1</v>
      </c>
      <c r="U18" s="27">
        <v>0</v>
      </c>
      <c r="V18" s="27" t="s">
        <v>2</v>
      </c>
      <c r="W18" s="27">
        <v>0</v>
      </c>
      <c r="X18" s="27">
        <v>0</v>
      </c>
      <c r="Y18" s="27">
        <v>1</v>
      </c>
      <c r="Z18" s="27">
        <v>0</v>
      </c>
      <c r="AA18" s="27" t="s">
        <v>2</v>
      </c>
      <c r="AB18" s="27">
        <v>0</v>
      </c>
      <c r="AC18" s="27">
        <v>0</v>
      </c>
      <c r="AD18" s="27">
        <v>1</v>
      </c>
      <c r="AE18" s="27">
        <v>0</v>
      </c>
      <c r="AF18" s="27" t="s">
        <v>2</v>
      </c>
      <c r="AG18" s="27">
        <v>0</v>
      </c>
      <c r="AH18" s="27">
        <v>0</v>
      </c>
      <c r="AI18" s="27">
        <v>1</v>
      </c>
      <c r="AJ18" s="27">
        <v>0</v>
      </c>
      <c r="AK18" s="27" t="s">
        <v>2</v>
      </c>
      <c r="AL18" s="27">
        <v>0</v>
      </c>
      <c r="AM18" s="27">
        <v>0</v>
      </c>
      <c r="AN18" s="27">
        <v>1</v>
      </c>
      <c r="AO18" s="27">
        <v>0</v>
      </c>
      <c r="AP18" s="27" t="s">
        <v>2</v>
      </c>
      <c r="AQ18" s="27">
        <v>0</v>
      </c>
      <c r="AR18" s="27">
        <v>0</v>
      </c>
      <c r="AS18" s="27">
        <v>1</v>
      </c>
      <c r="AT18" s="27">
        <v>0</v>
      </c>
      <c r="AU18" s="27" t="s">
        <v>2</v>
      </c>
      <c r="AV18" s="27">
        <v>0</v>
      </c>
      <c r="AW18" s="27">
        <v>0</v>
      </c>
      <c r="AX18" s="27">
        <v>1</v>
      </c>
      <c r="AY18" s="27">
        <v>0</v>
      </c>
      <c r="AZ18" s="27" t="s">
        <v>2</v>
      </c>
      <c r="BA18" s="27">
        <v>0</v>
      </c>
      <c r="BB18" s="27">
        <v>0</v>
      </c>
      <c r="BC18" s="27">
        <v>1</v>
      </c>
      <c r="BD18" s="27">
        <v>0</v>
      </c>
      <c r="BE18" s="27" t="s">
        <v>2</v>
      </c>
      <c r="BF18" s="27">
        <v>0</v>
      </c>
      <c r="BG18" s="27">
        <v>0</v>
      </c>
      <c r="BH18" s="27">
        <v>1</v>
      </c>
      <c r="BI18" s="27">
        <v>0</v>
      </c>
      <c r="BJ18" s="27" t="s">
        <v>2</v>
      </c>
      <c r="BK18" s="27">
        <v>0</v>
      </c>
      <c r="BL18" s="27">
        <v>0</v>
      </c>
      <c r="BM18" s="27">
        <v>1</v>
      </c>
      <c r="BN18" s="27">
        <v>0</v>
      </c>
      <c r="BO18" s="27" t="s">
        <v>2</v>
      </c>
      <c r="BP18" s="27">
        <v>0</v>
      </c>
      <c r="BQ18" s="27">
        <v>0</v>
      </c>
      <c r="BR18" s="27">
        <v>1</v>
      </c>
      <c r="BS18" s="27">
        <v>0</v>
      </c>
      <c r="BT18" s="27" t="s">
        <v>2</v>
      </c>
      <c r="BU18" s="27">
        <v>0</v>
      </c>
      <c r="BV18" s="27">
        <v>0</v>
      </c>
      <c r="BW18" s="27">
        <v>1</v>
      </c>
      <c r="BX18" s="27">
        <v>0</v>
      </c>
      <c r="BY18" s="27" t="s">
        <v>2</v>
      </c>
      <c r="BZ18" s="27">
        <v>0</v>
      </c>
      <c r="CA18" s="27">
        <v>0</v>
      </c>
      <c r="CB18" s="27">
        <v>1</v>
      </c>
      <c r="CC18" s="27">
        <v>0</v>
      </c>
    </row>
    <row r="19" spans="1:81" x14ac:dyDescent="0.2">
      <c r="A19" s="15">
        <v>14</v>
      </c>
      <c r="B19" s="4">
        <v>14</v>
      </c>
      <c r="C19" s="17">
        <v>45896.447222222203</v>
      </c>
      <c r="D19" s="18">
        <v>45896.447222222203</v>
      </c>
      <c r="E19" s="43">
        <v>48</v>
      </c>
      <c r="F19" s="27">
        <v>0</v>
      </c>
      <c r="G19" s="27">
        <v>0</v>
      </c>
      <c r="H19" s="27">
        <v>1</v>
      </c>
      <c r="I19" s="27">
        <v>0</v>
      </c>
      <c r="J19" s="27">
        <v>0</v>
      </c>
      <c r="K19" s="27">
        <v>0</v>
      </c>
      <c r="L19" s="106"/>
      <c r="M19" s="25" t="s">
        <v>131</v>
      </c>
      <c r="N19" s="25" t="s">
        <v>132</v>
      </c>
      <c r="O19" s="4">
        <v>0</v>
      </c>
      <c r="P19" s="4"/>
      <c r="Q19" s="27" t="s">
        <v>1</v>
      </c>
      <c r="R19" s="27">
        <v>0</v>
      </c>
      <c r="S19" s="27">
        <v>1</v>
      </c>
      <c r="T19" s="27">
        <v>0</v>
      </c>
      <c r="U19" s="27">
        <v>0</v>
      </c>
      <c r="V19" s="27" t="s">
        <v>2</v>
      </c>
      <c r="W19" s="27">
        <v>0</v>
      </c>
      <c r="X19" s="27">
        <v>0</v>
      </c>
      <c r="Y19" s="27">
        <v>1</v>
      </c>
      <c r="Z19" s="27">
        <v>0</v>
      </c>
      <c r="AA19" s="27" t="s">
        <v>2</v>
      </c>
      <c r="AB19" s="27">
        <v>0</v>
      </c>
      <c r="AC19" s="27">
        <v>0</v>
      </c>
      <c r="AD19" s="27">
        <v>1</v>
      </c>
      <c r="AE19" s="27">
        <v>0</v>
      </c>
      <c r="AF19" s="27" t="s">
        <v>1</v>
      </c>
      <c r="AG19" s="27">
        <v>0</v>
      </c>
      <c r="AH19" s="27">
        <v>1</v>
      </c>
      <c r="AI19" s="27">
        <v>0</v>
      </c>
      <c r="AJ19" s="27">
        <v>0</v>
      </c>
      <c r="AK19" s="27" t="s">
        <v>2</v>
      </c>
      <c r="AL19" s="27">
        <v>0</v>
      </c>
      <c r="AM19" s="27">
        <v>0</v>
      </c>
      <c r="AN19" s="27">
        <v>1</v>
      </c>
      <c r="AO19" s="27">
        <v>0</v>
      </c>
      <c r="AP19" s="27" t="s">
        <v>2</v>
      </c>
      <c r="AQ19" s="27">
        <v>0</v>
      </c>
      <c r="AR19" s="27">
        <v>0</v>
      </c>
      <c r="AS19" s="27">
        <v>1</v>
      </c>
      <c r="AT19" s="27">
        <v>0</v>
      </c>
      <c r="AU19" s="27" t="s">
        <v>2</v>
      </c>
      <c r="AV19" s="27">
        <v>0</v>
      </c>
      <c r="AW19" s="27">
        <v>0</v>
      </c>
      <c r="AX19" s="27">
        <v>1</v>
      </c>
      <c r="AY19" s="27">
        <v>0</v>
      </c>
      <c r="AZ19" s="27" t="s">
        <v>1</v>
      </c>
      <c r="BA19" s="27">
        <v>0</v>
      </c>
      <c r="BB19" s="27">
        <v>1</v>
      </c>
      <c r="BC19" s="27">
        <v>0</v>
      </c>
      <c r="BD19" s="27">
        <v>0</v>
      </c>
      <c r="BE19" s="27" t="s">
        <v>1</v>
      </c>
      <c r="BF19" s="27">
        <v>0</v>
      </c>
      <c r="BG19" s="27">
        <v>1</v>
      </c>
      <c r="BH19" s="27">
        <v>0</v>
      </c>
      <c r="BI19" s="27">
        <v>0</v>
      </c>
      <c r="BJ19" s="27" t="s">
        <v>1</v>
      </c>
      <c r="BK19" s="27">
        <v>0</v>
      </c>
      <c r="BL19" s="27">
        <v>1</v>
      </c>
      <c r="BM19" s="27">
        <v>0</v>
      </c>
      <c r="BN19" s="27">
        <v>0</v>
      </c>
      <c r="BO19" s="27" t="s">
        <v>2</v>
      </c>
      <c r="BP19" s="27">
        <v>0</v>
      </c>
      <c r="BQ19" s="27">
        <v>0</v>
      </c>
      <c r="BR19" s="27">
        <v>1</v>
      </c>
      <c r="BS19" s="27">
        <v>0</v>
      </c>
      <c r="BT19" s="27" t="s">
        <v>2</v>
      </c>
      <c r="BU19" s="27">
        <v>0</v>
      </c>
      <c r="BV19" s="27">
        <v>0</v>
      </c>
      <c r="BW19" s="27">
        <v>1</v>
      </c>
      <c r="BX19" s="27">
        <v>0</v>
      </c>
      <c r="BY19" s="27" t="s">
        <v>2</v>
      </c>
      <c r="BZ19" s="27">
        <v>0</v>
      </c>
      <c r="CA19" s="27">
        <v>0</v>
      </c>
      <c r="CB19" s="27">
        <v>1</v>
      </c>
      <c r="CC19" s="27">
        <v>0</v>
      </c>
    </row>
    <row r="20" spans="1:81" x14ac:dyDescent="0.2">
      <c r="A20" s="15">
        <v>15</v>
      </c>
      <c r="B20" s="4">
        <v>15</v>
      </c>
      <c r="C20" s="17">
        <v>45896.475868055597</v>
      </c>
      <c r="D20" s="18">
        <v>45896.475868055597</v>
      </c>
      <c r="E20" s="43">
        <v>48</v>
      </c>
      <c r="F20" s="27">
        <v>0</v>
      </c>
      <c r="G20" s="27">
        <v>0</v>
      </c>
      <c r="H20" s="27">
        <v>1</v>
      </c>
      <c r="I20" s="27">
        <v>0</v>
      </c>
      <c r="J20" s="27">
        <v>0</v>
      </c>
      <c r="K20" s="27">
        <v>0</v>
      </c>
      <c r="L20" s="106"/>
      <c r="M20" s="25" t="s">
        <v>131</v>
      </c>
      <c r="N20" s="25" t="s">
        <v>133</v>
      </c>
      <c r="O20" s="4">
        <v>0</v>
      </c>
      <c r="P20" s="4"/>
      <c r="Q20" s="27" t="s">
        <v>1</v>
      </c>
      <c r="R20" s="27">
        <v>0</v>
      </c>
      <c r="S20" s="27">
        <v>1</v>
      </c>
      <c r="T20" s="27">
        <v>0</v>
      </c>
      <c r="U20" s="27">
        <v>0</v>
      </c>
      <c r="V20" s="27" t="s">
        <v>2</v>
      </c>
      <c r="W20" s="27">
        <v>0</v>
      </c>
      <c r="X20" s="27">
        <v>0</v>
      </c>
      <c r="Y20" s="27">
        <v>1</v>
      </c>
      <c r="Z20" s="27">
        <v>0</v>
      </c>
      <c r="AA20" s="27" t="s">
        <v>2</v>
      </c>
      <c r="AB20" s="27">
        <v>0</v>
      </c>
      <c r="AC20" s="27">
        <v>0</v>
      </c>
      <c r="AD20" s="27">
        <v>1</v>
      </c>
      <c r="AE20" s="27">
        <v>0</v>
      </c>
      <c r="AF20" s="27" t="s">
        <v>1</v>
      </c>
      <c r="AG20" s="27">
        <v>0</v>
      </c>
      <c r="AH20" s="27">
        <v>1</v>
      </c>
      <c r="AI20" s="27">
        <v>0</v>
      </c>
      <c r="AJ20" s="27">
        <v>0</v>
      </c>
      <c r="AK20" s="27" t="s">
        <v>2</v>
      </c>
      <c r="AL20" s="27">
        <v>0</v>
      </c>
      <c r="AM20" s="27">
        <v>0</v>
      </c>
      <c r="AN20" s="27">
        <v>1</v>
      </c>
      <c r="AO20" s="27">
        <v>0</v>
      </c>
      <c r="AP20" s="27" t="s">
        <v>2</v>
      </c>
      <c r="AQ20" s="27">
        <v>0</v>
      </c>
      <c r="AR20" s="27">
        <v>0</v>
      </c>
      <c r="AS20" s="27">
        <v>1</v>
      </c>
      <c r="AT20" s="27">
        <v>0</v>
      </c>
      <c r="AU20" s="27" t="s">
        <v>2</v>
      </c>
      <c r="AV20" s="27">
        <v>0</v>
      </c>
      <c r="AW20" s="27">
        <v>0</v>
      </c>
      <c r="AX20" s="27">
        <v>1</v>
      </c>
      <c r="AY20" s="27">
        <v>0</v>
      </c>
      <c r="AZ20" s="27" t="s">
        <v>1</v>
      </c>
      <c r="BA20" s="27">
        <v>0</v>
      </c>
      <c r="BB20" s="27">
        <v>1</v>
      </c>
      <c r="BC20" s="27">
        <v>0</v>
      </c>
      <c r="BD20" s="27">
        <v>0</v>
      </c>
      <c r="BE20" s="27" t="s">
        <v>1</v>
      </c>
      <c r="BF20" s="27">
        <v>0</v>
      </c>
      <c r="BG20" s="27">
        <v>1</v>
      </c>
      <c r="BH20" s="27">
        <v>0</v>
      </c>
      <c r="BI20" s="27">
        <v>0</v>
      </c>
      <c r="BJ20" s="27" t="s">
        <v>1</v>
      </c>
      <c r="BK20" s="27">
        <v>0</v>
      </c>
      <c r="BL20" s="27">
        <v>1</v>
      </c>
      <c r="BM20" s="27">
        <v>0</v>
      </c>
      <c r="BN20" s="27">
        <v>0</v>
      </c>
      <c r="BO20" s="27" t="s">
        <v>2</v>
      </c>
      <c r="BP20" s="27">
        <v>0</v>
      </c>
      <c r="BQ20" s="27">
        <v>0</v>
      </c>
      <c r="BR20" s="27">
        <v>1</v>
      </c>
      <c r="BS20" s="27">
        <v>0</v>
      </c>
      <c r="BT20" s="27" t="s">
        <v>2</v>
      </c>
      <c r="BU20" s="27">
        <v>0</v>
      </c>
      <c r="BV20" s="27">
        <v>0</v>
      </c>
      <c r="BW20" s="27">
        <v>1</v>
      </c>
      <c r="BX20" s="27">
        <v>0</v>
      </c>
      <c r="BY20" s="27" t="s">
        <v>2</v>
      </c>
      <c r="BZ20" s="27">
        <v>0</v>
      </c>
      <c r="CA20" s="27">
        <v>0</v>
      </c>
      <c r="CB20" s="27">
        <v>1</v>
      </c>
      <c r="CC20" s="27">
        <v>0</v>
      </c>
    </row>
    <row r="21" spans="1:81" x14ac:dyDescent="0.2">
      <c r="A21" s="15">
        <v>31</v>
      </c>
      <c r="B21" s="4">
        <v>31</v>
      </c>
      <c r="C21" s="17">
        <v>45929.541018518503</v>
      </c>
      <c r="D21" s="18">
        <v>45929.541018518503</v>
      </c>
      <c r="E21" s="43">
        <v>15</v>
      </c>
      <c r="F21" s="27">
        <v>0</v>
      </c>
      <c r="G21" s="27">
        <v>1</v>
      </c>
      <c r="H21" s="27">
        <v>0</v>
      </c>
      <c r="I21" s="27">
        <v>0</v>
      </c>
      <c r="J21" s="27">
        <v>0</v>
      </c>
      <c r="K21" s="27">
        <v>0</v>
      </c>
      <c r="L21" s="106"/>
      <c r="M21" s="25" t="s">
        <v>129</v>
      </c>
      <c r="N21" s="25" t="s">
        <v>130</v>
      </c>
      <c r="O21" s="4">
        <v>0</v>
      </c>
      <c r="P21" s="4"/>
      <c r="Q21" s="27" t="s">
        <v>0</v>
      </c>
      <c r="R21" s="27">
        <v>1</v>
      </c>
      <c r="S21" s="27">
        <v>0</v>
      </c>
      <c r="T21" s="27">
        <v>0</v>
      </c>
      <c r="U21" s="27">
        <v>0</v>
      </c>
      <c r="V21" s="27" t="s">
        <v>1</v>
      </c>
      <c r="W21" s="27">
        <v>0</v>
      </c>
      <c r="X21" s="27">
        <v>1</v>
      </c>
      <c r="Y21" s="27">
        <v>0</v>
      </c>
      <c r="Z21" s="27">
        <v>0</v>
      </c>
      <c r="AA21" s="27" t="s">
        <v>1</v>
      </c>
      <c r="AB21" s="27">
        <v>0</v>
      </c>
      <c r="AC21" s="27">
        <v>1</v>
      </c>
      <c r="AD21" s="27">
        <v>0</v>
      </c>
      <c r="AE21" s="27">
        <v>0</v>
      </c>
      <c r="AF21" s="27" t="s">
        <v>0</v>
      </c>
      <c r="AG21" s="27">
        <v>1</v>
      </c>
      <c r="AH21" s="27">
        <v>0</v>
      </c>
      <c r="AI21" s="27">
        <v>0</v>
      </c>
      <c r="AJ21" s="27">
        <v>0</v>
      </c>
      <c r="AK21" s="27" t="s">
        <v>1</v>
      </c>
      <c r="AL21" s="27">
        <v>0</v>
      </c>
      <c r="AM21" s="27">
        <v>1</v>
      </c>
      <c r="AN21" s="27">
        <v>0</v>
      </c>
      <c r="AO21" s="27">
        <v>0</v>
      </c>
      <c r="AP21" s="27" t="s">
        <v>1</v>
      </c>
      <c r="AQ21" s="27">
        <v>0</v>
      </c>
      <c r="AR21" s="27">
        <v>1</v>
      </c>
      <c r="AS21" s="27">
        <v>0</v>
      </c>
      <c r="AT21" s="27">
        <v>0</v>
      </c>
      <c r="AU21" s="27" t="s">
        <v>0</v>
      </c>
      <c r="AV21" s="27">
        <v>1</v>
      </c>
      <c r="AW21" s="27">
        <v>0</v>
      </c>
      <c r="AX21" s="27">
        <v>0</v>
      </c>
      <c r="AY21" s="27">
        <v>0</v>
      </c>
      <c r="AZ21" s="27" t="s">
        <v>1</v>
      </c>
      <c r="BA21" s="27">
        <v>0</v>
      </c>
      <c r="BB21" s="27">
        <v>1</v>
      </c>
      <c r="BC21" s="27">
        <v>0</v>
      </c>
      <c r="BD21" s="27">
        <v>0</v>
      </c>
      <c r="BE21" s="27" t="s">
        <v>1</v>
      </c>
      <c r="BF21" s="27">
        <v>0</v>
      </c>
      <c r="BG21" s="27">
        <v>1</v>
      </c>
      <c r="BH21" s="27">
        <v>0</v>
      </c>
      <c r="BI21" s="27">
        <v>0</v>
      </c>
      <c r="BJ21" s="27" t="s">
        <v>1</v>
      </c>
      <c r="BK21" s="27">
        <v>0</v>
      </c>
      <c r="BL21" s="27">
        <v>1</v>
      </c>
      <c r="BM21" s="27">
        <v>0</v>
      </c>
      <c r="BN21" s="27">
        <v>0</v>
      </c>
      <c r="BO21" s="27" t="s">
        <v>2</v>
      </c>
      <c r="BP21" s="27">
        <v>0</v>
      </c>
      <c r="BQ21" s="27">
        <v>0</v>
      </c>
      <c r="BR21" s="27">
        <v>1</v>
      </c>
      <c r="BS21" s="27">
        <v>0</v>
      </c>
      <c r="BT21" s="27" t="s">
        <v>2</v>
      </c>
      <c r="BU21" s="27">
        <v>0</v>
      </c>
      <c r="BV21" s="27">
        <v>0</v>
      </c>
      <c r="BW21" s="27">
        <v>1</v>
      </c>
      <c r="BX21" s="27">
        <v>0</v>
      </c>
      <c r="BY21" s="27" t="s">
        <v>2</v>
      </c>
      <c r="BZ21" s="27">
        <v>0</v>
      </c>
      <c r="CA21" s="27">
        <v>0</v>
      </c>
      <c r="CB21" s="27">
        <v>1</v>
      </c>
      <c r="CC21" s="27">
        <v>0</v>
      </c>
    </row>
    <row r="22" spans="1:81" x14ac:dyDescent="0.2">
      <c r="A22" s="15">
        <v>18</v>
      </c>
      <c r="B22" s="4">
        <v>18</v>
      </c>
      <c r="C22" s="17">
        <v>45896.487476851798</v>
      </c>
      <c r="D22" s="18">
        <v>45896.487476851798</v>
      </c>
      <c r="E22" s="43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106"/>
      <c r="M22" s="25" t="s">
        <v>135</v>
      </c>
      <c r="N22" s="25" t="s">
        <v>136</v>
      </c>
      <c r="O22" s="4">
        <v>1</v>
      </c>
      <c r="P22" s="4"/>
      <c r="Q22" s="27" t="s">
        <v>116</v>
      </c>
      <c r="R22" s="27">
        <v>0</v>
      </c>
      <c r="S22" s="27">
        <v>0</v>
      </c>
      <c r="T22" s="27">
        <v>0</v>
      </c>
      <c r="U22" s="27">
        <v>0</v>
      </c>
      <c r="V22" s="27" t="s">
        <v>116</v>
      </c>
      <c r="W22" s="27">
        <v>0</v>
      </c>
      <c r="X22" s="27">
        <v>0</v>
      </c>
      <c r="Y22" s="27">
        <v>0</v>
      </c>
      <c r="Z22" s="27">
        <v>0</v>
      </c>
      <c r="AA22" s="27" t="s">
        <v>116</v>
      </c>
      <c r="AB22" s="27">
        <v>0</v>
      </c>
      <c r="AC22" s="27">
        <v>0</v>
      </c>
      <c r="AD22" s="27">
        <v>0</v>
      </c>
      <c r="AE22" s="27">
        <v>0</v>
      </c>
      <c r="AF22" s="27" t="s">
        <v>116</v>
      </c>
      <c r="AG22" s="27">
        <v>0</v>
      </c>
      <c r="AH22" s="27">
        <v>0</v>
      </c>
      <c r="AI22" s="27">
        <v>0</v>
      </c>
      <c r="AJ22" s="27">
        <v>0</v>
      </c>
      <c r="AK22" s="27" t="s">
        <v>116</v>
      </c>
      <c r="AL22" s="27">
        <v>0</v>
      </c>
      <c r="AM22" s="27">
        <v>0</v>
      </c>
      <c r="AN22" s="27">
        <v>0</v>
      </c>
      <c r="AO22" s="27">
        <v>0</v>
      </c>
      <c r="AP22" s="27" t="s">
        <v>116</v>
      </c>
      <c r="AQ22" s="27">
        <v>0</v>
      </c>
      <c r="AR22" s="27">
        <v>0</v>
      </c>
      <c r="AS22" s="27">
        <v>0</v>
      </c>
      <c r="AT22" s="27">
        <v>0</v>
      </c>
      <c r="AU22" s="27" t="s">
        <v>116</v>
      </c>
      <c r="AV22" s="27">
        <v>0</v>
      </c>
      <c r="AW22" s="27">
        <v>0</v>
      </c>
      <c r="AX22" s="27">
        <v>0</v>
      </c>
      <c r="AY22" s="27">
        <v>0</v>
      </c>
      <c r="AZ22" s="27" t="s">
        <v>116</v>
      </c>
      <c r="BA22" s="27">
        <v>0</v>
      </c>
      <c r="BB22" s="27">
        <v>0</v>
      </c>
      <c r="BC22" s="27">
        <v>0</v>
      </c>
      <c r="BD22" s="27">
        <v>0</v>
      </c>
      <c r="BE22" s="27" t="s">
        <v>116</v>
      </c>
      <c r="BF22" s="27">
        <v>0</v>
      </c>
      <c r="BG22" s="27">
        <v>0</v>
      </c>
      <c r="BH22" s="27">
        <v>0</v>
      </c>
      <c r="BI22" s="27">
        <v>0</v>
      </c>
      <c r="BJ22" s="27" t="s">
        <v>116</v>
      </c>
      <c r="BK22" s="27">
        <v>0</v>
      </c>
      <c r="BL22" s="27">
        <v>0</v>
      </c>
      <c r="BM22" s="27">
        <v>0</v>
      </c>
      <c r="BN22" s="27">
        <v>0</v>
      </c>
      <c r="BO22" s="27" t="s">
        <v>116</v>
      </c>
      <c r="BP22" s="27">
        <v>0</v>
      </c>
      <c r="BQ22" s="27">
        <v>0</v>
      </c>
      <c r="BR22" s="27">
        <v>0</v>
      </c>
      <c r="BS22" s="27">
        <v>0</v>
      </c>
      <c r="BT22" s="27" t="s">
        <v>116</v>
      </c>
      <c r="BU22" s="27">
        <v>0</v>
      </c>
      <c r="BV22" s="27">
        <v>0</v>
      </c>
      <c r="BW22" s="27">
        <v>0</v>
      </c>
      <c r="BX22" s="27">
        <v>0</v>
      </c>
      <c r="BY22" s="27" t="s">
        <v>116</v>
      </c>
      <c r="BZ22" s="27">
        <v>0</v>
      </c>
      <c r="CA22" s="27">
        <v>0</v>
      </c>
      <c r="CB22" s="27">
        <v>0</v>
      </c>
      <c r="CC22" s="27">
        <v>0</v>
      </c>
    </row>
    <row r="23" spans="1:81" x14ac:dyDescent="0.2">
      <c r="A23" s="15">
        <v>19</v>
      </c>
      <c r="B23" s="4">
        <v>19</v>
      </c>
      <c r="C23" s="17">
        <v>45896.493981481501</v>
      </c>
      <c r="D23" s="18">
        <v>45896.493981481501</v>
      </c>
      <c r="E23" s="43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106"/>
      <c r="M23" s="25" t="s">
        <v>135</v>
      </c>
      <c r="N23" s="25" t="s">
        <v>137</v>
      </c>
      <c r="O23" s="4">
        <v>1</v>
      </c>
      <c r="P23" s="4"/>
      <c r="Q23" s="27" t="s">
        <v>116</v>
      </c>
      <c r="R23" s="27">
        <v>0</v>
      </c>
      <c r="S23" s="27">
        <v>0</v>
      </c>
      <c r="T23" s="27">
        <v>0</v>
      </c>
      <c r="U23" s="27">
        <v>0</v>
      </c>
      <c r="V23" s="27" t="s">
        <v>116</v>
      </c>
      <c r="W23" s="27">
        <v>0</v>
      </c>
      <c r="X23" s="27">
        <v>0</v>
      </c>
      <c r="Y23" s="27">
        <v>0</v>
      </c>
      <c r="Z23" s="27">
        <v>0</v>
      </c>
      <c r="AA23" s="27" t="s">
        <v>116</v>
      </c>
      <c r="AB23" s="27">
        <v>0</v>
      </c>
      <c r="AC23" s="27">
        <v>0</v>
      </c>
      <c r="AD23" s="27">
        <v>0</v>
      </c>
      <c r="AE23" s="27">
        <v>0</v>
      </c>
      <c r="AF23" s="27" t="s">
        <v>116</v>
      </c>
      <c r="AG23" s="27">
        <v>0</v>
      </c>
      <c r="AH23" s="27">
        <v>0</v>
      </c>
      <c r="AI23" s="27">
        <v>0</v>
      </c>
      <c r="AJ23" s="27">
        <v>0</v>
      </c>
      <c r="AK23" s="27" t="s">
        <v>116</v>
      </c>
      <c r="AL23" s="27">
        <v>0</v>
      </c>
      <c r="AM23" s="27">
        <v>0</v>
      </c>
      <c r="AN23" s="27">
        <v>0</v>
      </c>
      <c r="AO23" s="27">
        <v>0</v>
      </c>
      <c r="AP23" s="27" t="s">
        <v>116</v>
      </c>
      <c r="AQ23" s="27">
        <v>0</v>
      </c>
      <c r="AR23" s="27">
        <v>0</v>
      </c>
      <c r="AS23" s="27">
        <v>0</v>
      </c>
      <c r="AT23" s="27">
        <v>0</v>
      </c>
      <c r="AU23" s="27" t="s">
        <v>116</v>
      </c>
      <c r="AV23" s="27">
        <v>0</v>
      </c>
      <c r="AW23" s="27">
        <v>0</v>
      </c>
      <c r="AX23" s="27">
        <v>0</v>
      </c>
      <c r="AY23" s="27">
        <v>0</v>
      </c>
      <c r="AZ23" s="27" t="s">
        <v>116</v>
      </c>
      <c r="BA23" s="27">
        <v>0</v>
      </c>
      <c r="BB23" s="27">
        <v>0</v>
      </c>
      <c r="BC23" s="27">
        <v>0</v>
      </c>
      <c r="BD23" s="27">
        <v>0</v>
      </c>
      <c r="BE23" s="27" t="s">
        <v>116</v>
      </c>
      <c r="BF23" s="27">
        <v>0</v>
      </c>
      <c r="BG23" s="27">
        <v>0</v>
      </c>
      <c r="BH23" s="27">
        <v>0</v>
      </c>
      <c r="BI23" s="27">
        <v>0</v>
      </c>
      <c r="BJ23" s="27" t="s">
        <v>116</v>
      </c>
      <c r="BK23" s="27">
        <v>0</v>
      </c>
      <c r="BL23" s="27">
        <v>0</v>
      </c>
      <c r="BM23" s="27">
        <v>0</v>
      </c>
      <c r="BN23" s="27">
        <v>0</v>
      </c>
      <c r="BO23" s="27" t="s">
        <v>116</v>
      </c>
      <c r="BP23" s="27">
        <v>0</v>
      </c>
      <c r="BQ23" s="27">
        <v>0</v>
      </c>
      <c r="BR23" s="27">
        <v>0</v>
      </c>
      <c r="BS23" s="27">
        <v>0</v>
      </c>
      <c r="BT23" s="27" t="s">
        <v>116</v>
      </c>
      <c r="BU23" s="27">
        <v>0</v>
      </c>
      <c r="BV23" s="27">
        <v>0</v>
      </c>
      <c r="BW23" s="27">
        <v>0</v>
      </c>
      <c r="BX23" s="27">
        <v>0</v>
      </c>
      <c r="BY23" s="27" t="s">
        <v>116</v>
      </c>
      <c r="BZ23" s="27">
        <v>0</v>
      </c>
      <c r="CA23" s="27">
        <v>0</v>
      </c>
      <c r="CB23" s="27">
        <v>0</v>
      </c>
      <c r="CC23" s="27">
        <v>0</v>
      </c>
    </row>
    <row r="24" spans="1:81" x14ac:dyDescent="0.2">
      <c r="A24" s="15">
        <v>20</v>
      </c>
      <c r="B24" s="4">
        <v>20</v>
      </c>
      <c r="C24" s="17">
        <v>45896.495416666701</v>
      </c>
      <c r="D24" s="18">
        <v>45896.495416666701</v>
      </c>
      <c r="E24" s="43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106"/>
      <c r="M24" s="25" t="s">
        <v>135</v>
      </c>
      <c r="N24" s="25" t="s">
        <v>138</v>
      </c>
      <c r="O24" s="4">
        <v>1</v>
      </c>
      <c r="P24" s="4"/>
      <c r="Q24" s="27" t="s">
        <v>116</v>
      </c>
      <c r="R24" s="27">
        <v>0</v>
      </c>
      <c r="S24" s="27">
        <v>0</v>
      </c>
      <c r="T24" s="27">
        <v>0</v>
      </c>
      <c r="U24" s="27">
        <v>0</v>
      </c>
      <c r="V24" s="27" t="s">
        <v>116</v>
      </c>
      <c r="W24" s="27">
        <v>0</v>
      </c>
      <c r="X24" s="27">
        <v>0</v>
      </c>
      <c r="Y24" s="27">
        <v>0</v>
      </c>
      <c r="Z24" s="27">
        <v>0</v>
      </c>
      <c r="AA24" s="27" t="s">
        <v>116</v>
      </c>
      <c r="AB24" s="27">
        <v>0</v>
      </c>
      <c r="AC24" s="27">
        <v>0</v>
      </c>
      <c r="AD24" s="27">
        <v>0</v>
      </c>
      <c r="AE24" s="27">
        <v>0</v>
      </c>
      <c r="AF24" s="27" t="s">
        <v>116</v>
      </c>
      <c r="AG24" s="27">
        <v>0</v>
      </c>
      <c r="AH24" s="27">
        <v>0</v>
      </c>
      <c r="AI24" s="27">
        <v>0</v>
      </c>
      <c r="AJ24" s="27">
        <v>0</v>
      </c>
      <c r="AK24" s="27" t="s">
        <v>116</v>
      </c>
      <c r="AL24" s="27">
        <v>0</v>
      </c>
      <c r="AM24" s="27">
        <v>0</v>
      </c>
      <c r="AN24" s="27">
        <v>0</v>
      </c>
      <c r="AO24" s="27">
        <v>0</v>
      </c>
      <c r="AP24" s="27" t="s">
        <v>116</v>
      </c>
      <c r="AQ24" s="27">
        <v>0</v>
      </c>
      <c r="AR24" s="27">
        <v>0</v>
      </c>
      <c r="AS24" s="27">
        <v>0</v>
      </c>
      <c r="AT24" s="27">
        <v>0</v>
      </c>
      <c r="AU24" s="27" t="s">
        <v>116</v>
      </c>
      <c r="AV24" s="27">
        <v>0</v>
      </c>
      <c r="AW24" s="27">
        <v>0</v>
      </c>
      <c r="AX24" s="27">
        <v>0</v>
      </c>
      <c r="AY24" s="27">
        <v>0</v>
      </c>
      <c r="AZ24" s="27" t="s">
        <v>116</v>
      </c>
      <c r="BA24" s="27">
        <v>0</v>
      </c>
      <c r="BB24" s="27">
        <v>0</v>
      </c>
      <c r="BC24" s="27">
        <v>0</v>
      </c>
      <c r="BD24" s="27">
        <v>0</v>
      </c>
      <c r="BE24" s="27" t="s">
        <v>116</v>
      </c>
      <c r="BF24" s="27">
        <v>0</v>
      </c>
      <c r="BG24" s="27">
        <v>0</v>
      </c>
      <c r="BH24" s="27">
        <v>0</v>
      </c>
      <c r="BI24" s="27">
        <v>0</v>
      </c>
      <c r="BJ24" s="27" t="s">
        <v>116</v>
      </c>
      <c r="BK24" s="27">
        <v>0</v>
      </c>
      <c r="BL24" s="27">
        <v>0</v>
      </c>
      <c r="BM24" s="27">
        <v>0</v>
      </c>
      <c r="BN24" s="27">
        <v>0</v>
      </c>
      <c r="BO24" s="27" t="s">
        <v>116</v>
      </c>
      <c r="BP24" s="27">
        <v>0</v>
      </c>
      <c r="BQ24" s="27">
        <v>0</v>
      </c>
      <c r="BR24" s="27">
        <v>0</v>
      </c>
      <c r="BS24" s="27">
        <v>0</v>
      </c>
      <c r="BT24" s="27" t="s">
        <v>116</v>
      </c>
      <c r="BU24" s="27">
        <v>0</v>
      </c>
      <c r="BV24" s="27">
        <v>0</v>
      </c>
      <c r="BW24" s="27">
        <v>0</v>
      </c>
      <c r="BX24" s="27">
        <v>0</v>
      </c>
      <c r="BY24" s="27" t="s">
        <v>116</v>
      </c>
      <c r="BZ24" s="27">
        <v>0</v>
      </c>
      <c r="CA24" s="27">
        <v>0</v>
      </c>
      <c r="CB24" s="27">
        <v>0</v>
      </c>
      <c r="CC24" s="27">
        <v>0</v>
      </c>
    </row>
    <row r="25" spans="1:81" x14ac:dyDescent="0.2">
      <c r="A25" s="15">
        <v>30</v>
      </c>
      <c r="B25" s="4">
        <v>30</v>
      </c>
      <c r="C25" s="17">
        <v>45929.543217592603</v>
      </c>
      <c r="D25" s="18">
        <v>45929.543217592603</v>
      </c>
      <c r="E25" s="43">
        <v>15</v>
      </c>
      <c r="F25" s="27">
        <v>0</v>
      </c>
      <c r="G25" s="27">
        <v>1</v>
      </c>
      <c r="H25" s="27">
        <v>0</v>
      </c>
      <c r="I25" s="27">
        <v>0</v>
      </c>
      <c r="J25" s="27">
        <v>0</v>
      </c>
      <c r="K25" s="27">
        <v>0</v>
      </c>
      <c r="L25" s="106"/>
      <c r="M25" s="25" t="s">
        <v>129</v>
      </c>
      <c r="N25" s="25" t="s">
        <v>134</v>
      </c>
      <c r="O25" s="4">
        <v>0</v>
      </c>
      <c r="P25" s="4"/>
      <c r="Q25" s="27" t="s">
        <v>1</v>
      </c>
      <c r="R25" s="27">
        <v>0</v>
      </c>
      <c r="S25" s="27">
        <v>1</v>
      </c>
      <c r="T25" s="27">
        <v>0</v>
      </c>
      <c r="U25" s="27">
        <v>0</v>
      </c>
      <c r="V25" s="27" t="s">
        <v>1</v>
      </c>
      <c r="W25" s="27">
        <v>0</v>
      </c>
      <c r="X25" s="27">
        <v>1</v>
      </c>
      <c r="Y25" s="27">
        <v>0</v>
      </c>
      <c r="Z25" s="27">
        <v>0</v>
      </c>
      <c r="AA25" s="27" t="s">
        <v>1</v>
      </c>
      <c r="AB25" s="27">
        <v>0</v>
      </c>
      <c r="AC25" s="27">
        <v>1</v>
      </c>
      <c r="AD25" s="27">
        <v>0</v>
      </c>
      <c r="AE25" s="27">
        <v>0</v>
      </c>
      <c r="AF25" s="27" t="s">
        <v>0</v>
      </c>
      <c r="AG25" s="27">
        <v>1</v>
      </c>
      <c r="AH25" s="27">
        <v>0</v>
      </c>
      <c r="AI25" s="27">
        <v>0</v>
      </c>
      <c r="AJ25" s="27">
        <v>0</v>
      </c>
      <c r="AK25" s="27" t="s">
        <v>1</v>
      </c>
      <c r="AL25" s="27">
        <v>0</v>
      </c>
      <c r="AM25" s="27">
        <v>1</v>
      </c>
      <c r="AN25" s="27">
        <v>0</v>
      </c>
      <c r="AO25" s="27">
        <v>0</v>
      </c>
      <c r="AP25" s="27" t="s">
        <v>1</v>
      </c>
      <c r="AQ25" s="27">
        <v>0</v>
      </c>
      <c r="AR25" s="27">
        <v>1</v>
      </c>
      <c r="AS25" s="27">
        <v>0</v>
      </c>
      <c r="AT25" s="27">
        <v>0</v>
      </c>
      <c r="AU25" s="27" t="s">
        <v>2</v>
      </c>
      <c r="AV25" s="27">
        <v>0</v>
      </c>
      <c r="AW25" s="27">
        <v>0</v>
      </c>
      <c r="AX25" s="27">
        <v>1</v>
      </c>
      <c r="AY25" s="27">
        <v>0</v>
      </c>
      <c r="AZ25" s="27" t="s">
        <v>1</v>
      </c>
      <c r="BA25" s="27">
        <v>0</v>
      </c>
      <c r="BB25" s="27">
        <v>1</v>
      </c>
      <c r="BC25" s="27">
        <v>0</v>
      </c>
      <c r="BD25" s="27">
        <v>0</v>
      </c>
      <c r="BE25" s="27" t="s">
        <v>1</v>
      </c>
      <c r="BF25" s="27">
        <v>0</v>
      </c>
      <c r="BG25" s="27">
        <v>1</v>
      </c>
      <c r="BH25" s="27">
        <v>0</v>
      </c>
      <c r="BI25" s="27">
        <v>0</v>
      </c>
      <c r="BJ25" s="27" t="s">
        <v>1</v>
      </c>
      <c r="BK25" s="27">
        <v>0</v>
      </c>
      <c r="BL25" s="27">
        <v>1</v>
      </c>
      <c r="BM25" s="27">
        <v>0</v>
      </c>
      <c r="BN25" s="27">
        <v>0</v>
      </c>
      <c r="BO25" s="27" t="s">
        <v>2</v>
      </c>
      <c r="BP25" s="27">
        <v>0</v>
      </c>
      <c r="BQ25" s="27">
        <v>0</v>
      </c>
      <c r="BR25" s="27">
        <v>1</v>
      </c>
      <c r="BS25" s="27">
        <v>0</v>
      </c>
      <c r="BT25" s="27" t="s">
        <v>2</v>
      </c>
      <c r="BU25" s="27">
        <v>0</v>
      </c>
      <c r="BV25" s="27">
        <v>0</v>
      </c>
      <c r="BW25" s="27">
        <v>1</v>
      </c>
      <c r="BX25" s="27">
        <v>0</v>
      </c>
      <c r="BY25" s="27" t="s">
        <v>2</v>
      </c>
      <c r="BZ25" s="27">
        <v>0</v>
      </c>
      <c r="CA25" s="27">
        <v>0</v>
      </c>
      <c r="CB25" s="27">
        <v>1</v>
      </c>
      <c r="CC25" s="27">
        <v>0</v>
      </c>
    </row>
    <row r="26" spans="1:81" x14ac:dyDescent="0.2">
      <c r="A26" s="15">
        <v>22</v>
      </c>
      <c r="B26" s="4">
        <v>22</v>
      </c>
      <c r="C26" s="17">
        <v>45896.570381944402</v>
      </c>
      <c r="D26" s="18">
        <v>45896.570381944402</v>
      </c>
      <c r="E26" s="43">
        <v>48</v>
      </c>
      <c r="F26" s="27">
        <v>0</v>
      </c>
      <c r="G26" s="27">
        <v>0</v>
      </c>
      <c r="H26" s="27">
        <v>1</v>
      </c>
      <c r="I26" s="27">
        <v>0</v>
      </c>
      <c r="J26" s="27">
        <v>0</v>
      </c>
      <c r="K26" s="27">
        <v>0</v>
      </c>
      <c r="L26" s="106"/>
      <c r="M26" s="25" t="s">
        <v>139</v>
      </c>
      <c r="N26" s="25" t="s">
        <v>140</v>
      </c>
      <c r="O26" s="4">
        <v>0</v>
      </c>
      <c r="P26" s="4"/>
      <c r="Q26" s="27" t="s">
        <v>2</v>
      </c>
      <c r="R26" s="27">
        <v>0</v>
      </c>
      <c r="S26" s="27">
        <v>0</v>
      </c>
      <c r="T26" s="27">
        <v>1</v>
      </c>
      <c r="U26" s="27">
        <v>0</v>
      </c>
      <c r="V26" s="27" t="s">
        <v>2</v>
      </c>
      <c r="W26" s="27">
        <v>0</v>
      </c>
      <c r="X26" s="27">
        <v>0</v>
      </c>
      <c r="Y26" s="27">
        <v>1</v>
      </c>
      <c r="Z26" s="27">
        <v>0</v>
      </c>
      <c r="AA26" s="27" t="s">
        <v>2</v>
      </c>
      <c r="AB26" s="27">
        <v>0</v>
      </c>
      <c r="AC26" s="27">
        <v>0</v>
      </c>
      <c r="AD26" s="27">
        <v>1</v>
      </c>
      <c r="AE26" s="27">
        <v>0</v>
      </c>
      <c r="AF26" s="27" t="s">
        <v>2</v>
      </c>
      <c r="AG26" s="27">
        <v>0</v>
      </c>
      <c r="AH26" s="27">
        <v>0</v>
      </c>
      <c r="AI26" s="27">
        <v>1</v>
      </c>
      <c r="AJ26" s="27">
        <v>0</v>
      </c>
      <c r="AK26" s="27" t="s">
        <v>2</v>
      </c>
      <c r="AL26" s="27">
        <v>0</v>
      </c>
      <c r="AM26" s="27">
        <v>0</v>
      </c>
      <c r="AN26" s="27">
        <v>1</v>
      </c>
      <c r="AO26" s="27">
        <v>0</v>
      </c>
      <c r="AP26" s="27" t="s">
        <v>2</v>
      </c>
      <c r="AQ26" s="27">
        <v>0</v>
      </c>
      <c r="AR26" s="27">
        <v>0</v>
      </c>
      <c r="AS26" s="27">
        <v>1</v>
      </c>
      <c r="AT26" s="27">
        <v>0</v>
      </c>
      <c r="AU26" s="27" t="s">
        <v>2</v>
      </c>
      <c r="AV26" s="27">
        <v>0</v>
      </c>
      <c r="AW26" s="27">
        <v>0</v>
      </c>
      <c r="AX26" s="27">
        <v>1</v>
      </c>
      <c r="AY26" s="27">
        <v>0</v>
      </c>
      <c r="AZ26" s="27" t="s">
        <v>2</v>
      </c>
      <c r="BA26" s="27">
        <v>0</v>
      </c>
      <c r="BB26" s="27">
        <v>0</v>
      </c>
      <c r="BC26" s="27">
        <v>1</v>
      </c>
      <c r="BD26" s="27">
        <v>0</v>
      </c>
      <c r="BE26" s="27" t="s">
        <v>2</v>
      </c>
      <c r="BF26" s="27">
        <v>0</v>
      </c>
      <c r="BG26" s="27">
        <v>0</v>
      </c>
      <c r="BH26" s="27">
        <v>1</v>
      </c>
      <c r="BI26" s="27">
        <v>0</v>
      </c>
      <c r="BJ26" s="27" t="s">
        <v>2</v>
      </c>
      <c r="BK26" s="27">
        <v>0</v>
      </c>
      <c r="BL26" s="27">
        <v>0</v>
      </c>
      <c r="BM26" s="27">
        <v>1</v>
      </c>
      <c r="BN26" s="27">
        <v>0</v>
      </c>
      <c r="BO26" s="27" t="s">
        <v>2</v>
      </c>
      <c r="BP26" s="27">
        <v>0</v>
      </c>
      <c r="BQ26" s="27">
        <v>0</v>
      </c>
      <c r="BR26" s="27">
        <v>1</v>
      </c>
      <c r="BS26" s="27">
        <v>0</v>
      </c>
      <c r="BT26" s="27" t="s">
        <v>2</v>
      </c>
      <c r="BU26" s="27">
        <v>0</v>
      </c>
      <c r="BV26" s="27">
        <v>0</v>
      </c>
      <c r="BW26" s="27">
        <v>1</v>
      </c>
      <c r="BX26" s="27">
        <v>0</v>
      </c>
      <c r="BY26" s="27" t="s">
        <v>2</v>
      </c>
      <c r="BZ26" s="27">
        <v>0</v>
      </c>
      <c r="CA26" s="27">
        <v>0</v>
      </c>
      <c r="CB26" s="27">
        <v>1</v>
      </c>
      <c r="CC26" s="27">
        <v>0</v>
      </c>
    </row>
    <row r="27" spans="1:81" x14ac:dyDescent="0.2">
      <c r="A27" s="15">
        <v>36</v>
      </c>
      <c r="B27" s="4">
        <v>36</v>
      </c>
      <c r="C27" s="17">
        <v>45939.586006944402</v>
      </c>
      <c r="D27" s="18">
        <v>45939.586006944402</v>
      </c>
      <c r="E27" s="43">
        <v>5</v>
      </c>
      <c r="F27" s="27">
        <v>1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106"/>
      <c r="M27" s="25" t="s">
        <v>129</v>
      </c>
      <c r="N27" s="25" t="s">
        <v>141</v>
      </c>
      <c r="O27" s="4">
        <v>0</v>
      </c>
      <c r="P27" s="4"/>
      <c r="Q27" s="27" t="s">
        <v>1</v>
      </c>
      <c r="R27" s="27">
        <v>0</v>
      </c>
      <c r="S27" s="27">
        <v>1</v>
      </c>
      <c r="T27" s="27">
        <v>0</v>
      </c>
      <c r="U27" s="27">
        <v>0</v>
      </c>
      <c r="V27" s="27" t="s">
        <v>1</v>
      </c>
      <c r="W27" s="27">
        <v>0</v>
      </c>
      <c r="X27" s="27">
        <v>1</v>
      </c>
      <c r="Y27" s="27">
        <v>0</v>
      </c>
      <c r="Z27" s="27">
        <v>0</v>
      </c>
      <c r="AA27" s="27" t="s">
        <v>1</v>
      </c>
      <c r="AB27" s="27">
        <v>0</v>
      </c>
      <c r="AC27" s="27">
        <v>1</v>
      </c>
      <c r="AD27" s="27">
        <v>0</v>
      </c>
      <c r="AE27" s="27">
        <v>0</v>
      </c>
      <c r="AF27" s="27" t="s">
        <v>0</v>
      </c>
      <c r="AG27" s="27">
        <v>1</v>
      </c>
      <c r="AH27" s="27">
        <v>0</v>
      </c>
      <c r="AI27" s="27">
        <v>0</v>
      </c>
      <c r="AJ27" s="27">
        <v>0</v>
      </c>
      <c r="AK27" s="27" t="s">
        <v>1</v>
      </c>
      <c r="AL27" s="27">
        <v>0</v>
      </c>
      <c r="AM27" s="27">
        <v>1</v>
      </c>
      <c r="AN27" s="27">
        <v>0</v>
      </c>
      <c r="AO27" s="27">
        <v>0</v>
      </c>
      <c r="AP27" s="27" t="s">
        <v>1</v>
      </c>
      <c r="AQ27" s="27">
        <v>0</v>
      </c>
      <c r="AR27" s="27">
        <v>1</v>
      </c>
      <c r="AS27" s="27">
        <v>0</v>
      </c>
      <c r="AT27" s="27">
        <v>0</v>
      </c>
      <c r="AU27" s="27" t="s">
        <v>2</v>
      </c>
      <c r="AV27" s="27">
        <v>0</v>
      </c>
      <c r="AW27" s="27">
        <v>0</v>
      </c>
      <c r="AX27" s="27">
        <v>1</v>
      </c>
      <c r="AY27" s="27">
        <v>0</v>
      </c>
      <c r="AZ27" s="27" t="s">
        <v>1</v>
      </c>
      <c r="BA27" s="27">
        <v>0</v>
      </c>
      <c r="BB27" s="27">
        <v>1</v>
      </c>
      <c r="BC27" s="27">
        <v>0</v>
      </c>
      <c r="BD27" s="27">
        <v>0</v>
      </c>
      <c r="BE27" s="27" t="s">
        <v>1</v>
      </c>
      <c r="BF27" s="27">
        <v>0</v>
      </c>
      <c r="BG27" s="27">
        <v>1</v>
      </c>
      <c r="BH27" s="27">
        <v>0</v>
      </c>
      <c r="BI27" s="27">
        <v>0</v>
      </c>
      <c r="BJ27" s="27" t="s">
        <v>1</v>
      </c>
      <c r="BK27" s="27">
        <v>0</v>
      </c>
      <c r="BL27" s="27">
        <v>1</v>
      </c>
      <c r="BM27" s="27">
        <v>0</v>
      </c>
      <c r="BN27" s="27">
        <v>0</v>
      </c>
      <c r="BO27" s="27" t="s">
        <v>2</v>
      </c>
      <c r="BP27" s="27">
        <v>0</v>
      </c>
      <c r="BQ27" s="27">
        <v>0</v>
      </c>
      <c r="BR27" s="27">
        <v>1</v>
      </c>
      <c r="BS27" s="27">
        <v>0</v>
      </c>
      <c r="BT27" s="27" t="s">
        <v>2</v>
      </c>
      <c r="BU27" s="27">
        <v>0</v>
      </c>
      <c r="BV27" s="27">
        <v>0</v>
      </c>
      <c r="BW27" s="27">
        <v>1</v>
      </c>
      <c r="BX27" s="27">
        <v>0</v>
      </c>
      <c r="BY27" s="27" t="s">
        <v>2</v>
      </c>
      <c r="BZ27" s="27">
        <v>0</v>
      </c>
      <c r="CA27" s="27">
        <v>0</v>
      </c>
      <c r="CB27" s="27">
        <v>1</v>
      </c>
      <c r="CC27" s="27">
        <v>0</v>
      </c>
    </row>
    <row r="28" spans="1:81" x14ac:dyDescent="0.2">
      <c r="A28" s="15">
        <v>35</v>
      </c>
      <c r="B28" s="4">
        <v>35</v>
      </c>
      <c r="C28" s="17">
        <v>45933.427245370403</v>
      </c>
      <c r="D28" s="18">
        <v>45933.427245370403</v>
      </c>
      <c r="E28" s="43">
        <v>11</v>
      </c>
      <c r="F28" s="27">
        <v>0</v>
      </c>
      <c r="G28" s="27">
        <v>1</v>
      </c>
      <c r="H28" s="27">
        <v>0</v>
      </c>
      <c r="I28" s="27">
        <v>0</v>
      </c>
      <c r="J28" s="27">
        <v>0</v>
      </c>
      <c r="K28" s="27">
        <v>0</v>
      </c>
      <c r="L28" s="106"/>
      <c r="M28" s="25" t="s">
        <v>142</v>
      </c>
      <c r="N28" s="25" t="s">
        <v>143</v>
      </c>
      <c r="O28" s="4">
        <v>0</v>
      </c>
      <c r="P28" s="4"/>
      <c r="Q28" s="27" t="s">
        <v>2</v>
      </c>
      <c r="R28" s="27">
        <v>0</v>
      </c>
      <c r="S28" s="27">
        <v>0</v>
      </c>
      <c r="T28" s="27">
        <v>1</v>
      </c>
      <c r="U28" s="27">
        <v>0</v>
      </c>
      <c r="V28" s="27" t="s">
        <v>1</v>
      </c>
      <c r="W28" s="27">
        <v>0</v>
      </c>
      <c r="X28" s="27">
        <v>1</v>
      </c>
      <c r="Y28" s="27">
        <v>0</v>
      </c>
      <c r="Z28" s="27">
        <v>0</v>
      </c>
      <c r="AA28" s="27" t="s">
        <v>1</v>
      </c>
      <c r="AB28" s="27">
        <v>0</v>
      </c>
      <c r="AC28" s="27">
        <v>1</v>
      </c>
      <c r="AD28" s="27">
        <v>0</v>
      </c>
      <c r="AE28" s="27">
        <v>0</v>
      </c>
      <c r="AF28" s="27" t="s">
        <v>0</v>
      </c>
      <c r="AG28" s="27">
        <v>1</v>
      </c>
      <c r="AH28" s="27">
        <v>0</v>
      </c>
      <c r="AI28" s="27">
        <v>0</v>
      </c>
      <c r="AJ28" s="27">
        <v>0</v>
      </c>
      <c r="AK28" s="27" t="s">
        <v>1</v>
      </c>
      <c r="AL28" s="27">
        <v>0</v>
      </c>
      <c r="AM28" s="27">
        <v>1</v>
      </c>
      <c r="AN28" s="27">
        <v>0</v>
      </c>
      <c r="AO28" s="27">
        <v>0</v>
      </c>
      <c r="AP28" s="27" t="s">
        <v>1</v>
      </c>
      <c r="AQ28" s="27">
        <v>0</v>
      </c>
      <c r="AR28" s="27">
        <v>1</v>
      </c>
      <c r="AS28" s="27">
        <v>0</v>
      </c>
      <c r="AT28" s="27">
        <v>0</v>
      </c>
      <c r="AU28" s="27" t="s">
        <v>1</v>
      </c>
      <c r="AV28" s="27">
        <v>0</v>
      </c>
      <c r="AW28" s="27">
        <v>1</v>
      </c>
      <c r="AX28" s="27">
        <v>0</v>
      </c>
      <c r="AY28" s="27">
        <v>0</v>
      </c>
      <c r="AZ28" s="27" t="s">
        <v>1</v>
      </c>
      <c r="BA28" s="27">
        <v>0</v>
      </c>
      <c r="BB28" s="27">
        <v>1</v>
      </c>
      <c r="BC28" s="27">
        <v>0</v>
      </c>
      <c r="BD28" s="27">
        <v>0</v>
      </c>
      <c r="BE28" s="27" t="s">
        <v>1</v>
      </c>
      <c r="BF28" s="27">
        <v>0</v>
      </c>
      <c r="BG28" s="27">
        <v>1</v>
      </c>
      <c r="BH28" s="27">
        <v>0</v>
      </c>
      <c r="BI28" s="27">
        <v>0</v>
      </c>
      <c r="BJ28" s="27" t="s">
        <v>0</v>
      </c>
      <c r="BK28" s="27">
        <v>1</v>
      </c>
      <c r="BL28" s="27">
        <v>0</v>
      </c>
      <c r="BM28" s="27">
        <v>0</v>
      </c>
      <c r="BN28" s="27">
        <v>0</v>
      </c>
      <c r="BO28" s="27" t="s">
        <v>0</v>
      </c>
      <c r="BP28" s="27">
        <v>1</v>
      </c>
      <c r="BQ28" s="27">
        <v>0</v>
      </c>
      <c r="BR28" s="27">
        <v>0</v>
      </c>
      <c r="BS28" s="27">
        <v>0</v>
      </c>
      <c r="BT28" s="27" t="s">
        <v>0</v>
      </c>
      <c r="BU28" s="27">
        <v>1</v>
      </c>
      <c r="BV28" s="27">
        <v>0</v>
      </c>
      <c r="BW28" s="27">
        <v>0</v>
      </c>
      <c r="BX28" s="27">
        <v>0</v>
      </c>
      <c r="BY28" s="27" t="s">
        <v>0</v>
      </c>
      <c r="BZ28" s="27">
        <v>1</v>
      </c>
      <c r="CA28" s="27">
        <v>0</v>
      </c>
      <c r="CB28" s="27">
        <v>0</v>
      </c>
      <c r="CC28" s="27">
        <v>0</v>
      </c>
    </row>
    <row r="29" spans="1:81" x14ac:dyDescent="0.2">
      <c r="A29" s="15">
        <v>26</v>
      </c>
      <c r="B29" s="4">
        <v>26</v>
      </c>
      <c r="C29" s="17">
        <v>45922.5934837963</v>
      </c>
      <c r="D29" s="18">
        <v>45922.5934837963</v>
      </c>
      <c r="E29" s="43">
        <v>22</v>
      </c>
      <c r="F29" s="27">
        <v>0</v>
      </c>
      <c r="G29" s="27">
        <v>1</v>
      </c>
      <c r="H29" s="27">
        <v>0</v>
      </c>
      <c r="I29" s="27">
        <v>0</v>
      </c>
      <c r="J29" s="27">
        <v>0</v>
      </c>
      <c r="K29" s="27">
        <v>0</v>
      </c>
      <c r="L29" s="106"/>
      <c r="M29" s="25" t="s">
        <v>144</v>
      </c>
      <c r="N29" s="25" t="s">
        <v>145</v>
      </c>
      <c r="O29" s="4">
        <v>0</v>
      </c>
      <c r="P29" s="4"/>
      <c r="Q29" s="27" t="s">
        <v>2</v>
      </c>
      <c r="R29" s="27">
        <v>0</v>
      </c>
      <c r="S29" s="27">
        <v>0</v>
      </c>
      <c r="T29" s="27">
        <v>1</v>
      </c>
      <c r="U29" s="27">
        <v>0</v>
      </c>
      <c r="V29" s="27" t="s">
        <v>2</v>
      </c>
      <c r="W29" s="27">
        <v>0</v>
      </c>
      <c r="X29" s="27">
        <v>0</v>
      </c>
      <c r="Y29" s="27">
        <v>1</v>
      </c>
      <c r="Z29" s="27">
        <v>0</v>
      </c>
      <c r="AA29" s="27" t="s">
        <v>2</v>
      </c>
      <c r="AB29" s="27">
        <v>0</v>
      </c>
      <c r="AC29" s="27">
        <v>0</v>
      </c>
      <c r="AD29" s="27">
        <v>1</v>
      </c>
      <c r="AE29" s="27">
        <v>0</v>
      </c>
      <c r="AF29" s="27" t="s">
        <v>0</v>
      </c>
      <c r="AG29" s="27">
        <v>1</v>
      </c>
      <c r="AH29" s="27">
        <v>0</v>
      </c>
      <c r="AI29" s="27">
        <v>0</v>
      </c>
      <c r="AJ29" s="27">
        <v>0</v>
      </c>
      <c r="AK29" s="27" t="s">
        <v>2</v>
      </c>
      <c r="AL29" s="27">
        <v>0</v>
      </c>
      <c r="AM29" s="27">
        <v>0</v>
      </c>
      <c r="AN29" s="27">
        <v>1</v>
      </c>
      <c r="AO29" s="27">
        <v>0</v>
      </c>
      <c r="AP29" s="27" t="s">
        <v>2</v>
      </c>
      <c r="AQ29" s="27">
        <v>0</v>
      </c>
      <c r="AR29" s="27">
        <v>0</v>
      </c>
      <c r="AS29" s="27">
        <v>1</v>
      </c>
      <c r="AT29" s="27">
        <v>0</v>
      </c>
      <c r="AU29" s="27" t="s">
        <v>1</v>
      </c>
      <c r="AV29" s="27">
        <v>0</v>
      </c>
      <c r="AW29" s="27">
        <v>1</v>
      </c>
      <c r="AX29" s="27">
        <v>0</v>
      </c>
      <c r="AY29" s="27">
        <v>0</v>
      </c>
      <c r="AZ29" s="27" t="s">
        <v>2</v>
      </c>
      <c r="BA29" s="27">
        <v>0</v>
      </c>
      <c r="BB29" s="27">
        <v>0</v>
      </c>
      <c r="BC29" s="27">
        <v>1</v>
      </c>
      <c r="BD29" s="27">
        <v>0</v>
      </c>
      <c r="BE29" s="27" t="s">
        <v>2</v>
      </c>
      <c r="BF29" s="27">
        <v>0</v>
      </c>
      <c r="BG29" s="27">
        <v>0</v>
      </c>
      <c r="BH29" s="27">
        <v>1</v>
      </c>
      <c r="BI29" s="27">
        <v>0</v>
      </c>
      <c r="BJ29" s="27" t="s">
        <v>2</v>
      </c>
      <c r="BK29" s="27">
        <v>0</v>
      </c>
      <c r="BL29" s="27">
        <v>0</v>
      </c>
      <c r="BM29" s="27">
        <v>1</v>
      </c>
      <c r="BN29" s="27">
        <v>0</v>
      </c>
      <c r="BO29" s="27" t="s">
        <v>0</v>
      </c>
      <c r="BP29" s="27">
        <v>1</v>
      </c>
      <c r="BQ29" s="27">
        <v>0</v>
      </c>
      <c r="BR29" s="27">
        <v>0</v>
      </c>
      <c r="BS29" s="27">
        <v>0</v>
      </c>
      <c r="BT29" s="27" t="s">
        <v>0</v>
      </c>
      <c r="BU29" s="27">
        <v>1</v>
      </c>
      <c r="BV29" s="27">
        <v>0</v>
      </c>
      <c r="BW29" s="27">
        <v>0</v>
      </c>
      <c r="BX29" s="27">
        <v>0</v>
      </c>
      <c r="BY29" s="27" t="s">
        <v>0</v>
      </c>
      <c r="BZ29" s="27">
        <v>1</v>
      </c>
      <c r="CA29" s="27">
        <v>0</v>
      </c>
      <c r="CB29" s="27">
        <v>0</v>
      </c>
      <c r="CC29" s="27">
        <v>0</v>
      </c>
    </row>
    <row r="30" spans="1:81" x14ac:dyDescent="0.2">
      <c r="A30" s="15">
        <v>34</v>
      </c>
      <c r="B30" s="4">
        <v>34</v>
      </c>
      <c r="C30" s="17">
        <v>45930.702638888899</v>
      </c>
      <c r="D30" s="18">
        <v>45930.702638888899</v>
      </c>
      <c r="E30" s="43">
        <v>14</v>
      </c>
      <c r="F30" s="27">
        <v>0</v>
      </c>
      <c r="G30" s="27">
        <v>1</v>
      </c>
      <c r="H30" s="27">
        <v>0</v>
      </c>
      <c r="I30" s="27">
        <v>0</v>
      </c>
      <c r="J30" s="27">
        <v>0</v>
      </c>
      <c r="K30" s="27">
        <v>0</v>
      </c>
      <c r="L30" s="106"/>
      <c r="M30" s="25" t="s">
        <v>146</v>
      </c>
      <c r="N30" s="25" t="s">
        <v>147</v>
      </c>
      <c r="O30" s="4">
        <v>0</v>
      </c>
      <c r="P30" s="4"/>
      <c r="Q30" s="27" t="s">
        <v>2</v>
      </c>
      <c r="R30" s="27">
        <v>0</v>
      </c>
      <c r="S30" s="27">
        <v>0</v>
      </c>
      <c r="T30" s="27">
        <v>1</v>
      </c>
      <c r="U30" s="27">
        <v>0</v>
      </c>
      <c r="V30" s="27" t="s">
        <v>2</v>
      </c>
      <c r="W30" s="27">
        <v>0</v>
      </c>
      <c r="X30" s="27">
        <v>0</v>
      </c>
      <c r="Y30" s="27">
        <v>1</v>
      </c>
      <c r="Z30" s="27">
        <v>0</v>
      </c>
      <c r="AA30" s="27" t="s">
        <v>2</v>
      </c>
      <c r="AB30" s="27">
        <v>0</v>
      </c>
      <c r="AC30" s="27">
        <v>0</v>
      </c>
      <c r="AD30" s="27">
        <v>1</v>
      </c>
      <c r="AE30" s="27">
        <v>0</v>
      </c>
      <c r="AF30" s="27" t="s">
        <v>2</v>
      </c>
      <c r="AG30" s="27">
        <v>0</v>
      </c>
      <c r="AH30" s="27">
        <v>0</v>
      </c>
      <c r="AI30" s="27">
        <v>1</v>
      </c>
      <c r="AJ30" s="27">
        <v>0</v>
      </c>
      <c r="AK30" s="27" t="s">
        <v>2</v>
      </c>
      <c r="AL30" s="27">
        <v>0</v>
      </c>
      <c r="AM30" s="27">
        <v>0</v>
      </c>
      <c r="AN30" s="27">
        <v>1</v>
      </c>
      <c r="AO30" s="27">
        <v>0</v>
      </c>
      <c r="AP30" s="27" t="s">
        <v>2</v>
      </c>
      <c r="AQ30" s="27">
        <v>0</v>
      </c>
      <c r="AR30" s="27">
        <v>0</v>
      </c>
      <c r="AS30" s="27">
        <v>1</v>
      </c>
      <c r="AT30" s="27">
        <v>0</v>
      </c>
      <c r="AU30" s="27" t="s">
        <v>2</v>
      </c>
      <c r="AV30" s="27">
        <v>0</v>
      </c>
      <c r="AW30" s="27">
        <v>0</v>
      </c>
      <c r="AX30" s="27">
        <v>1</v>
      </c>
      <c r="AY30" s="27">
        <v>0</v>
      </c>
      <c r="AZ30" s="27" t="s">
        <v>1</v>
      </c>
      <c r="BA30" s="27">
        <v>0</v>
      </c>
      <c r="BB30" s="27">
        <v>1</v>
      </c>
      <c r="BC30" s="27">
        <v>0</v>
      </c>
      <c r="BD30" s="27">
        <v>0</v>
      </c>
      <c r="BE30" s="27" t="s">
        <v>0</v>
      </c>
      <c r="BF30" s="27">
        <v>1</v>
      </c>
      <c r="BG30" s="27">
        <v>0</v>
      </c>
      <c r="BH30" s="27">
        <v>0</v>
      </c>
      <c r="BI30" s="27">
        <v>0</v>
      </c>
      <c r="BJ30" s="27" t="s">
        <v>0</v>
      </c>
      <c r="BK30" s="27">
        <v>1</v>
      </c>
      <c r="BL30" s="27">
        <v>0</v>
      </c>
      <c r="BM30" s="27">
        <v>0</v>
      </c>
      <c r="BN30" s="27">
        <v>0</v>
      </c>
      <c r="BO30" s="27" t="s">
        <v>0</v>
      </c>
      <c r="BP30" s="27">
        <v>1</v>
      </c>
      <c r="BQ30" s="27">
        <v>0</v>
      </c>
      <c r="BR30" s="27">
        <v>0</v>
      </c>
      <c r="BS30" s="27">
        <v>0</v>
      </c>
      <c r="BT30" s="27" t="s">
        <v>0</v>
      </c>
      <c r="BU30" s="27">
        <v>1</v>
      </c>
      <c r="BV30" s="27">
        <v>0</v>
      </c>
      <c r="BW30" s="27">
        <v>0</v>
      </c>
      <c r="BX30" s="27">
        <v>0</v>
      </c>
      <c r="BY30" s="27" t="s">
        <v>0</v>
      </c>
      <c r="BZ30" s="27">
        <v>1</v>
      </c>
      <c r="CA30" s="27">
        <v>0</v>
      </c>
      <c r="CB30" s="27">
        <v>0</v>
      </c>
      <c r="CC30" s="27">
        <v>0</v>
      </c>
    </row>
    <row r="31" spans="1:81" x14ac:dyDescent="0.2">
      <c r="A31" s="15">
        <v>29</v>
      </c>
      <c r="B31" s="4">
        <v>29</v>
      </c>
      <c r="C31" s="17">
        <v>45926.408043981501</v>
      </c>
      <c r="D31" s="18">
        <v>45926.408043981501</v>
      </c>
      <c r="E31" s="43">
        <v>18</v>
      </c>
      <c r="F31" s="27">
        <v>0</v>
      </c>
      <c r="G31" s="27">
        <v>1</v>
      </c>
      <c r="H31" s="27">
        <v>0</v>
      </c>
      <c r="I31" s="27">
        <v>0</v>
      </c>
      <c r="J31" s="27">
        <v>0</v>
      </c>
      <c r="K31" s="27">
        <v>0</v>
      </c>
      <c r="L31" s="106"/>
      <c r="M31" s="25" t="s">
        <v>148</v>
      </c>
      <c r="N31" s="25" t="s">
        <v>149</v>
      </c>
      <c r="O31" s="4">
        <v>0</v>
      </c>
      <c r="P31" s="4"/>
      <c r="Q31" s="27" t="s">
        <v>1</v>
      </c>
      <c r="R31" s="27">
        <v>0</v>
      </c>
      <c r="S31" s="27">
        <v>1</v>
      </c>
      <c r="T31" s="27">
        <v>0</v>
      </c>
      <c r="U31" s="27">
        <v>0</v>
      </c>
      <c r="V31" s="27" t="s">
        <v>2</v>
      </c>
      <c r="W31" s="27">
        <v>0</v>
      </c>
      <c r="X31" s="27">
        <v>0</v>
      </c>
      <c r="Y31" s="27">
        <v>1</v>
      </c>
      <c r="Z31" s="27">
        <v>0</v>
      </c>
      <c r="AA31" s="27" t="s">
        <v>2</v>
      </c>
      <c r="AB31" s="27">
        <v>0</v>
      </c>
      <c r="AC31" s="27">
        <v>0</v>
      </c>
      <c r="AD31" s="27">
        <v>1</v>
      </c>
      <c r="AE31" s="27">
        <v>0</v>
      </c>
      <c r="AF31" s="27" t="s">
        <v>2</v>
      </c>
      <c r="AG31" s="27">
        <v>0</v>
      </c>
      <c r="AH31" s="27">
        <v>0</v>
      </c>
      <c r="AI31" s="27">
        <v>1</v>
      </c>
      <c r="AJ31" s="27">
        <v>0</v>
      </c>
      <c r="AK31" s="27" t="s">
        <v>1</v>
      </c>
      <c r="AL31" s="27">
        <v>0</v>
      </c>
      <c r="AM31" s="27">
        <v>1</v>
      </c>
      <c r="AN31" s="27">
        <v>0</v>
      </c>
      <c r="AO31" s="27">
        <v>0</v>
      </c>
      <c r="AP31" s="27" t="s">
        <v>1</v>
      </c>
      <c r="AQ31" s="27">
        <v>0</v>
      </c>
      <c r="AR31" s="27">
        <v>1</v>
      </c>
      <c r="AS31" s="27">
        <v>0</v>
      </c>
      <c r="AT31" s="27">
        <v>0</v>
      </c>
      <c r="AU31" s="27" t="s">
        <v>1</v>
      </c>
      <c r="AV31" s="27">
        <v>0</v>
      </c>
      <c r="AW31" s="27">
        <v>1</v>
      </c>
      <c r="AX31" s="27">
        <v>0</v>
      </c>
      <c r="AY31" s="27">
        <v>0</v>
      </c>
      <c r="AZ31" s="27" t="s">
        <v>1</v>
      </c>
      <c r="BA31" s="27">
        <v>0</v>
      </c>
      <c r="BB31" s="27">
        <v>1</v>
      </c>
      <c r="BC31" s="27">
        <v>0</v>
      </c>
      <c r="BD31" s="27">
        <v>0</v>
      </c>
      <c r="BE31" s="27" t="s">
        <v>0</v>
      </c>
      <c r="BF31" s="27">
        <v>1</v>
      </c>
      <c r="BG31" s="27">
        <v>0</v>
      </c>
      <c r="BH31" s="27">
        <v>0</v>
      </c>
      <c r="BI31" s="27">
        <v>0</v>
      </c>
      <c r="BJ31" s="27" t="s">
        <v>0</v>
      </c>
      <c r="BK31" s="27">
        <v>1</v>
      </c>
      <c r="BL31" s="27">
        <v>0</v>
      </c>
      <c r="BM31" s="27">
        <v>0</v>
      </c>
      <c r="BN31" s="27">
        <v>0</v>
      </c>
      <c r="BO31" s="27" t="s">
        <v>0</v>
      </c>
      <c r="BP31" s="27">
        <v>1</v>
      </c>
      <c r="BQ31" s="27">
        <v>0</v>
      </c>
      <c r="BR31" s="27">
        <v>0</v>
      </c>
      <c r="BS31" s="27">
        <v>0</v>
      </c>
      <c r="BT31" s="27" t="s">
        <v>0</v>
      </c>
      <c r="BU31" s="27">
        <v>1</v>
      </c>
      <c r="BV31" s="27">
        <v>0</v>
      </c>
      <c r="BW31" s="27">
        <v>0</v>
      </c>
      <c r="BX31" s="27">
        <v>0</v>
      </c>
      <c r="BY31" s="27" t="s">
        <v>0</v>
      </c>
      <c r="BZ31" s="27">
        <v>1</v>
      </c>
      <c r="CA31" s="27">
        <v>0</v>
      </c>
      <c r="CB31" s="27">
        <v>0</v>
      </c>
      <c r="CC31" s="27">
        <v>0</v>
      </c>
    </row>
    <row r="32" spans="1:81" x14ac:dyDescent="0.2">
      <c r="A32" s="15">
        <v>24</v>
      </c>
      <c r="B32" s="4">
        <v>24</v>
      </c>
      <c r="C32" s="17">
        <v>45908.421145833301</v>
      </c>
      <c r="D32" s="18">
        <v>45908.421145833301</v>
      </c>
      <c r="E32" s="43">
        <v>36</v>
      </c>
      <c r="F32" s="27">
        <v>0</v>
      </c>
      <c r="G32" s="27">
        <v>0</v>
      </c>
      <c r="H32" s="27">
        <v>1</v>
      </c>
      <c r="I32" s="27">
        <v>0</v>
      </c>
      <c r="J32" s="27">
        <v>0</v>
      </c>
      <c r="K32" s="27">
        <v>0</v>
      </c>
      <c r="L32" s="106"/>
      <c r="M32" s="25" t="s">
        <v>139</v>
      </c>
      <c r="N32" s="25" t="s">
        <v>150</v>
      </c>
      <c r="O32" s="4">
        <v>0</v>
      </c>
      <c r="P32" s="4"/>
      <c r="Q32" s="27" t="s">
        <v>2</v>
      </c>
      <c r="R32" s="27">
        <v>0</v>
      </c>
      <c r="S32" s="27">
        <v>0</v>
      </c>
      <c r="T32" s="27">
        <v>1</v>
      </c>
      <c r="U32" s="27">
        <v>0</v>
      </c>
      <c r="V32" s="27" t="s">
        <v>2</v>
      </c>
      <c r="W32" s="27">
        <v>0</v>
      </c>
      <c r="X32" s="27">
        <v>0</v>
      </c>
      <c r="Y32" s="27">
        <v>1</v>
      </c>
      <c r="Z32" s="27">
        <v>0</v>
      </c>
      <c r="AA32" s="27" t="s">
        <v>2</v>
      </c>
      <c r="AB32" s="27">
        <v>0</v>
      </c>
      <c r="AC32" s="27">
        <v>0</v>
      </c>
      <c r="AD32" s="27">
        <v>1</v>
      </c>
      <c r="AE32" s="27">
        <v>0</v>
      </c>
      <c r="AF32" s="27" t="s">
        <v>2</v>
      </c>
      <c r="AG32" s="27">
        <v>0</v>
      </c>
      <c r="AH32" s="27">
        <v>0</v>
      </c>
      <c r="AI32" s="27">
        <v>1</v>
      </c>
      <c r="AJ32" s="27">
        <v>0</v>
      </c>
      <c r="AK32" s="27" t="s">
        <v>2</v>
      </c>
      <c r="AL32" s="27">
        <v>0</v>
      </c>
      <c r="AM32" s="27">
        <v>0</v>
      </c>
      <c r="AN32" s="27">
        <v>1</v>
      </c>
      <c r="AO32" s="27">
        <v>0</v>
      </c>
      <c r="AP32" s="27" t="s">
        <v>2</v>
      </c>
      <c r="AQ32" s="27">
        <v>0</v>
      </c>
      <c r="AR32" s="27">
        <v>0</v>
      </c>
      <c r="AS32" s="27">
        <v>1</v>
      </c>
      <c r="AT32" s="27">
        <v>0</v>
      </c>
      <c r="AU32" s="27" t="s">
        <v>2</v>
      </c>
      <c r="AV32" s="27">
        <v>0</v>
      </c>
      <c r="AW32" s="27">
        <v>0</v>
      </c>
      <c r="AX32" s="27">
        <v>1</v>
      </c>
      <c r="AY32" s="27">
        <v>0</v>
      </c>
      <c r="AZ32" s="27" t="s">
        <v>2</v>
      </c>
      <c r="BA32" s="27">
        <v>0</v>
      </c>
      <c r="BB32" s="27">
        <v>0</v>
      </c>
      <c r="BC32" s="27">
        <v>1</v>
      </c>
      <c r="BD32" s="27">
        <v>0</v>
      </c>
      <c r="BE32" s="27" t="s">
        <v>2</v>
      </c>
      <c r="BF32" s="27">
        <v>0</v>
      </c>
      <c r="BG32" s="27">
        <v>0</v>
      </c>
      <c r="BH32" s="27">
        <v>1</v>
      </c>
      <c r="BI32" s="27">
        <v>0</v>
      </c>
      <c r="BJ32" s="27" t="s">
        <v>2</v>
      </c>
      <c r="BK32" s="27">
        <v>0</v>
      </c>
      <c r="BL32" s="27">
        <v>0</v>
      </c>
      <c r="BM32" s="27">
        <v>1</v>
      </c>
      <c r="BN32" s="27">
        <v>0</v>
      </c>
      <c r="BO32" s="27" t="s">
        <v>2</v>
      </c>
      <c r="BP32" s="27">
        <v>0</v>
      </c>
      <c r="BQ32" s="27">
        <v>0</v>
      </c>
      <c r="BR32" s="27">
        <v>1</v>
      </c>
      <c r="BS32" s="27">
        <v>0</v>
      </c>
      <c r="BT32" s="27" t="s">
        <v>2</v>
      </c>
      <c r="BU32" s="27">
        <v>0</v>
      </c>
      <c r="BV32" s="27">
        <v>0</v>
      </c>
      <c r="BW32" s="27">
        <v>1</v>
      </c>
      <c r="BX32" s="27">
        <v>0</v>
      </c>
      <c r="BY32" s="27" t="s">
        <v>2</v>
      </c>
      <c r="BZ32" s="27">
        <v>0</v>
      </c>
      <c r="CA32" s="27">
        <v>0</v>
      </c>
      <c r="CB32" s="27">
        <v>1</v>
      </c>
      <c r="CC32" s="27">
        <v>0</v>
      </c>
    </row>
    <row r="33" spans="1:81" x14ac:dyDescent="0.2">
      <c r="A33" s="15">
        <v>25</v>
      </c>
      <c r="B33" s="4">
        <v>25</v>
      </c>
      <c r="C33" s="17">
        <v>45909.468194444402</v>
      </c>
      <c r="D33" s="18">
        <v>45909.468194444402</v>
      </c>
      <c r="E33" s="43">
        <v>35</v>
      </c>
      <c r="F33" s="27">
        <v>0</v>
      </c>
      <c r="G33" s="27">
        <v>0</v>
      </c>
      <c r="H33" s="27">
        <v>1</v>
      </c>
      <c r="I33" s="27">
        <v>0</v>
      </c>
      <c r="J33" s="27">
        <v>0</v>
      </c>
      <c r="K33" s="27">
        <v>0</v>
      </c>
      <c r="L33" s="106"/>
      <c r="M33" s="25" t="s">
        <v>139</v>
      </c>
      <c r="N33" s="25" t="s">
        <v>151</v>
      </c>
      <c r="O33" s="4">
        <v>0</v>
      </c>
      <c r="P33" s="4"/>
      <c r="Q33" s="27" t="s">
        <v>2</v>
      </c>
      <c r="R33" s="27">
        <v>0</v>
      </c>
      <c r="S33" s="27">
        <v>0</v>
      </c>
      <c r="T33" s="27">
        <v>1</v>
      </c>
      <c r="U33" s="27">
        <v>0</v>
      </c>
      <c r="V33" s="27" t="s">
        <v>2</v>
      </c>
      <c r="W33" s="27">
        <v>0</v>
      </c>
      <c r="X33" s="27">
        <v>0</v>
      </c>
      <c r="Y33" s="27">
        <v>1</v>
      </c>
      <c r="Z33" s="27">
        <v>0</v>
      </c>
      <c r="AA33" s="27" t="s">
        <v>2</v>
      </c>
      <c r="AB33" s="27">
        <v>0</v>
      </c>
      <c r="AC33" s="27">
        <v>0</v>
      </c>
      <c r="AD33" s="27">
        <v>1</v>
      </c>
      <c r="AE33" s="27">
        <v>0</v>
      </c>
      <c r="AF33" s="27" t="s">
        <v>2</v>
      </c>
      <c r="AG33" s="27">
        <v>0</v>
      </c>
      <c r="AH33" s="27">
        <v>0</v>
      </c>
      <c r="AI33" s="27">
        <v>1</v>
      </c>
      <c r="AJ33" s="27">
        <v>0</v>
      </c>
      <c r="AK33" s="27" t="s">
        <v>2</v>
      </c>
      <c r="AL33" s="27">
        <v>0</v>
      </c>
      <c r="AM33" s="27">
        <v>0</v>
      </c>
      <c r="AN33" s="27">
        <v>1</v>
      </c>
      <c r="AO33" s="27">
        <v>0</v>
      </c>
      <c r="AP33" s="27" t="s">
        <v>2</v>
      </c>
      <c r="AQ33" s="27">
        <v>0</v>
      </c>
      <c r="AR33" s="27">
        <v>0</v>
      </c>
      <c r="AS33" s="27">
        <v>1</v>
      </c>
      <c r="AT33" s="27">
        <v>0</v>
      </c>
      <c r="AU33" s="27" t="s">
        <v>2</v>
      </c>
      <c r="AV33" s="27">
        <v>0</v>
      </c>
      <c r="AW33" s="27">
        <v>0</v>
      </c>
      <c r="AX33" s="27">
        <v>1</v>
      </c>
      <c r="AY33" s="27">
        <v>0</v>
      </c>
      <c r="AZ33" s="27" t="s">
        <v>2</v>
      </c>
      <c r="BA33" s="27">
        <v>0</v>
      </c>
      <c r="BB33" s="27">
        <v>0</v>
      </c>
      <c r="BC33" s="27">
        <v>1</v>
      </c>
      <c r="BD33" s="27">
        <v>0</v>
      </c>
      <c r="BE33" s="27" t="s">
        <v>2</v>
      </c>
      <c r="BF33" s="27">
        <v>0</v>
      </c>
      <c r="BG33" s="27">
        <v>0</v>
      </c>
      <c r="BH33" s="27">
        <v>1</v>
      </c>
      <c r="BI33" s="27">
        <v>0</v>
      </c>
      <c r="BJ33" s="27" t="s">
        <v>2</v>
      </c>
      <c r="BK33" s="27">
        <v>0</v>
      </c>
      <c r="BL33" s="27">
        <v>0</v>
      </c>
      <c r="BM33" s="27">
        <v>1</v>
      </c>
      <c r="BN33" s="27">
        <v>0</v>
      </c>
      <c r="BO33" s="27" t="s">
        <v>2</v>
      </c>
      <c r="BP33" s="27">
        <v>0</v>
      </c>
      <c r="BQ33" s="27">
        <v>0</v>
      </c>
      <c r="BR33" s="27">
        <v>1</v>
      </c>
      <c r="BS33" s="27">
        <v>0</v>
      </c>
      <c r="BT33" s="27" t="s">
        <v>2</v>
      </c>
      <c r="BU33" s="27">
        <v>0</v>
      </c>
      <c r="BV33" s="27">
        <v>0</v>
      </c>
      <c r="BW33" s="27">
        <v>1</v>
      </c>
      <c r="BX33" s="27">
        <v>0</v>
      </c>
      <c r="BY33" s="27" t="s">
        <v>2</v>
      </c>
      <c r="BZ33" s="27">
        <v>0</v>
      </c>
      <c r="CA33" s="27">
        <v>0</v>
      </c>
      <c r="CB33" s="27">
        <v>1</v>
      </c>
      <c r="CC33" s="27">
        <v>0</v>
      </c>
    </row>
  </sheetData>
  <autoFilter ref="A10:CC33" xr:uid="{E94612E8-CF32-43B2-BCF6-11351359B01B}">
    <sortState xmlns:xlrd2="http://schemas.microsoft.com/office/spreadsheetml/2017/richdata2" ref="A11:CC33">
      <sortCondition ref="N10:N33"/>
    </sortState>
  </autoFilter>
  <mergeCells count="65">
    <mergeCell ref="AB9:AE9"/>
    <mergeCell ref="W9:Z9"/>
    <mergeCell ref="BA9:BD9"/>
    <mergeCell ref="AV9:AY9"/>
    <mergeCell ref="AQ9:AT9"/>
    <mergeCell ref="AL9:AO9"/>
    <mergeCell ref="AG9:AJ9"/>
    <mergeCell ref="BZ9:CC9"/>
    <mergeCell ref="BU9:BX9"/>
    <mergeCell ref="BP9:BS9"/>
    <mergeCell ref="BK9:BN9"/>
    <mergeCell ref="BF9:BI9"/>
    <mergeCell ref="AG5:AJ5"/>
    <mergeCell ref="AG6:AJ6"/>
    <mergeCell ref="AG7:AJ7"/>
    <mergeCell ref="AG8:AJ8"/>
    <mergeCell ref="BZ5:CC5"/>
    <mergeCell ref="BZ6:CC6"/>
    <mergeCell ref="BZ7:CC7"/>
    <mergeCell ref="BZ8:CC8"/>
    <mergeCell ref="BU5:BX5"/>
    <mergeCell ref="BU6:BX6"/>
    <mergeCell ref="BU7:BX7"/>
    <mergeCell ref="BU8:BX8"/>
    <mergeCell ref="BP5:BS5"/>
    <mergeCell ref="BP6:BS6"/>
    <mergeCell ref="BP7:BS7"/>
    <mergeCell ref="BP8:BS8"/>
    <mergeCell ref="BK5:BN5"/>
    <mergeCell ref="BK6:BN6"/>
    <mergeCell ref="BK7:BN7"/>
    <mergeCell ref="BK8:BN8"/>
    <mergeCell ref="BF5:BI5"/>
    <mergeCell ref="BF6:BI6"/>
    <mergeCell ref="BF7:BI7"/>
    <mergeCell ref="BF8:BI8"/>
    <mergeCell ref="BA5:BD5"/>
    <mergeCell ref="BA6:BD6"/>
    <mergeCell ref="BA7:BD7"/>
    <mergeCell ref="BA8:BD8"/>
    <mergeCell ref="AV5:AY5"/>
    <mergeCell ref="AV6:AY6"/>
    <mergeCell ref="AV7:AY7"/>
    <mergeCell ref="AV8:AY8"/>
    <mergeCell ref="AQ5:AT5"/>
    <mergeCell ref="AQ6:AT6"/>
    <mergeCell ref="AQ7:AT7"/>
    <mergeCell ref="AQ8:AT8"/>
    <mergeCell ref="AL5:AO5"/>
    <mergeCell ref="AL6:AO6"/>
    <mergeCell ref="AL7:AO7"/>
    <mergeCell ref="AL8:AO8"/>
    <mergeCell ref="R9:U9"/>
    <mergeCell ref="R5:U5"/>
    <mergeCell ref="R6:U6"/>
    <mergeCell ref="R7:U7"/>
    <mergeCell ref="R8:U8"/>
    <mergeCell ref="W5:Z5"/>
    <mergeCell ref="W6:Z6"/>
    <mergeCell ref="W7:Z7"/>
    <mergeCell ref="W8:Z8"/>
    <mergeCell ref="AB5:AE5"/>
    <mergeCell ref="AB6:AE6"/>
    <mergeCell ref="AB7:AE7"/>
    <mergeCell ref="AB8:AE8"/>
  </mergeCells>
  <conditionalFormatting sqref="E1:E1048576">
    <cfRule type="cellIs" dxfId="21" priority="492" operator="greaterThan">
      <formula>180</formula>
    </cfRule>
    <cfRule type="cellIs" dxfId="20" priority="494" operator="between">
      <formula>91</formula>
      <formula>180</formula>
    </cfRule>
    <cfRule type="cellIs" dxfId="19" priority="495" operator="between">
      <formula>31</formula>
      <formula>90</formula>
    </cfRule>
    <cfRule type="cellIs" dxfId="18" priority="496" operator="between">
      <formula>6</formula>
      <formula>30</formula>
    </cfRule>
    <cfRule type="cellIs" dxfId="17" priority="497" operator="between">
      <formula>1</formula>
      <formula>5</formula>
    </cfRule>
  </conditionalFormatting>
  <conditionalFormatting sqref="N1:N1048576">
    <cfRule type="duplicateValues" dxfId="16" priority="1300"/>
  </conditionalFormatting>
  <conditionalFormatting sqref="Q1:Q1048576 V1:V1048576 AA1:AA1048576 AF1:AF1048576 AK1:AK1048576 AP1:AP1048576 AU1:AU1048576 AZ1:AZ1048576 BE1:BE1048576 BJ1:BJ1048576 BO1:BO1048576 BT1:BT1048576 BY1:BY1048576">
    <cfRule type="cellIs" dxfId="15" priority="61" operator="equal">
      <formula>"anketa nav aizpildīta"</formula>
    </cfRule>
    <cfRule type="cellIs" dxfId="14" priority="1224" operator="equal">
      <formula>"nav zināms"</formula>
    </cfRule>
    <cfRule type="cellIs" dxfId="13" priority="1225" operator="equal">
      <formula>"daļēji"</formula>
    </cfRule>
    <cfRule type="cellIs" dxfId="12" priority="1226" operator="equal">
      <formula>"jā"</formula>
    </cfRule>
    <cfRule type="cellIs" dxfId="11" priority="1227" operator="equal">
      <formula>"nē"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8B130-08B7-465B-92D2-13A7798D681C}">
  <sheetPr>
    <outlinePr summaryBelow="0" summaryRight="0"/>
    <pageSetUpPr fitToPage="1"/>
  </sheetPr>
  <dimension ref="B1:AK26"/>
  <sheetViews>
    <sheetView showGridLines="0" showZeros="0" tabSelected="1" zoomScaleNormal="100" workbookViewId="0">
      <pane ySplit="5" topLeftCell="A6" activePane="bottomLeft" state="frozen"/>
      <selection pane="bottomLeft"/>
    </sheetView>
  </sheetViews>
  <sheetFormatPr defaultRowHeight="16.5" x14ac:dyDescent="0.2"/>
  <cols>
    <col min="1" max="1" width="4.7109375" style="36" customWidth="1"/>
    <col min="2" max="2" width="6.7109375" style="36" customWidth="1"/>
    <col min="3" max="3" width="45.7109375" style="36" customWidth="1"/>
    <col min="4" max="4" width="2.7109375" style="36" customWidth="1"/>
    <col min="5" max="5" width="11.7109375" style="40" customWidth="1"/>
    <col min="6" max="6" width="2.7109375" style="28" customWidth="1"/>
    <col min="7" max="7" width="3.7109375" style="39" customWidth="1"/>
    <col min="8" max="8" width="95.7109375" style="36" customWidth="1"/>
    <col min="9" max="9" width="2.7109375" style="36" customWidth="1"/>
    <col min="10" max="10" width="6.7109375" style="36" customWidth="1"/>
    <col min="11" max="12" width="6.7109375" style="37" customWidth="1"/>
    <col min="13" max="13" width="2.7109375" style="37" customWidth="1"/>
    <col min="14" max="14" width="6.42578125" style="37" customWidth="1"/>
    <col min="15" max="15" width="2.7109375" style="37" customWidth="1"/>
    <col min="16" max="18" width="6.7109375" style="37" customWidth="1"/>
    <col min="19" max="20" width="2.7109375" style="37" customWidth="1"/>
    <col min="21" max="21" width="25.7109375" style="36" customWidth="1"/>
    <col min="22" max="22" width="8.7109375" style="36" customWidth="1"/>
    <col min="23" max="28" width="9.7109375" style="36" customWidth="1"/>
    <col min="29" max="29" width="3.140625" style="36" customWidth="1"/>
    <col min="30" max="30" width="4.7109375" style="36" customWidth="1"/>
    <col min="31" max="16384" width="9.140625" style="36"/>
  </cols>
  <sheetData>
    <row r="1" spans="2:33" ht="20.100000000000001" customHeight="1" x14ac:dyDescent="0.2">
      <c r="C1" s="187" t="s">
        <v>57</v>
      </c>
      <c r="D1" s="187"/>
      <c r="E1" s="187"/>
      <c r="F1" s="187"/>
      <c r="G1" s="187"/>
      <c r="H1" s="187"/>
      <c r="J1" s="189" t="s">
        <v>66</v>
      </c>
      <c r="K1" s="190"/>
      <c r="L1" s="190"/>
      <c r="M1" s="190"/>
      <c r="N1" s="190"/>
      <c r="O1" s="191" t="s">
        <v>78</v>
      </c>
      <c r="P1" s="191"/>
      <c r="Q1" s="191"/>
      <c r="R1" s="191"/>
      <c r="AA1" s="86"/>
      <c r="AB1" s="86"/>
      <c r="AC1" s="86"/>
    </row>
    <row r="2" spans="2:33" ht="20.100000000000001" customHeight="1" x14ac:dyDescent="0.2">
      <c r="C2" s="188" t="s">
        <v>113</v>
      </c>
      <c r="D2" s="188"/>
      <c r="E2" s="188"/>
      <c r="F2" s="188"/>
      <c r="G2" s="188"/>
      <c r="H2" s="188"/>
      <c r="AA2" s="86"/>
      <c r="AB2" s="86"/>
      <c r="AC2" s="86"/>
    </row>
    <row r="3" spans="2:33" ht="15" customHeight="1" x14ac:dyDescent="0.2">
      <c r="I3" s="38"/>
      <c r="J3" s="192" t="s">
        <v>86</v>
      </c>
      <c r="K3" s="192"/>
      <c r="L3" s="192"/>
      <c r="N3" s="1"/>
      <c r="P3" s="192" t="s">
        <v>87</v>
      </c>
      <c r="Q3" s="192"/>
      <c r="R3" s="192"/>
      <c r="AA3" s="86"/>
      <c r="AB3" s="86"/>
      <c r="AC3" s="86"/>
    </row>
    <row r="4" spans="2:33" ht="39.950000000000003" customHeight="1" thickBot="1" x14ac:dyDescent="0.25">
      <c r="B4" s="165" t="s">
        <v>22</v>
      </c>
      <c r="C4" s="165"/>
      <c r="D4" s="44"/>
      <c r="E4" s="48" t="s">
        <v>45</v>
      </c>
      <c r="G4" s="184" t="s">
        <v>89</v>
      </c>
      <c r="H4" s="185"/>
      <c r="I4" s="38"/>
      <c r="J4" s="55" t="s">
        <v>55</v>
      </c>
      <c r="K4" s="47" t="s">
        <v>56</v>
      </c>
      <c r="L4" s="56" t="s">
        <v>2</v>
      </c>
      <c r="M4" s="174" t="s">
        <v>65</v>
      </c>
      <c r="N4" s="175"/>
      <c r="O4" s="176"/>
      <c r="P4" s="55" t="s">
        <v>55</v>
      </c>
      <c r="Q4" s="47" t="s">
        <v>56</v>
      </c>
      <c r="R4" s="56" t="s">
        <v>2</v>
      </c>
      <c r="T4" s="120"/>
      <c r="U4" s="164" t="s">
        <v>36</v>
      </c>
      <c r="V4" s="164"/>
      <c r="W4" s="164"/>
      <c r="X4" s="164"/>
      <c r="Y4" s="164"/>
      <c r="Z4" s="164"/>
      <c r="AA4" s="164"/>
      <c r="AB4" s="164"/>
      <c r="AC4" s="164"/>
    </row>
    <row r="5" spans="2:33" ht="9.9499999999999993" customHeight="1" x14ac:dyDescent="0.3">
      <c r="J5" s="54"/>
      <c r="K5" s="54"/>
      <c r="L5" s="41"/>
      <c r="T5" s="120"/>
    </row>
    <row r="6" spans="2:33" ht="9.9499999999999993" customHeight="1" thickBot="1" x14ac:dyDescent="0.25">
      <c r="L6" s="28"/>
      <c r="T6" s="120"/>
      <c r="U6" s="46"/>
      <c r="V6" s="46"/>
      <c r="W6" s="46"/>
      <c r="X6" s="46"/>
      <c r="Y6" s="46"/>
      <c r="Z6" s="46"/>
      <c r="AA6" s="46"/>
      <c r="AB6" s="46"/>
      <c r="AC6" s="46"/>
    </row>
    <row r="7" spans="2:33" ht="54.95" customHeight="1" x14ac:dyDescent="0.25">
      <c r="B7" s="79" t="s">
        <v>10</v>
      </c>
      <c r="C7" s="51" t="s">
        <v>19</v>
      </c>
      <c r="E7" s="125" t="s">
        <v>105</v>
      </c>
      <c r="G7" s="83" t="s">
        <v>23</v>
      </c>
      <c r="H7" s="51" t="s">
        <v>90</v>
      </c>
      <c r="J7" s="64">
        <f>Apstrade_A!Q6</f>
        <v>1</v>
      </c>
      <c r="K7" s="59">
        <f>Apstrade_A!Q7</f>
        <v>7</v>
      </c>
      <c r="L7" s="68">
        <f>Apstrade_A!Q8</f>
        <v>9</v>
      </c>
      <c r="P7" s="73">
        <f>IF($V$10=0," ",J7/$V$10)</f>
        <v>5.8823529411764705E-2</v>
      </c>
      <c r="Q7" s="57">
        <f>IF($V$10=0," ",K7/$V$10)</f>
        <v>0.41176470588235292</v>
      </c>
      <c r="R7" s="74">
        <f>IF($V$10=0," ",L7/$V$10)</f>
        <v>0.52941176470588236</v>
      </c>
      <c r="T7" s="120"/>
      <c r="U7" s="196" t="s">
        <v>79</v>
      </c>
      <c r="V7" s="198">
        <f>V11+V10</f>
        <v>23</v>
      </c>
      <c r="W7" s="42"/>
      <c r="X7" s="42"/>
      <c r="Y7" s="109"/>
      <c r="Z7" s="109"/>
      <c r="AA7" s="50"/>
      <c r="AB7" s="42"/>
      <c r="AC7" s="42"/>
    </row>
    <row r="8" spans="2:33" ht="20.100000000000001" customHeight="1" x14ac:dyDescent="0.25">
      <c r="B8" s="80"/>
      <c r="E8" s="132" t="s">
        <v>17</v>
      </c>
      <c r="G8" s="84"/>
      <c r="H8" s="40"/>
      <c r="J8" s="65"/>
      <c r="K8" s="60"/>
      <c r="L8" s="69"/>
      <c r="N8" s="108" t="str">
        <f>IF($V$10=0," ",E8)</f>
        <v>↓</v>
      </c>
      <c r="P8" s="58"/>
      <c r="Q8" s="58"/>
      <c r="R8" s="70"/>
      <c r="T8" s="120"/>
      <c r="U8" s="197"/>
      <c r="V8" s="199"/>
      <c r="W8" s="53"/>
      <c r="X8" s="42"/>
      <c r="Y8" s="110"/>
      <c r="Z8" s="110"/>
      <c r="AA8" s="42"/>
      <c r="AB8" s="42"/>
      <c r="AC8" s="42"/>
      <c r="AE8" s="124"/>
      <c r="AF8" s="124"/>
      <c r="AG8" s="121"/>
    </row>
    <row r="9" spans="2:33" ht="45" customHeight="1" thickBot="1" x14ac:dyDescent="0.3">
      <c r="B9" s="160" t="s">
        <v>9</v>
      </c>
      <c r="C9" s="179" t="s">
        <v>18</v>
      </c>
      <c r="E9" s="167" t="s">
        <v>42</v>
      </c>
      <c r="G9" s="83" t="s">
        <v>24</v>
      </c>
      <c r="H9" s="51" t="s">
        <v>91</v>
      </c>
      <c r="J9" s="67">
        <f>Apstrade_A!V6</f>
        <v>0</v>
      </c>
      <c r="K9" s="59">
        <f>Apstrade_A!V7</f>
        <v>6</v>
      </c>
      <c r="L9" s="75">
        <f>Apstrade_A!V8</f>
        <v>11</v>
      </c>
      <c r="P9" s="73">
        <f t="shared" ref="P9:R11" si="0">IF($V$10=0," ",J9/$V$10)</f>
        <v>0</v>
      </c>
      <c r="Q9" s="57">
        <f t="shared" si="0"/>
        <v>0.35294117647058826</v>
      </c>
      <c r="R9" s="74">
        <f t="shared" si="0"/>
        <v>0.6470588235294118</v>
      </c>
      <c r="T9" s="120"/>
      <c r="U9" s="195" t="s">
        <v>80</v>
      </c>
      <c r="V9" s="195"/>
      <c r="W9" s="195"/>
      <c r="X9" s="52"/>
      <c r="Y9" s="111"/>
      <c r="Z9" s="111"/>
      <c r="AA9" s="52"/>
      <c r="AB9" s="52"/>
      <c r="AC9" s="52"/>
    </row>
    <row r="10" spans="2:33" ht="45" customHeight="1" x14ac:dyDescent="0.25">
      <c r="B10" s="166"/>
      <c r="C10" s="186"/>
      <c r="E10" s="168"/>
      <c r="G10" s="83" t="s">
        <v>25</v>
      </c>
      <c r="H10" s="51" t="s">
        <v>92</v>
      </c>
      <c r="J10" s="67">
        <f>Apstrade_A!AA6</f>
        <v>0</v>
      </c>
      <c r="K10" s="59">
        <f>Apstrade_A!AA7</f>
        <v>6</v>
      </c>
      <c r="L10" s="75">
        <f>Apstrade_A!AA8</f>
        <v>11</v>
      </c>
      <c r="P10" s="73">
        <f t="shared" si="0"/>
        <v>0</v>
      </c>
      <c r="Q10" s="57">
        <f t="shared" si="0"/>
        <v>0.35294117647058826</v>
      </c>
      <c r="R10" s="74">
        <f t="shared" si="0"/>
        <v>0.6470588235294118</v>
      </c>
      <c r="T10" s="120"/>
      <c r="U10" s="128" t="s">
        <v>81</v>
      </c>
      <c r="V10" s="118">
        <f>Apstrade_A!N8</f>
        <v>17</v>
      </c>
      <c r="W10" s="119">
        <f>IF(V7=0," ",V10/V7)</f>
        <v>0.73913043478260865</v>
      </c>
      <c r="X10" s="42"/>
      <c r="Y10" s="110"/>
      <c r="Z10" s="110"/>
      <c r="AA10" s="201" t="str">
        <f>IF(W11=1,"D",IF(W11=0,"C"," "))</f>
        <v xml:space="preserve"> </v>
      </c>
      <c r="AB10" s="201"/>
      <c r="AC10" s="42"/>
    </row>
    <row r="11" spans="2:33" ht="45" customHeight="1" thickBot="1" x14ac:dyDescent="0.3">
      <c r="B11" s="166"/>
      <c r="C11" s="186"/>
      <c r="E11" s="168"/>
      <c r="G11" s="83" t="s">
        <v>26</v>
      </c>
      <c r="H11" s="51" t="s">
        <v>95</v>
      </c>
      <c r="J11" s="67">
        <f>Apstrade_A!AF6</f>
        <v>7</v>
      </c>
      <c r="K11" s="59">
        <f>Apstrade_A!AF7</f>
        <v>2</v>
      </c>
      <c r="L11" s="75">
        <f>Apstrade_A!AF8</f>
        <v>8</v>
      </c>
      <c r="P11" s="73">
        <f t="shared" si="0"/>
        <v>0.41176470588235292</v>
      </c>
      <c r="Q11" s="57">
        <f t="shared" si="0"/>
        <v>0.11764705882352941</v>
      </c>
      <c r="R11" s="74">
        <f t="shared" si="0"/>
        <v>0.47058823529411764</v>
      </c>
      <c r="T11" s="120"/>
      <c r="U11" s="129" t="s">
        <v>82</v>
      </c>
      <c r="V11" s="116">
        <f>Apstrade_A!N6</f>
        <v>6</v>
      </c>
      <c r="W11" s="117">
        <f>IF(V7=0,"",V11/V7)</f>
        <v>0.2608695652173913</v>
      </c>
      <c r="X11" s="52"/>
      <c r="Y11" s="111"/>
      <c r="Z11" s="111"/>
      <c r="AA11" s="202"/>
      <c r="AB11" s="202"/>
      <c r="AC11" s="52"/>
      <c r="AG11" s="97"/>
    </row>
    <row r="12" spans="2:33" ht="20.100000000000001" customHeight="1" x14ac:dyDescent="0.25">
      <c r="B12" s="78"/>
      <c r="E12" s="108" t="s">
        <v>17</v>
      </c>
      <c r="F12" s="36"/>
      <c r="G12" s="78"/>
      <c r="H12" s="49"/>
      <c r="J12" s="58"/>
      <c r="K12" s="58"/>
      <c r="L12" s="70"/>
      <c r="N12" s="108" t="str">
        <f>IF($V$10=0," ",E12)</f>
        <v>↓</v>
      </c>
      <c r="P12" s="58"/>
      <c r="Q12" s="58"/>
      <c r="R12" s="70"/>
      <c r="T12" s="120"/>
      <c r="U12" s="203" t="s">
        <v>83</v>
      </c>
      <c r="V12" s="204"/>
      <c r="W12" s="204"/>
      <c r="X12" s="205"/>
      <c r="Y12" s="110"/>
      <c r="Z12" s="110"/>
      <c r="AA12" s="42"/>
      <c r="AB12" s="85"/>
      <c r="AC12" s="42"/>
      <c r="AF12" s="122"/>
      <c r="AG12" s="123"/>
    </row>
    <row r="13" spans="2:33" ht="45" customHeight="1" thickBot="1" x14ac:dyDescent="0.3">
      <c r="B13" s="160" t="s">
        <v>43</v>
      </c>
      <c r="C13" s="171" t="s">
        <v>44</v>
      </c>
      <c r="E13" s="169" t="s">
        <v>106</v>
      </c>
      <c r="G13" s="83" t="s">
        <v>27</v>
      </c>
      <c r="H13" s="51" t="s">
        <v>96</v>
      </c>
      <c r="J13" s="64">
        <f>Apstrade_A!AK6</f>
        <v>0</v>
      </c>
      <c r="K13" s="59">
        <f>Apstrade_A!AK7</f>
        <v>7</v>
      </c>
      <c r="L13" s="68">
        <f>Apstrade_A!AK8</f>
        <v>10</v>
      </c>
      <c r="P13" s="73">
        <f t="shared" ref="P13:R14" si="1">IF($V$10=0," ",J13/$V$10)</f>
        <v>0</v>
      </c>
      <c r="Q13" s="57">
        <f t="shared" si="1"/>
        <v>0.41176470588235292</v>
      </c>
      <c r="R13" s="74">
        <f t="shared" si="1"/>
        <v>0.58823529411764708</v>
      </c>
      <c r="T13" s="120"/>
      <c r="U13" s="206"/>
      <c r="V13" s="206"/>
      <c r="W13" s="206"/>
      <c r="X13" s="207"/>
      <c r="Y13" s="112"/>
      <c r="Z13" s="112"/>
      <c r="AA13" s="45"/>
      <c r="AB13" s="45"/>
      <c r="AC13" s="45"/>
      <c r="AD13" s="91"/>
      <c r="AE13" s="91"/>
    </row>
    <row r="14" spans="2:33" ht="45" customHeight="1" x14ac:dyDescent="0.25">
      <c r="B14" s="161"/>
      <c r="C14" s="172"/>
      <c r="E14" s="170"/>
      <c r="G14" s="83" t="s">
        <v>28</v>
      </c>
      <c r="H14" s="51" t="s">
        <v>97</v>
      </c>
      <c r="J14" s="64">
        <f>Apstrade_A!AP6</f>
        <v>0</v>
      </c>
      <c r="K14" s="59">
        <f>Apstrade_A!AP7</f>
        <v>7</v>
      </c>
      <c r="L14" s="68">
        <f>Apstrade_A!AP8</f>
        <v>10</v>
      </c>
      <c r="P14" s="73">
        <f t="shared" si="1"/>
        <v>0</v>
      </c>
      <c r="Q14" s="57">
        <f t="shared" si="1"/>
        <v>0.41176470588235292</v>
      </c>
      <c r="R14" s="74">
        <f t="shared" si="1"/>
        <v>0.58823529411764708</v>
      </c>
      <c r="T14" s="120"/>
      <c r="U14" s="173" t="s">
        <v>88</v>
      </c>
      <c r="V14" s="173"/>
      <c r="W14" s="42"/>
      <c r="X14" s="42"/>
      <c r="Y14" s="42"/>
      <c r="Z14" s="42"/>
      <c r="AA14" s="42"/>
      <c r="AB14" s="42"/>
      <c r="AC14" s="42"/>
    </row>
    <row r="15" spans="2:33" ht="20.100000000000001" customHeight="1" x14ac:dyDescent="0.25">
      <c r="B15" s="80"/>
      <c r="E15" s="108" t="s">
        <v>20</v>
      </c>
      <c r="G15" s="84"/>
      <c r="H15" s="40"/>
      <c r="J15" s="66"/>
      <c r="K15" s="61"/>
      <c r="L15" s="71"/>
      <c r="N15" s="108" t="str">
        <f>IF($V$10=0," ",E15)</f>
        <v>↓↓</v>
      </c>
      <c r="P15" s="58"/>
      <c r="Q15" s="58"/>
      <c r="R15" s="70"/>
      <c r="T15" s="120"/>
      <c r="U15" s="173"/>
      <c r="V15" s="173"/>
      <c r="W15" s="42"/>
      <c r="X15" s="42"/>
      <c r="Y15" s="42"/>
      <c r="Z15" s="42"/>
      <c r="AA15" s="42"/>
      <c r="AB15" s="42"/>
      <c r="AC15" s="42"/>
    </row>
    <row r="16" spans="2:33" ht="54.95" customHeight="1" x14ac:dyDescent="0.25">
      <c r="B16" s="79" t="s">
        <v>11</v>
      </c>
      <c r="C16" s="130" t="s">
        <v>47</v>
      </c>
      <c r="E16" s="126" t="s">
        <v>107</v>
      </c>
      <c r="G16" s="83" t="s">
        <v>29</v>
      </c>
      <c r="H16" s="51" t="s">
        <v>98</v>
      </c>
      <c r="J16" s="64">
        <f>Apstrade_A!AU6</f>
        <v>1</v>
      </c>
      <c r="K16" s="59">
        <f>Apstrade_A!AU7</f>
        <v>4</v>
      </c>
      <c r="L16" s="68">
        <f>Apstrade_A!AU8</f>
        <v>12</v>
      </c>
      <c r="P16" s="73">
        <f>IF($V$10=0," ",J16/$V$10)</f>
        <v>5.8823529411764705E-2</v>
      </c>
      <c r="Q16" s="57">
        <f>IF($V$10=0," ",K16/$V$10)</f>
        <v>0.23529411764705882</v>
      </c>
      <c r="R16" s="74">
        <f>IF($V$10=0," ",L16/$V$10)</f>
        <v>0.70588235294117652</v>
      </c>
      <c r="T16" s="120"/>
      <c r="U16" s="173"/>
      <c r="V16" s="173"/>
      <c r="W16" s="42"/>
      <c r="X16" s="42"/>
      <c r="Y16" s="42"/>
      <c r="Z16" s="42"/>
      <c r="AA16" s="42"/>
      <c r="AB16" s="42"/>
      <c r="AC16" s="42"/>
    </row>
    <row r="17" spans="2:37" ht="20.100000000000001" customHeight="1" x14ac:dyDescent="0.25">
      <c r="B17" s="80"/>
      <c r="E17" s="108" t="s">
        <v>20</v>
      </c>
      <c r="G17" s="84"/>
      <c r="H17" s="40"/>
      <c r="J17" s="65"/>
      <c r="K17" s="60"/>
      <c r="L17" s="69"/>
      <c r="N17" s="108" t="str">
        <f>IF($V$10=0," ",E17)</f>
        <v>↓↓</v>
      </c>
      <c r="P17" s="58"/>
      <c r="Q17" s="58"/>
      <c r="R17" s="70"/>
      <c r="T17" s="120"/>
      <c r="U17" s="210"/>
      <c r="V17" s="210"/>
      <c r="W17" s="42"/>
      <c r="X17" s="42"/>
      <c r="Y17" s="42"/>
      <c r="Z17" s="42"/>
      <c r="AA17" s="42"/>
      <c r="AB17" s="42"/>
      <c r="AC17" s="127"/>
    </row>
    <row r="18" spans="2:37" ht="45" customHeight="1" thickBot="1" x14ac:dyDescent="0.3">
      <c r="B18" s="160" t="s">
        <v>12</v>
      </c>
      <c r="C18" s="179" t="s">
        <v>48</v>
      </c>
      <c r="E18" s="177" t="s">
        <v>108</v>
      </c>
      <c r="G18" s="83" t="s">
        <v>30</v>
      </c>
      <c r="H18" s="51" t="s">
        <v>99</v>
      </c>
      <c r="J18" s="64">
        <f>Apstrade_A!AZ6</f>
        <v>0</v>
      </c>
      <c r="K18" s="59">
        <f>Apstrade_A!AZ7</f>
        <v>10</v>
      </c>
      <c r="L18" s="68">
        <f>Apstrade_A!AZ8</f>
        <v>7</v>
      </c>
      <c r="P18" s="73">
        <f t="shared" ref="P18:R19" si="2">IF($V$10=0," ",J18/$V$10)</f>
        <v>0</v>
      </c>
      <c r="Q18" s="57">
        <f t="shared" si="2"/>
        <v>0.58823529411764708</v>
      </c>
      <c r="R18" s="74">
        <f t="shared" si="2"/>
        <v>0.41176470588235292</v>
      </c>
      <c r="T18" s="120"/>
      <c r="U18" s="208" t="s">
        <v>54</v>
      </c>
      <c r="V18" s="209"/>
      <c r="W18" s="99" t="s">
        <v>40</v>
      </c>
      <c r="X18" s="98" t="s">
        <v>39</v>
      </c>
      <c r="Y18" s="100" t="s">
        <v>38</v>
      </c>
      <c r="Z18" s="101" t="s">
        <v>46</v>
      </c>
      <c r="AA18" s="102" t="s">
        <v>41</v>
      </c>
      <c r="AB18" s="102" t="s">
        <v>37</v>
      </c>
      <c r="AC18" s="52"/>
      <c r="AK18" s="97"/>
    </row>
    <row r="19" spans="2:37" ht="45" customHeight="1" x14ac:dyDescent="0.25">
      <c r="B19" s="161"/>
      <c r="C19" s="180"/>
      <c r="E19" s="178"/>
      <c r="G19" s="83" t="s">
        <v>31</v>
      </c>
      <c r="H19" s="51" t="s">
        <v>100</v>
      </c>
      <c r="J19" s="64">
        <f>Apstrade_A!BE6</f>
        <v>2</v>
      </c>
      <c r="K19" s="59">
        <f>Apstrade_A!BE7</f>
        <v>8</v>
      </c>
      <c r="L19" s="68">
        <f>Apstrade_A!BE8</f>
        <v>7</v>
      </c>
      <c r="P19" s="73">
        <f t="shared" si="2"/>
        <v>0.11764705882352941</v>
      </c>
      <c r="Q19" s="57">
        <f t="shared" si="2"/>
        <v>0.47058823529411764</v>
      </c>
      <c r="R19" s="74">
        <f t="shared" si="2"/>
        <v>0.41176470588235292</v>
      </c>
      <c r="T19" s="120"/>
      <c r="U19" s="200" t="s">
        <v>84</v>
      </c>
      <c r="V19" s="200"/>
      <c r="W19" s="133">
        <f>Apstrade_A!F3</f>
        <v>1</v>
      </c>
      <c r="X19" s="115">
        <f>Apstrade_A!G3</f>
        <v>10</v>
      </c>
      <c r="Y19" s="113">
        <f>Apstrade_A!H3</f>
        <v>6</v>
      </c>
      <c r="Z19" s="134">
        <f>Apstrade_A!I3</f>
        <v>0</v>
      </c>
      <c r="AA19" s="114">
        <f>Apstrade_A!J3</f>
        <v>0</v>
      </c>
      <c r="AB19" s="114">
        <f>Apstrade_A!K3</f>
        <v>0</v>
      </c>
      <c r="AC19" s="85"/>
    </row>
    <row r="20" spans="2:37" ht="20.100000000000001" customHeight="1" thickBot="1" x14ac:dyDescent="0.3">
      <c r="B20" s="80"/>
      <c r="E20" s="108" t="s">
        <v>20</v>
      </c>
      <c r="G20" s="84"/>
      <c r="H20" s="40"/>
      <c r="J20" s="65"/>
      <c r="K20" s="60"/>
      <c r="L20" s="69"/>
      <c r="N20" s="108" t="str">
        <f>IF($V$10=0," ",E20)</f>
        <v>↓↓</v>
      </c>
      <c r="P20" s="58"/>
      <c r="Q20" s="58"/>
      <c r="R20" s="70"/>
      <c r="T20" s="135"/>
      <c r="U20" s="162" t="s">
        <v>85</v>
      </c>
      <c r="V20" s="163"/>
      <c r="W20" s="136">
        <f t="shared" ref="W20:AB20" si="3">IF($V$10=0," ",W19/$V$10)</f>
        <v>5.8823529411764705E-2</v>
      </c>
      <c r="X20" s="137">
        <f t="shared" si="3"/>
        <v>0.58823529411764708</v>
      </c>
      <c r="Y20" s="138">
        <f t="shared" si="3"/>
        <v>0.35294117647058826</v>
      </c>
      <c r="Z20" s="139">
        <f t="shared" si="3"/>
        <v>0</v>
      </c>
      <c r="AA20" s="140">
        <f t="shared" si="3"/>
        <v>0</v>
      </c>
      <c r="AB20" s="140">
        <f t="shared" si="3"/>
        <v>0</v>
      </c>
      <c r="AC20" s="141"/>
    </row>
    <row r="21" spans="2:37" ht="54.95" customHeight="1" x14ac:dyDescent="0.25">
      <c r="B21" s="79" t="s">
        <v>13</v>
      </c>
      <c r="C21" s="130" t="s">
        <v>49</v>
      </c>
      <c r="E21" s="126" t="s">
        <v>104</v>
      </c>
      <c r="G21" s="131" t="s">
        <v>32</v>
      </c>
      <c r="H21" s="130" t="s">
        <v>101</v>
      </c>
      <c r="J21" s="64">
        <f>Apstrade_A!BJ6</f>
        <v>4</v>
      </c>
      <c r="K21" s="59">
        <f>Apstrade_A!BJ7</f>
        <v>6</v>
      </c>
      <c r="L21" s="68">
        <f>Apstrade_A!BJ8</f>
        <v>7</v>
      </c>
      <c r="P21" s="73">
        <f>IF($V$10=0," ",J21/$V$10)</f>
        <v>0.23529411764705882</v>
      </c>
      <c r="Q21" s="57">
        <f>IF($V$10=0," ",K21/$V$10)</f>
        <v>0.35294117647058826</v>
      </c>
      <c r="R21" s="74">
        <f>IF($V$10=0," ",L21/$V$10)</f>
        <v>0.41176470588235292</v>
      </c>
      <c r="T21" s="120"/>
    </row>
    <row r="22" spans="2:37" ht="20.100000000000001" customHeight="1" x14ac:dyDescent="0.25">
      <c r="B22" s="80"/>
      <c r="E22" s="108" t="s">
        <v>21</v>
      </c>
      <c r="G22" s="84"/>
      <c r="H22" s="40"/>
      <c r="J22" s="65"/>
      <c r="K22" s="62"/>
      <c r="L22" s="69"/>
      <c r="N22" s="108" t="str">
        <f>IF($V$10=0," ",E22)</f>
        <v>↓↓↓</v>
      </c>
      <c r="P22" s="58"/>
      <c r="Q22" s="58"/>
      <c r="R22" s="70"/>
      <c r="T22" s="120"/>
      <c r="U22" s="142"/>
      <c r="V22" s="142"/>
      <c r="W22" s="142"/>
      <c r="X22" s="142"/>
      <c r="Y22" s="142"/>
      <c r="Z22" s="142"/>
      <c r="AA22" s="142"/>
      <c r="AB22" s="142"/>
      <c r="AC22" s="142"/>
    </row>
    <row r="23" spans="2:37" ht="45" customHeight="1" x14ac:dyDescent="0.25">
      <c r="B23" s="81" t="s">
        <v>14</v>
      </c>
      <c r="C23" s="76" t="s">
        <v>50</v>
      </c>
      <c r="E23" s="181" t="s">
        <v>109</v>
      </c>
      <c r="G23" s="83" t="s">
        <v>33</v>
      </c>
      <c r="H23" s="51" t="s">
        <v>102</v>
      </c>
      <c r="J23" s="67">
        <f>Apstrade_A!BO6</f>
        <v>5</v>
      </c>
      <c r="K23" s="63"/>
      <c r="L23" s="72">
        <f>Apstrade_A!BO8</f>
        <v>12</v>
      </c>
      <c r="P23" s="73">
        <f>IF($V$10=0," ",J23/$V$10)</f>
        <v>0.29411764705882354</v>
      </c>
      <c r="Q23" s="58"/>
      <c r="R23" s="74">
        <f>IF($V$10=0," ",L23/$V$10)</f>
        <v>0.70588235294117652</v>
      </c>
      <c r="T23" s="120"/>
      <c r="U23" s="194" t="s">
        <v>110</v>
      </c>
      <c r="V23" s="194"/>
      <c r="W23" s="194"/>
      <c r="X23" s="194"/>
      <c r="Y23" s="194"/>
      <c r="Z23" s="194"/>
      <c r="AA23" s="194"/>
      <c r="AB23" s="194"/>
      <c r="AC23" s="194"/>
    </row>
    <row r="24" spans="2:37" ht="45" customHeight="1" x14ac:dyDescent="0.25">
      <c r="B24" s="79" t="s">
        <v>15</v>
      </c>
      <c r="C24" s="51" t="s">
        <v>51</v>
      </c>
      <c r="E24" s="182"/>
      <c r="G24" s="83" t="s">
        <v>34</v>
      </c>
      <c r="H24" s="51" t="s">
        <v>103</v>
      </c>
      <c r="J24" s="67">
        <f>Apstrade_A!BT6</f>
        <v>5</v>
      </c>
      <c r="K24" s="63"/>
      <c r="L24" s="72">
        <f>Apstrade_A!BT8</f>
        <v>12</v>
      </c>
      <c r="P24" s="73">
        <f>IF($V$10=0," ",J24/$V$10)</f>
        <v>0.29411764705882354</v>
      </c>
      <c r="Q24" s="58"/>
      <c r="R24" s="74">
        <f>IF($V$10=0," ",L24/$V$10)</f>
        <v>0.70588235294117652</v>
      </c>
      <c r="T24" s="120"/>
      <c r="U24" s="194" t="s">
        <v>111</v>
      </c>
      <c r="V24" s="194"/>
      <c r="W24" s="194"/>
      <c r="X24" s="194"/>
      <c r="Y24" s="194"/>
      <c r="Z24" s="143"/>
      <c r="AA24" s="143"/>
      <c r="AB24" s="143"/>
      <c r="AC24" s="143"/>
    </row>
    <row r="25" spans="2:37" ht="45" customHeight="1" x14ac:dyDescent="0.25">
      <c r="B25" s="82" t="s">
        <v>16</v>
      </c>
      <c r="C25" s="77" t="s">
        <v>52</v>
      </c>
      <c r="E25" s="183"/>
      <c r="G25" s="83" t="s">
        <v>35</v>
      </c>
      <c r="H25" s="51" t="s">
        <v>155</v>
      </c>
      <c r="J25" s="67">
        <f>Apstrade_A!BY6</f>
        <v>5</v>
      </c>
      <c r="K25" s="63"/>
      <c r="L25" s="72">
        <f>Apstrade_A!BY8</f>
        <v>12</v>
      </c>
      <c r="P25" s="73">
        <f>IF($V$10=0," ",J25/$V$10)</f>
        <v>0.29411764705882354</v>
      </c>
      <c r="Q25" s="58"/>
      <c r="R25" s="74">
        <f>IF($V$10=0," ",L25/$V$10)</f>
        <v>0.70588235294117652</v>
      </c>
      <c r="T25" s="120"/>
      <c r="U25" s="193" t="s">
        <v>112</v>
      </c>
      <c r="V25" s="193"/>
      <c r="W25" s="193"/>
      <c r="X25" s="193"/>
      <c r="Y25" s="193"/>
      <c r="Z25" s="144"/>
      <c r="AA25" s="144"/>
      <c r="AB25" s="144"/>
      <c r="AC25" s="144"/>
    </row>
    <row r="26" spans="2:37" ht="15" customHeight="1" x14ac:dyDescent="0.2"/>
  </sheetData>
  <mergeCells count="33">
    <mergeCell ref="J1:N1"/>
    <mergeCell ref="O1:R1"/>
    <mergeCell ref="J3:L3"/>
    <mergeCell ref="P3:R3"/>
    <mergeCell ref="U25:Y25"/>
    <mergeCell ref="U24:Y24"/>
    <mergeCell ref="U23:AC23"/>
    <mergeCell ref="U9:W9"/>
    <mergeCell ref="U7:U8"/>
    <mergeCell ref="V7:V8"/>
    <mergeCell ref="U19:V19"/>
    <mergeCell ref="AA10:AB11"/>
    <mergeCell ref="U12:X13"/>
    <mergeCell ref="U18:V18"/>
    <mergeCell ref="U17:V17"/>
    <mergeCell ref="E23:E25"/>
    <mergeCell ref="G4:H4"/>
    <mergeCell ref="C9:C11"/>
    <mergeCell ref="C1:H1"/>
    <mergeCell ref="C2:H2"/>
    <mergeCell ref="B18:B19"/>
    <mergeCell ref="U20:V20"/>
    <mergeCell ref="U4:AC4"/>
    <mergeCell ref="B4:C4"/>
    <mergeCell ref="B9:B11"/>
    <mergeCell ref="E9:E11"/>
    <mergeCell ref="E13:E14"/>
    <mergeCell ref="B13:B14"/>
    <mergeCell ref="C13:C14"/>
    <mergeCell ref="U14:V16"/>
    <mergeCell ref="M4:O4"/>
    <mergeCell ref="E18:E19"/>
    <mergeCell ref="C18:C19"/>
  </mergeCells>
  <conditionalFormatting sqref="H7">
    <cfRule type="cellIs" dxfId="10" priority="4" operator="equal">
      <formula>"nav aizpildīts"</formula>
    </cfRule>
    <cfRule type="cellIs" dxfId="9" priority="5" operator="equal">
      <formula>"nav zināms"</formula>
    </cfRule>
    <cfRule type="cellIs" dxfId="8" priority="6" operator="equal">
      <formula>"daļēji"</formula>
    </cfRule>
    <cfRule type="cellIs" dxfId="7" priority="7" operator="equal">
      <formula>"jā"</formula>
    </cfRule>
    <cfRule type="cellIs" dxfId="6" priority="8" operator="equal">
      <formula>"nē"</formula>
    </cfRule>
    <cfRule type="cellIs" dxfId="5" priority="9" operator="equal">
      <formula>"daļēji"</formula>
    </cfRule>
    <cfRule type="cellIs" dxfId="4" priority="10" operator="equal">
      <formula>"jā"</formula>
    </cfRule>
    <cfRule type="cellIs" dxfId="3" priority="11" operator="equal">
      <formula>"nē"</formula>
    </cfRule>
  </conditionalFormatting>
  <conditionalFormatting sqref="AA10">
    <cfRule type="cellIs" dxfId="2" priority="2" operator="equal">
      <formula>"C"</formula>
    </cfRule>
    <cfRule type="cellIs" dxfId="1" priority="3" operator="equal">
      <formula>"D"</formula>
    </cfRule>
  </conditionalFormatting>
  <conditionalFormatting sqref="AA10:AB11">
    <cfRule type="cellIs" dxfId="0" priority="1" operator="equal">
      <formula>"I"</formula>
    </cfRule>
  </conditionalFormatting>
  <printOptions horizontalCentered="1"/>
  <pageMargins left="0.19685039370078741" right="0.19685039370078741" top="1.1811023622047245" bottom="0.19685039370078741" header="0.19685039370078741" footer="0.19685039370078741"/>
  <pageSetup paperSize="8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Apstrade_A</vt:lpstr>
      <vt:lpstr>Kopsavilkums_A</vt:lpstr>
      <vt:lpstr>Kopsavilkums_A!Print_Area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Normunds Grigus</dc:creator>
  <cp:lastModifiedBy>Normunds Grigus</cp:lastModifiedBy>
  <cp:lastPrinted>2025-10-05T12:46:31Z</cp:lastPrinted>
  <dcterms:created xsi:type="dcterms:W3CDTF">2015-06-05T18:17:20Z</dcterms:created>
  <dcterms:modified xsi:type="dcterms:W3CDTF">2025-10-14T14:02:01Z</dcterms:modified>
</cp:coreProperties>
</file>