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2.xml" ContentType="application/vnd.openxmlformats-officedocument.drawing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charts/chart35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charts/chart36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charts/chart39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charts/chart40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vide-my.sharepoint.com/personal/normunds_grigus_varam_gov_lv2/Documents/Desktop/Analīze ABC/3 – Publicētie faili/B – ministrijas/"/>
    </mc:Choice>
  </mc:AlternateContent>
  <xr:revisionPtr revIDLastSave="7811" documentId="11_F25DC773A252ABDACC104825891C7D885ADE58EC" xr6:coauthVersionLast="47" xr6:coauthVersionMax="47" xr10:uidLastSave="{1915976E-7E08-4921-BF76-A015B48565F2}"/>
  <bookViews>
    <workbookView xWindow="-76920" yWindow="-120" windowWidth="38640" windowHeight="21840" activeTab="1" xr2:uid="{00000000-000D-0000-FFFF-FFFF00000000}"/>
  </bookViews>
  <sheets>
    <sheet name="Apstrade_B" sheetId="3" r:id="rId1"/>
    <sheet name="Kopsavilkums_B" sheetId="4" r:id="rId2"/>
  </sheets>
  <definedNames>
    <definedName name="_xlnm._FilterDatabase" localSheetId="0" hidden="1">Apstrade_B!$A$9:$DL$9</definedName>
    <definedName name="_xlnm.Print_Area" localSheetId="1">Kopsavilkums_B!$B$1:$AC$30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K1" i="3" l="1"/>
  <c r="DJ1" i="3"/>
  <c r="DI1" i="3"/>
  <c r="DH1" i="3"/>
  <c r="DF1" i="3"/>
  <c r="DE1" i="3"/>
  <c r="DD1" i="3"/>
  <c r="DC1" i="3"/>
  <c r="DA1" i="3"/>
  <c r="CZ1" i="3"/>
  <c r="CY1" i="3"/>
  <c r="CX1" i="3"/>
  <c r="CV1" i="3"/>
  <c r="CU1" i="3"/>
  <c r="CT1" i="3"/>
  <c r="CS1" i="3"/>
  <c r="CQ1" i="3"/>
  <c r="CP1" i="3"/>
  <c r="CO1" i="3"/>
  <c r="CN1" i="3"/>
  <c r="CL1" i="3"/>
  <c r="CK1" i="3"/>
  <c r="CJ1" i="3"/>
  <c r="CI1" i="3"/>
  <c r="CG1" i="3"/>
  <c r="CF1" i="3"/>
  <c r="CE1" i="3"/>
  <c r="CD1" i="3"/>
  <c r="CB1" i="3"/>
  <c r="CA1" i="3"/>
  <c r="BZ1" i="3"/>
  <c r="BY1" i="3"/>
  <c r="BW1" i="3"/>
  <c r="BV1" i="3"/>
  <c r="BU1" i="3"/>
  <c r="BT1" i="3"/>
  <c r="BR1" i="3"/>
  <c r="BQ1" i="3"/>
  <c r="BP1" i="3"/>
  <c r="BO1" i="3"/>
  <c r="BM1" i="3"/>
  <c r="BL1" i="3"/>
  <c r="BK1" i="3"/>
  <c r="BJ1" i="3"/>
  <c r="BH1" i="3"/>
  <c r="BG1" i="3"/>
  <c r="BF1" i="3"/>
  <c r="BE1" i="3"/>
  <c r="BC1" i="3"/>
  <c r="BB1" i="3"/>
  <c r="BA1" i="3"/>
  <c r="AZ1" i="3"/>
  <c r="AX1" i="3"/>
  <c r="AW1" i="3"/>
  <c r="AV1" i="3"/>
  <c r="AU1" i="3"/>
  <c r="AS1" i="3"/>
  <c r="AR1" i="3"/>
  <c r="AQ1" i="3"/>
  <c r="AP1" i="3"/>
  <c r="AG1" i="3"/>
  <c r="AF1" i="3"/>
  <c r="AE1" i="3"/>
  <c r="AD1" i="3"/>
  <c r="AB1" i="3"/>
  <c r="AA1" i="3"/>
  <c r="Z1" i="3"/>
  <c r="Y1" i="3"/>
  <c r="T1" i="3"/>
  <c r="W1" i="3"/>
  <c r="V1" i="3"/>
  <c r="U1" i="3"/>
  <c r="L9" i="3"/>
  <c r="L8" i="3"/>
  <c r="A9" i="3"/>
  <c r="A8" i="3"/>
  <c r="B8" i="3" l="1"/>
  <c r="C8" i="3"/>
  <c r="M9" i="3"/>
  <c r="C9" i="3"/>
  <c r="B9" i="3"/>
  <c r="M8" i="3"/>
  <c r="O8" i="3"/>
  <c r="O9" i="3"/>
  <c r="D9" i="3" l="1"/>
  <c r="BD8" i="3"/>
  <c r="DG8" i="3"/>
  <c r="BX8" i="3"/>
  <c r="CM8" i="3"/>
  <c r="N5" i="3"/>
  <c r="M5" i="3" s="1"/>
  <c r="V11" i="4" s="1"/>
  <c r="AH8" i="3"/>
  <c r="BN8" i="3"/>
  <c r="AO8" i="3"/>
  <c r="CC8" i="3"/>
  <c r="DB9" i="3"/>
  <c r="AO9" i="3"/>
  <c r="AH9" i="3"/>
  <c r="DB8" i="3"/>
  <c r="BX9" i="3"/>
  <c r="BI9" i="3"/>
  <c r="AY9" i="3"/>
  <c r="AT9" i="3"/>
  <c r="CW8" i="3"/>
  <c r="S9" i="3"/>
  <c r="CW9" i="3"/>
  <c r="CM9" i="3"/>
  <c r="S8" i="3"/>
  <c r="BD9" i="3"/>
  <c r="X9" i="3"/>
  <c r="BI8" i="3"/>
  <c r="BS8" i="3"/>
  <c r="CR8" i="3"/>
  <c r="AY8" i="3"/>
  <c r="CH9" i="3"/>
  <c r="D8" i="3"/>
  <c r="AC9" i="3"/>
  <c r="CR9" i="3"/>
  <c r="AC8" i="3"/>
  <c r="X8" i="3"/>
  <c r="BN9" i="3"/>
  <c r="BS9" i="3"/>
  <c r="CC9" i="3"/>
  <c r="AT8" i="3"/>
  <c r="CH8" i="3"/>
  <c r="DG9" i="3"/>
  <c r="E8" i="3"/>
  <c r="E9" i="3"/>
  <c r="AH2" i="3"/>
  <c r="V14" i="4" s="1"/>
  <c r="DF7" i="3" l="1"/>
  <c r="DB7" i="3" s="1"/>
  <c r="L29" i="4" s="1"/>
  <c r="DK7" i="3"/>
  <c r="DG7" i="3" s="1"/>
  <c r="L30" i="4" s="1"/>
  <c r="CJ5" i="3"/>
  <c r="CH5" i="3" s="1"/>
  <c r="J23" i="4" s="1"/>
  <c r="AA6" i="3"/>
  <c r="X6" i="3" s="1"/>
  <c r="BK5" i="3"/>
  <c r="BI5" i="3" s="1"/>
  <c r="J17" i="4" s="1"/>
  <c r="CE5" i="3"/>
  <c r="CC5" i="3" s="1"/>
  <c r="J22" i="4" s="1"/>
  <c r="AS7" i="3"/>
  <c r="AO7" i="3" s="1"/>
  <c r="L11" i="4" s="1"/>
  <c r="CT5" i="3"/>
  <c r="CR5" i="3" s="1"/>
  <c r="J26" i="4" s="1"/>
  <c r="BC7" i="3"/>
  <c r="AY7" i="3" s="1"/>
  <c r="L14" i="4" s="1"/>
  <c r="AG7" i="3"/>
  <c r="AC7" i="3" s="1"/>
  <c r="L10" i="4" s="1"/>
  <c r="CK6" i="3"/>
  <c r="CH6" i="3" s="1"/>
  <c r="K23" i="4" s="1"/>
  <c r="CX4" i="3"/>
  <c r="CW4" i="3" s="1"/>
  <c r="AR6" i="3"/>
  <c r="AO6" i="3" s="1"/>
  <c r="K11" i="4" s="1"/>
  <c r="AD4" i="3"/>
  <c r="AC4" i="3" s="1"/>
  <c r="CY5" i="3"/>
  <c r="CW5" i="3" s="1"/>
  <c r="AQ5" i="3"/>
  <c r="AO5" i="3" s="1"/>
  <c r="CS4" i="3"/>
  <c r="CR4" i="3" s="1"/>
  <c r="AZ4" i="3"/>
  <c r="AY4" i="3" s="1"/>
  <c r="AE5" i="3"/>
  <c r="AC5" i="3" s="1"/>
  <c r="J10" i="4" s="1"/>
  <c r="AW6" i="3"/>
  <c r="AT6" i="3" s="1"/>
  <c r="K12" i="4" s="1"/>
  <c r="BO4" i="3"/>
  <c r="BN4" i="3" s="1"/>
  <c r="CP6" i="3"/>
  <c r="CM6" i="3" s="1"/>
  <c r="K25" i="4" s="1"/>
  <c r="CF6" i="3"/>
  <c r="CC6" i="3" s="1"/>
  <c r="K22" i="4" s="1"/>
  <c r="AP4" i="3"/>
  <c r="AO4" i="3" s="1"/>
  <c r="CU6" i="3"/>
  <c r="CR6" i="3" s="1"/>
  <c r="K26" i="4" s="1"/>
  <c r="BY4" i="3"/>
  <c r="BX4" i="3" s="1"/>
  <c r="AX7" i="3"/>
  <c r="AT7" i="3" s="1"/>
  <c r="BF5" i="3"/>
  <c r="BD5" i="3" s="1"/>
  <c r="BL6" i="3"/>
  <c r="BI6" i="3" s="1"/>
  <c r="K17" i="4" s="1"/>
  <c r="AU4" i="3"/>
  <c r="AT4" i="3" s="1"/>
  <c r="CN4" i="3"/>
  <c r="CM4" i="3" s="1"/>
  <c r="CG7" i="3"/>
  <c r="CC7" i="3" s="1"/>
  <c r="L22" i="4" s="1"/>
  <c r="BV6" i="3"/>
  <c r="BS6" i="3" s="1"/>
  <c r="CV7" i="3"/>
  <c r="CR7" i="3" s="1"/>
  <c r="L26" i="4" s="1"/>
  <c r="CA6" i="3"/>
  <c r="BX6" i="3" s="1"/>
  <c r="K21" i="4" s="1"/>
  <c r="BE4" i="3"/>
  <c r="BD4" i="3" s="1"/>
  <c r="CO5" i="3"/>
  <c r="CM5" i="3" s="1"/>
  <c r="J25" i="4" s="1"/>
  <c r="DD5" i="3"/>
  <c r="DB5" i="3" s="1"/>
  <c r="J29" i="4" s="1"/>
  <c r="CD4" i="3"/>
  <c r="CC4" i="3" s="1"/>
  <c r="BW7" i="3"/>
  <c r="BS7" i="3" s="1"/>
  <c r="L20" i="4" s="1"/>
  <c r="DH4" i="3"/>
  <c r="DG4" i="3" s="1"/>
  <c r="BZ5" i="3"/>
  <c r="BX5" i="3" s="1"/>
  <c r="BG6" i="3"/>
  <c r="BD6" i="3" s="1"/>
  <c r="K15" i="4" s="1"/>
  <c r="AV5" i="3"/>
  <c r="AT5" i="3" s="1"/>
  <c r="J12" i="4" s="1"/>
  <c r="CI4" i="3"/>
  <c r="CH4" i="3" s="1"/>
  <c r="Z5" i="3"/>
  <c r="X5" i="3" s="1"/>
  <c r="J9" i="4" s="1"/>
  <c r="BR7" i="3"/>
  <c r="BN7" i="3" s="1"/>
  <c r="L18" i="4" s="1"/>
  <c r="BQ6" i="3"/>
  <c r="BN6" i="3" s="1"/>
  <c r="K18" i="4" s="1"/>
  <c r="CQ7" i="3"/>
  <c r="CM7" i="3" s="1"/>
  <c r="L25" i="4" s="1"/>
  <c r="DC4" i="3"/>
  <c r="DB4" i="3" s="1"/>
  <c r="CZ6" i="3"/>
  <c r="CW6" i="3" s="1"/>
  <c r="BT4" i="3"/>
  <c r="BS4" i="3" s="1"/>
  <c r="DI5" i="3"/>
  <c r="DG5" i="3" s="1"/>
  <c r="CB7" i="3"/>
  <c r="BX7" i="3" s="1"/>
  <c r="L21" i="4" s="1"/>
  <c r="BH7" i="3"/>
  <c r="BD7" i="3" s="1"/>
  <c r="L15" i="4" s="1"/>
  <c r="AB7" i="3"/>
  <c r="X7" i="3" s="1"/>
  <c r="L9" i="4" s="1"/>
  <c r="BA5" i="3"/>
  <c r="AY5" i="3" s="1"/>
  <c r="J14" i="4" s="1"/>
  <c r="BM7" i="3"/>
  <c r="BI7" i="3" s="1"/>
  <c r="L17" i="4" s="1"/>
  <c r="BP5" i="3"/>
  <c r="BN5" i="3" s="1"/>
  <c r="J18" i="4" s="1"/>
  <c r="Y4" i="3"/>
  <c r="X4" i="3" s="1"/>
  <c r="BJ4" i="3"/>
  <c r="BI4" i="3" s="1"/>
  <c r="DE6" i="3"/>
  <c r="DB6" i="3" s="1"/>
  <c r="DA7" i="3"/>
  <c r="CW7" i="3" s="1"/>
  <c r="L28" i="4" s="1"/>
  <c r="BU5" i="3"/>
  <c r="BS5" i="3" s="1"/>
  <c r="J20" i="4" s="1"/>
  <c r="DJ6" i="3"/>
  <c r="DG6" i="3" s="1"/>
  <c r="BB6" i="3"/>
  <c r="AY6" i="3" s="1"/>
  <c r="K14" i="4" s="1"/>
  <c r="AF6" i="3"/>
  <c r="AC6" i="3" s="1"/>
  <c r="K10" i="4" s="1"/>
  <c r="CL7" i="3"/>
  <c r="CH7" i="3" s="1"/>
  <c r="L23" i="4" s="1"/>
  <c r="AM9" i="3"/>
  <c r="AA18" i="4" s="1"/>
  <c r="AM8" i="3"/>
  <c r="T4" i="3"/>
  <c r="S4" i="3" s="1"/>
  <c r="U5" i="3"/>
  <c r="W7" i="3"/>
  <c r="S7" i="3" s="1"/>
  <c r="L7" i="4" s="1"/>
  <c r="V6" i="3"/>
  <c r="S6" i="3" s="1"/>
  <c r="K7" i="4" s="1"/>
  <c r="J9" i="3"/>
  <c r="I9" i="3"/>
  <c r="Z24" i="4" s="1"/>
  <c r="K9" i="3"/>
  <c r="AB24" i="4" s="1"/>
  <c r="H9" i="3"/>
  <c r="Y24" i="4" s="1"/>
  <c r="G9" i="3"/>
  <c r="X24" i="4" s="1"/>
  <c r="F9" i="3"/>
  <c r="W24" i="4" s="1"/>
  <c r="K8" i="3"/>
  <c r="J8" i="3"/>
  <c r="AA24" i="4" s="1"/>
  <c r="I8" i="3"/>
  <c r="H8" i="3"/>
  <c r="G8" i="3"/>
  <c r="F8" i="3"/>
  <c r="AK9" i="3"/>
  <c r="Y18" i="4" s="1"/>
  <c r="AK8" i="3"/>
  <c r="AL9" i="3"/>
  <c r="Z18" i="4" s="1"/>
  <c r="AL8" i="3"/>
  <c r="AJ9" i="3"/>
  <c r="X18" i="4" s="1"/>
  <c r="AJ8" i="3"/>
  <c r="AI9" i="3"/>
  <c r="AI8" i="3"/>
  <c r="AN8" i="3"/>
  <c r="AN9" i="3"/>
  <c r="AB18" i="4" s="1"/>
  <c r="M7" i="3"/>
  <c r="V10" i="4" s="1"/>
  <c r="AO3" i="3" l="1"/>
  <c r="CR3" i="3"/>
  <c r="X3" i="3"/>
  <c r="BX3" i="3"/>
  <c r="DB3" i="3"/>
  <c r="BS3" i="3"/>
  <c r="CC3" i="3"/>
  <c r="P8" i="3"/>
  <c r="Q8" i="3"/>
  <c r="CW3" i="3"/>
  <c r="DG3" i="3"/>
  <c r="R8" i="3"/>
  <c r="CH3" i="3"/>
  <c r="BD3" i="3"/>
  <c r="AT3" i="3"/>
  <c r="CM3" i="3"/>
  <c r="BI3" i="3"/>
  <c r="AY3" i="3"/>
  <c r="AC3" i="3"/>
  <c r="J21" i="4"/>
  <c r="R21" i="4" s="1"/>
  <c r="K20" i="4"/>
  <c r="P20" i="4" s="1"/>
  <c r="BN3" i="3"/>
  <c r="N27" i="4"/>
  <c r="N24" i="4"/>
  <c r="N19" i="4"/>
  <c r="N16" i="4"/>
  <c r="N13" i="4"/>
  <c r="N8" i="4"/>
  <c r="R10" i="4"/>
  <c r="Q10" i="4"/>
  <c r="P10" i="4"/>
  <c r="R29" i="4"/>
  <c r="P29" i="4"/>
  <c r="R17" i="4"/>
  <c r="Q17" i="4"/>
  <c r="P17" i="4"/>
  <c r="R23" i="4"/>
  <c r="Q23" i="4"/>
  <c r="P23" i="4"/>
  <c r="R14" i="4"/>
  <c r="Q14" i="4"/>
  <c r="P14" i="4"/>
  <c r="Q22" i="4"/>
  <c r="P22" i="4"/>
  <c r="R22" i="4"/>
  <c r="P26" i="4"/>
  <c r="R26" i="4"/>
  <c r="Q26" i="4"/>
  <c r="R18" i="4"/>
  <c r="Q18" i="4"/>
  <c r="P18" i="4"/>
  <c r="R25" i="4"/>
  <c r="Q25" i="4"/>
  <c r="P25" i="4"/>
  <c r="L12" i="4"/>
  <c r="R12" i="4" s="1"/>
  <c r="K9" i="4"/>
  <c r="R9" i="4" s="1"/>
  <c r="J15" i="4"/>
  <c r="J11" i="4"/>
  <c r="J28" i="4"/>
  <c r="AB25" i="4"/>
  <c r="V7" i="4"/>
  <c r="W10" i="4" s="1"/>
  <c r="Y19" i="4"/>
  <c r="Z19" i="4"/>
  <c r="AA19" i="4"/>
  <c r="AB19" i="4"/>
  <c r="X19" i="4"/>
  <c r="Z25" i="4"/>
  <c r="AA25" i="4"/>
  <c r="Y25" i="4"/>
  <c r="X25" i="4"/>
  <c r="W25" i="4"/>
  <c r="AH7" i="3"/>
  <c r="AH6" i="3" s="1"/>
  <c r="AH5" i="3"/>
  <c r="AH4" i="3" s="1"/>
  <c r="W18" i="4"/>
  <c r="W19" i="4" s="1"/>
  <c r="J30" i="4"/>
  <c r="S5" i="3"/>
  <c r="J7" i="4" s="1"/>
  <c r="R20" i="4" l="1"/>
  <c r="Q20" i="4"/>
  <c r="S3" i="3"/>
  <c r="Q21" i="4"/>
  <c r="P21" i="4"/>
  <c r="X30" i="4"/>
  <c r="X28" i="4"/>
  <c r="X29" i="4"/>
  <c r="P15" i="4"/>
  <c r="R15" i="4"/>
  <c r="Q15" i="4"/>
  <c r="R28" i="4"/>
  <c r="P28" i="4"/>
  <c r="P9" i="4"/>
  <c r="P12" i="4"/>
  <c r="Q7" i="4"/>
  <c r="R7" i="4"/>
  <c r="P7" i="4"/>
  <c r="Q9" i="4"/>
  <c r="Q12" i="4"/>
  <c r="Q11" i="4"/>
  <c r="P11" i="4"/>
  <c r="R11" i="4"/>
  <c r="R30" i="4"/>
  <c r="P30" i="4"/>
  <c r="W11" i="4"/>
  <c r="AA10" i="4" s="1"/>
  <c r="Y29" i="4" l="1"/>
  <c r="Y28" i="4"/>
  <c r="Y30" i="4"/>
</calcChain>
</file>

<file path=xl/sharedStrings.xml><?xml version="1.0" encoding="utf-8"?>
<sst xmlns="http://schemas.openxmlformats.org/spreadsheetml/2006/main" count="453" uniqueCount="168">
  <si>
    <t>nē</t>
  </si>
  <si>
    <t>daļēji</t>
  </si>
  <si>
    <t>jā</t>
  </si>
  <si>
    <t>nav zināms</t>
  </si>
  <si>
    <t>NPK</t>
  </si>
  <si>
    <t>ID</t>
  </si>
  <si>
    <t>Aizpildīšanas datums</t>
  </si>
  <si>
    <t>Aizpildīšanas laiks</t>
  </si>
  <si>
    <t>kopā</t>
  </si>
  <si>
    <t>P1.2.</t>
  </si>
  <si>
    <t>P1.1.</t>
  </si>
  <si>
    <t>P2.2.</t>
  </si>
  <si>
    <t>P2.3.</t>
  </si>
  <si>
    <t>P2.4.</t>
  </si>
  <si>
    <t>P5.1.</t>
  </si>
  <si>
    <t>P5.2.</t>
  </si>
  <si>
    <t>P5.3.</t>
  </si>
  <si>
    <t>↓</t>
  </si>
  <si>
    <t>Izveidot pakalpojumu pārvaldības politikas īstenošanas komandas</t>
  </si>
  <si>
    <t>Apmācīt iestāžu pārstāvjus par pakalpojumu veidiem, pakalpojumu pārvaldības mērogiem un līmeņiem, pakalpojumu pārvaldības lomām un to pienākumiem</t>
  </si>
  <si>
    <t>↓↓</t>
  </si>
  <si>
    <t>↓↓↓</t>
  </si>
  <si>
    <t>"Pakalpojumu vides pilnveides plāna 2024.–2027. gadam" 
pasākumi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</si>
  <si>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</si>
  <si>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</si>
  <si>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</si>
  <si>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</si>
  <si>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</si>
  <si>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</si>
  <si>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</si>
  <si>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</si>
  <si>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</si>
  <si>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</si>
  <si>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</si>
  <si>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</si>
  <si>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</si>
  <si>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</si>
  <si>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</si>
  <si>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</si>
  <si>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</si>
  <si>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Vispārīga informācija</t>
  </si>
  <si>
    <t>3–10</t>
  </si>
  <si>
    <t>11–30</t>
  </si>
  <si>
    <t>pakalpojumu nav</t>
  </si>
  <si>
    <t>1 vai 2</t>
  </si>
  <si>
    <t>nav 
zināms</t>
  </si>
  <si>
    <t>pakalpojumu skaits</t>
  </si>
  <si>
    <t>senāk</t>
  </si>
  <si>
    <r>
      <t xml:space="preserve">31–90
</t>
    </r>
    <r>
      <rPr>
        <sz val="10"/>
        <color theme="1"/>
        <rFont val="Arial Narrow"/>
        <family val="2"/>
        <charset val="186"/>
      </rPr>
      <t>(3 mēneši)</t>
    </r>
  </si>
  <si>
    <r>
      <t xml:space="preserve">6–30
</t>
    </r>
    <r>
      <rPr>
        <sz val="10"/>
        <color theme="1"/>
        <rFont val="Arial Narrow"/>
        <family val="2"/>
        <charset val="186"/>
      </rPr>
      <t>(mēnesis)</t>
    </r>
  </si>
  <si>
    <r>
      <t xml:space="preserve">5
</t>
    </r>
    <r>
      <rPr>
        <sz val="10"/>
        <color theme="1"/>
        <rFont val="Arial Narrow"/>
        <family val="2"/>
        <charset val="186"/>
      </rPr>
      <t>(nedēļa)</t>
    </r>
  </si>
  <si>
    <r>
      <t xml:space="preserve">181–360
</t>
    </r>
    <r>
      <rPr>
        <sz val="10"/>
        <color theme="1"/>
        <rFont val="Arial Narrow"/>
        <family val="2"/>
        <charset val="186"/>
      </rPr>
      <t>(gads)</t>
    </r>
  </si>
  <si>
    <t>Komandu izveide</t>
  </si>
  <si>
    <t>P1-3</t>
  </si>
  <si>
    <t>Apmācīt pakalpojumu pārvaldības politikas īstenošanas komandas par pakalpojumu pārvaldības politiku</t>
  </si>
  <si>
    <t>18.</t>
  </si>
  <si>
    <t>Pilnveides posmi</t>
  </si>
  <si>
    <r>
      <t xml:space="preserve">91–180
</t>
    </r>
    <r>
      <rPr>
        <sz val="10"/>
        <color theme="1"/>
        <rFont val="Arial Narrow"/>
        <family val="2"/>
        <charset val="186"/>
      </rPr>
      <t>(puse gada)</t>
    </r>
  </si>
  <si>
    <t>Pakalpojumi kopā:</t>
  </si>
  <si>
    <r>
      <t xml:space="preserve">Lūdzam norādīt 
</t>
    </r>
    <r>
      <rPr>
        <b/>
        <sz val="10"/>
        <color rgb="FFC00000"/>
        <rFont val="Arial Narrow"/>
        <family val="2"/>
        <charset val="186"/>
      </rPr>
      <t xml:space="preserve">kāds ir aktīvo pakalpojumu skaits </t>
    </r>
    <r>
      <rPr>
        <sz val="10"/>
        <color theme="1"/>
        <rFont val="Arial Narrow"/>
        <family val="2"/>
        <charset val="186"/>
      </rPr>
      <t xml:space="preserve">
jūsu pakalpojumu portfolio 
(ja tāds ir izveidots)</t>
    </r>
  </si>
  <si>
    <t>Apmācīt pakalpojumu pārvaldības politikas īstenošanas komandas par pakalpojumu un pakalpojumu pārvaldības esošā stāvokļa novērtēšanu un pilnveides plānu izveidi</t>
  </si>
  <si>
    <t>Novērtēt katras iestādes pakalpojumu un pakalpojumu pārvaldības atbilstību pakalpojumu pārvaldības politikai</t>
  </si>
  <si>
    <t>Izveidot katras iestādes pakalpojumu un pakalpojumu pārvaldības pilnveides individuālos plānus atbilstoši pakalpojumu pārvaldības politikai, iestādes atbilstības novērtējumam un iestādes iespējām</t>
  </si>
  <si>
    <t>Katrā iestādē pilnveidot pakalpojumu pārvaldības uzdevumu veikšanu atbilstoši iestādes individuālajam pilnveides plānam šim periodam</t>
  </si>
  <si>
    <t>Katrā iestādē pilnveidot pakalpojumus atbilstoši iestādes individuālajam pilnveides plānam šim periodam</t>
  </si>
  <si>
    <t>Katrā iestādē pilnveidot pakalpojumiem un pakalpojumu pārvaldībai nepieciešamās spējas un resursus atbilstoši iestādes individuālajam pilnveides plānam šim periodam</t>
  </si>
  <si>
    <t>Dienu skaits kopš iepriekšējās aktualizēšanas</t>
  </si>
  <si>
    <t>dienu skaits 
kopš iepriekšējās aktualizēšanas</t>
  </si>
  <si>
    <r>
      <rPr>
        <sz val="12"/>
        <color rgb="FFC00000"/>
        <rFont val="Arial Narrow"/>
        <family val="2"/>
        <charset val="186"/>
      </rPr>
      <t>→</t>
    </r>
    <r>
      <rPr>
        <sz val="10"/>
        <color theme="1"/>
        <rFont val="Arial Narrow"/>
        <family val="2"/>
        <charset val="186"/>
      </rPr>
      <t xml:space="preserve">
nē</t>
    </r>
  </si>
  <si>
    <r>
      <rPr>
        <sz val="12"/>
        <color rgb="FFC00000"/>
        <rFont val="Arial Narrow"/>
        <family val="2"/>
        <charset val="186"/>
      </rPr>
      <t>→</t>
    </r>
    <r>
      <rPr>
        <sz val="10"/>
        <color theme="1"/>
        <rFont val="Arial Narrow"/>
        <family val="2"/>
        <charset val="186"/>
      </rPr>
      <t xml:space="preserve">
daļēji
 </t>
    </r>
  </si>
  <si>
    <r>
      <rPr>
        <b/>
        <sz val="11"/>
        <color rgb="FFC00000"/>
        <rFont val="Arial Narrow"/>
        <family val="2"/>
        <charset val="186"/>
      </rPr>
      <t>Pilnveide</t>
    </r>
    <r>
      <rPr>
        <sz val="11"/>
        <color theme="1"/>
        <rFont val="Arial Narrow"/>
        <family val="2"/>
        <charset val="186"/>
      </rPr>
      <t xml:space="preserve">
(saskaņā ar neatbilstību novēršanas plānu)</t>
    </r>
  </si>
  <si>
    <r>
      <t xml:space="preserve">Sākotnējā </t>
    </r>
    <r>
      <rPr>
        <b/>
        <sz val="11"/>
        <color rgb="FFC00000"/>
        <rFont val="Arial Narrow"/>
        <family val="2"/>
        <charset val="186"/>
      </rPr>
      <t>apmācība</t>
    </r>
  </si>
  <si>
    <t>VARAM aptauja par "Pakalpojumu vides pilnveides plāna 2024.–2027. gadam" īstenošanas gaitu</t>
  </si>
  <si>
    <t>nav</t>
  </si>
  <si>
    <t>5 (nedēļa)</t>
  </si>
  <si>
    <t>6–30 (mēnesis)</t>
  </si>
  <si>
    <t>31–90 (3 mēneši)</t>
  </si>
  <si>
    <t>91–180 (puse gada)</t>
  </si>
  <si>
    <t>181–360 (gads)</t>
  </si>
  <si>
    <t>Pazīme filtrēšanai</t>
  </si>
  <si>
    <r>
      <rPr>
        <sz val="12"/>
        <color rgb="FFC00000"/>
        <rFont val="Arial Narrow"/>
        <family val="2"/>
        <charset val="186"/>
      </rPr>
      <t>●</t>
    </r>
    <r>
      <rPr>
        <sz val="12"/>
        <color theme="1"/>
        <rFont val="Arial Narrow"/>
        <family val="2"/>
        <charset val="186"/>
      </rPr>
      <t xml:space="preserve"> Informācija apkopota:</t>
    </r>
  </si>
  <si>
    <t>Ministrija</t>
  </si>
  <si>
    <t>Ministrijas, kas nav aizpildījušas anketu</t>
  </si>
  <si>
    <t>Ministrijas, kas ir aizpildījušas anketu</t>
  </si>
  <si>
    <t>Ministrijā 
vēl ir pakalpojumi</t>
  </si>
  <si>
    <r>
      <t xml:space="preserve">1. Vai Jūsu ministrijā 
</t>
    </r>
    <r>
      <rPr>
        <b/>
        <sz val="10"/>
        <color rgb="FFC00000"/>
        <rFont val="Arial Narrow"/>
        <family val="2"/>
        <charset val="186"/>
      </rPr>
      <t>ir veikta</t>
    </r>
    <r>
      <rPr>
        <sz val="10"/>
        <color theme="1"/>
        <rFont val="Arial Narrow"/>
        <family val="2"/>
        <charset val="186"/>
      </rPr>
      <t xml:space="preserve"> </t>
    </r>
    <r>
      <rPr>
        <b/>
        <sz val="10"/>
        <color rgb="FFC00000"/>
        <rFont val="Arial Narrow"/>
        <family val="2"/>
        <charset val="186"/>
      </rPr>
      <t>darbinieku sākotnējā apmācība</t>
    </r>
    <r>
      <rPr>
        <sz val="10"/>
        <color theme="1"/>
        <rFont val="Arial Narrow"/>
        <family val="2"/>
        <charset val="186"/>
      </rPr>
      <t xml:space="preserve"> 
par pakalpojumu veidiem, pakalpojumu pārvaldības mērogiem un līmeņiem, galvenajām pakalpojumu pārvaldības lomām un lomām atbilstošajiem pienākumiem</t>
    </r>
  </si>
  <si>
    <r>
      <t xml:space="preserve">2. Vai Jūsu ministrijā 
</t>
    </r>
    <r>
      <rPr>
        <b/>
        <sz val="10"/>
        <color rgb="FFC00000"/>
        <rFont val="Arial Narrow"/>
        <family val="2"/>
        <charset val="186"/>
      </rPr>
      <t>ir noteikts Iestādes pakalpojumu kopuma vadītājs</t>
    </r>
    <r>
      <rPr>
        <sz val="10"/>
        <color theme="1"/>
        <rFont val="Arial Narrow"/>
        <family val="2"/>
        <charset val="186"/>
      </rPr>
      <t> 
– atbildīgais par pakalpojumu pārvaldību 
ministrijā kopumā?</t>
    </r>
  </si>
  <si>
    <r>
      <t xml:space="preserve">3. Vai Jūsu ministrijā 
</t>
    </r>
    <r>
      <rPr>
        <b/>
        <sz val="10"/>
        <color rgb="FFC00000"/>
        <rFont val="Arial Narrow"/>
        <family val="2"/>
        <charset val="186"/>
      </rPr>
      <t xml:space="preserve">ir izveidots visu pakalpojumu pilnais saraksts </t>
    </r>
    <r>
      <rPr>
        <sz val="10"/>
        <color theme="1"/>
        <rFont val="Arial Narrow"/>
        <family val="2"/>
        <charset val="186"/>
      </rPr>
      <t xml:space="preserve">
– pakalpojumu portfolio?</t>
    </r>
  </si>
  <si>
    <r>
      <t xml:space="preserve">4. Vai Jūsu ministrijā
</t>
    </r>
    <r>
      <rPr>
        <b/>
        <sz val="10"/>
        <color rgb="FFC00000"/>
        <rFont val="Arial Narrow"/>
        <family val="2"/>
        <charset val="186"/>
      </rPr>
      <t xml:space="preserve"> ir noteikti visu Pakalpojumu vadītāji</t>
    </r>
    <r>
      <rPr>
        <sz val="10"/>
        <color theme="1"/>
        <rFont val="Arial Narrow"/>
        <family val="2"/>
        <charset val="186"/>
      </rPr>
      <t>?</t>
    </r>
  </si>
  <si>
    <r>
      <t xml:space="preserve">5. Vai Jūsu ministrijā
</t>
    </r>
    <r>
      <rPr>
        <b/>
        <sz val="10"/>
        <color theme="1"/>
        <rFont val="Arial Narrow"/>
        <family val="2"/>
        <charset val="186"/>
      </rPr>
      <t>Iestādes pakalpojumu kopuma vadītājs</t>
    </r>
    <r>
      <rPr>
        <sz val="10"/>
        <color theme="1"/>
        <rFont val="Arial Narrow"/>
        <family val="2"/>
        <charset val="186"/>
      </rPr>
      <t xml:space="preserve"> 
un visu </t>
    </r>
    <r>
      <rPr>
        <b/>
        <sz val="10"/>
        <color theme="1"/>
        <rFont val="Arial Narrow"/>
        <family val="2"/>
        <charset val="186"/>
      </rPr>
      <t xml:space="preserve">Pakalpojumu vadītāji </t>
    </r>
    <r>
      <rPr>
        <sz val="10"/>
        <color theme="1"/>
        <rFont val="Arial Narrow"/>
        <family val="2"/>
        <charset val="186"/>
      </rPr>
      <t xml:space="preserve">
</t>
    </r>
    <r>
      <rPr>
        <b/>
        <sz val="10"/>
        <color rgb="FFC00000"/>
        <rFont val="Arial Narrow"/>
        <family val="2"/>
        <charset val="186"/>
      </rPr>
      <t>ir apstiprināti ar rīkojumu</t>
    </r>
    <r>
      <rPr>
        <sz val="10"/>
        <color theme="1"/>
        <rFont val="Arial Narrow"/>
        <family val="2"/>
        <charset val="186"/>
      </rPr>
      <t>?</t>
    </r>
  </si>
  <si>
    <r>
      <t xml:space="preserve">6. Vai Jūsu ministrijā 
</t>
    </r>
    <r>
      <rPr>
        <b/>
        <sz val="10"/>
        <color rgb="FFC00000"/>
        <rFont val="Arial Narrow"/>
        <family val="2"/>
        <charset val="186"/>
      </rPr>
      <t>Iestādes pakalpojumu kopuma vadītājs ir apmācīts</t>
    </r>
    <r>
      <rPr>
        <sz val="10"/>
        <color theme="1"/>
        <rFont val="Arial Narrow"/>
        <family val="2"/>
        <charset val="186"/>
      </rPr>
      <t xml:space="preserve"> 
par 
</t>
    </r>
    <r>
      <rPr>
        <b/>
        <sz val="10"/>
        <color theme="1"/>
        <rFont val="Arial Narrow"/>
        <family val="2"/>
        <charset val="186"/>
      </rPr>
      <t>pakalpojumu pārvaldības politiku kopumā, 
tostarp pakalpojumu pārvaldības sistēmas sastāvdaļām</t>
    </r>
  </si>
  <si>
    <r>
      <t xml:space="preserve">7. Vai Jūsu ministrijā 
visu </t>
    </r>
    <r>
      <rPr>
        <b/>
        <sz val="10"/>
        <color rgb="FFC00000"/>
        <rFont val="Arial Narrow"/>
        <family val="2"/>
        <charset val="186"/>
      </rPr>
      <t>Pakalpojumu vadītāji ir apmācīti</t>
    </r>
    <r>
      <rPr>
        <sz val="10"/>
        <color theme="1"/>
        <rFont val="Arial Narrow"/>
        <family val="2"/>
        <charset val="186"/>
      </rPr>
      <t xml:space="preserve"> 
par 
</t>
    </r>
    <r>
      <rPr>
        <b/>
        <sz val="10"/>
        <color theme="1"/>
        <rFont val="Arial Narrow"/>
        <family val="2"/>
        <charset val="186"/>
      </rPr>
      <t>pakalpojumu pārvaldības politiku kopumā, 
tostarp pakalpojumu pārvaldības sistēmas sastāvdaļām</t>
    </r>
  </si>
  <si>
    <r>
      <t xml:space="preserve">8.Vai Jūsu ministrijā 
</t>
    </r>
    <r>
      <rPr>
        <b/>
        <sz val="10"/>
        <color rgb="FFC00000"/>
        <rFont val="Arial Narrow"/>
        <family val="2"/>
        <charset val="186"/>
      </rPr>
      <t>Iestādes pakalpojumu kopuma vadītājs ir apmācīts</t>
    </r>
    <r>
      <rPr>
        <sz val="10"/>
        <color theme="1"/>
        <rFont val="Arial Narrow"/>
        <family val="2"/>
        <charset val="186"/>
      </rPr>
      <t xml:space="preserve"> 
par 
</t>
    </r>
    <r>
      <rPr>
        <b/>
        <sz val="10"/>
        <color theme="1"/>
        <rFont val="Arial Narrow"/>
        <family val="2"/>
        <charset val="186"/>
      </rPr>
      <t>pakalpojumu un pakalpojumu pārvaldības novērtēšanu un pilnveides plānu izveidi?</t>
    </r>
  </si>
  <si>
    <r>
      <t xml:space="preserve">9. Vai Jūsu ministrijā 
visu </t>
    </r>
    <r>
      <rPr>
        <b/>
        <sz val="10"/>
        <color rgb="FFC00000"/>
        <rFont val="Arial Narrow"/>
        <family val="2"/>
        <charset val="186"/>
      </rPr>
      <t xml:space="preserve">Pakalpojumu vadītāji ir apmācīti </t>
    </r>
    <r>
      <rPr>
        <sz val="10"/>
        <color theme="1"/>
        <rFont val="Arial Narrow"/>
        <family val="2"/>
        <charset val="186"/>
      </rPr>
      <t xml:space="preserve">
par 
</t>
    </r>
    <r>
      <rPr>
        <b/>
        <sz val="10"/>
        <color theme="1"/>
        <rFont val="Arial Narrow"/>
        <family val="2"/>
        <charset val="186"/>
      </rPr>
      <t>pakalpojumu un pakalpojumu pārvaldības novērtēšanu un pilnveides plānu izveidi?</t>
    </r>
  </si>
  <si>
    <r>
      <t xml:space="preserve">10. Vai Jūsu ministrijā
</t>
    </r>
    <r>
      <rPr>
        <b/>
        <sz val="10"/>
        <color theme="1"/>
        <rFont val="Arial Narrow"/>
        <family val="2"/>
        <charset val="186"/>
      </rPr>
      <t>Iestādes pakalpojumu kopuma vadītājs</t>
    </r>
    <r>
      <rPr>
        <sz val="10"/>
        <color theme="1"/>
        <rFont val="Arial Narrow"/>
        <family val="2"/>
        <charset val="186"/>
      </rPr>
      <t xml:space="preserve"> 
</t>
    </r>
    <r>
      <rPr>
        <b/>
        <sz val="10"/>
        <color rgb="FFC00000"/>
        <rFont val="Arial Narrow"/>
        <family val="2"/>
        <charset val="186"/>
      </rPr>
      <t>ir veicis 
esošās situācijas novērtēšanu</t>
    </r>
    <r>
      <rPr>
        <sz val="10"/>
        <color theme="1"/>
        <rFont val="Arial Narrow"/>
        <family val="2"/>
        <charset val="186"/>
      </rPr>
      <t>?</t>
    </r>
  </si>
  <si>
    <r>
      <t xml:space="preserve">11. Vai Jūsu ministrijā
</t>
    </r>
    <r>
      <rPr>
        <b/>
        <sz val="10"/>
        <color theme="1"/>
        <rFont val="Arial Narrow"/>
        <family val="2"/>
        <charset val="186"/>
      </rPr>
      <t>Iestādes pakalpojumu kopuma vadītājs</t>
    </r>
    <r>
      <rPr>
        <sz val="10"/>
        <color theme="1"/>
        <rFont val="Arial Narrow"/>
        <family val="2"/>
        <charset val="186"/>
      </rPr>
      <t xml:space="preserve"> 
</t>
    </r>
    <r>
      <rPr>
        <b/>
        <sz val="10"/>
        <color rgb="FFC00000"/>
        <rFont val="Arial Narrow"/>
        <family val="2"/>
        <charset val="186"/>
      </rPr>
      <t>ir apzinājis 
novērtēšanā konstatēto neatbilstību cēloņus?</t>
    </r>
  </si>
  <si>
    <r>
      <t xml:space="preserve">12. Vai Jūsu ministrijā 
visu </t>
    </r>
    <r>
      <rPr>
        <b/>
        <sz val="10"/>
        <color theme="1"/>
        <rFont val="Arial Narrow"/>
        <family val="2"/>
        <charset val="186"/>
      </rPr>
      <t>Pakalpojumu vadītāji</t>
    </r>
    <r>
      <rPr>
        <sz val="10"/>
        <color theme="1"/>
        <rFont val="Arial Narrow"/>
        <family val="2"/>
        <charset val="186"/>
      </rPr>
      <t xml:space="preserve"> 
</t>
    </r>
    <r>
      <rPr>
        <b/>
        <sz val="10"/>
        <color rgb="FFC00000"/>
        <rFont val="Arial Narrow"/>
        <family val="2"/>
        <charset val="186"/>
      </rPr>
      <t>ir veikuši 
esošās situācijas novērtēšanu</t>
    </r>
    <r>
      <rPr>
        <sz val="10"/>
        <color theme="1"/>
        <rFont val="Arial Narrow"/>
        <family val="2"/>
        <charset val="186"/>
      </rPr>
      <t>?</t>
    </r>
  </si>
  <si>
    <r>
      <t xml:space="preserve">13. Vai Jūsu ministrijā 
visu </t>
    </r>
    <r>
      <rPr>
        <b/>
        <sz val="10"/>
        <color theme="1"/>
        <rFont val="Arial Narrow"/>
        <family val="2"/>
        <charset val="186"/>
      </rPr>
      <t>Pakalpojumu vadītāji</t>
    </r>
    <r>
      <rPr>
        <b/>
        <sz val="10"/>
        <color rgb="FFC00000"/>
        <rFont val="Arial Narrow"/>
        <family val="2"/>
        <charset val="186"/>
      </rPr>
      <t xml:space="preserve"> 
ir apzinājuši 
novērtēšanā konstatēto neatbilstību cēloņus</t>
    </r>
    <r>
      <rPr>
        <sz val="10"/>
        <color theme="1"/>
        <rFont val="Arial Narrow"/>
        <family val="2"/>
        <charset val="186"/>
      </rPr>
      <t>?</t>
    </r>
  </si>
  <si>
    <r>
      <t xml:space="preserve">14. Vai Jūsu ministrijā
</t>
    </r>
    <r>
      <rPr>
        <b/>
        <sz val="10"/>
        <color theme="1"/>
        <rFont val="Arial Narrow"/>
        <family val="2"/>
        <charset val="186"/>
      </rPr>
      <t>Iestādes pakalpojumu kopuma vadītājs</t>
    </r>
    <r>
      <rPr>
        <sz val="10"/>
        <color theme="1"/>
        <rFont val="Arial Narrow"/>
        <family val="2"/>
        <charset val="186"/>
      </rPr>
      <t xml:space="preserve"> 
</t>
    </r>
    <r>
      <rPr>
        <b/>
        <sz val="10"/>
        <color rgb="FFC00000"/>
        <rFont val="Arial Narrow"/>
        <family val="2"/>
        <charset val="186"/>
      </rPr>
      <t xml:space="preserve">ir izveidojis pilnveides plānu </t>
    </r>
    <r>
      <rPr>
        <sz val="10"/>
        <color theme="1"/>
        <rFont val="Arial Narrow"/>
        <family val="2"/>
        <charset val="186"/>
      </rPr>
      <t xml:space="preserve">
novērtēšanā konstatēto neatbilstību novēršanai?</t>
    </r>
  </si>
  <si>
    <r>
      <t xml:space="preserve">15. Vai Jūsu ministrijā 
visu </t>
    </r>
    <r>
      <rPr>
        <b/>
        <sz val="10"/>
        <color theme="1"/>
        <rFont val="Arial Narrow"/>
        <family val="2"/>
        <charset val="186"/>
      </rPr>
      <t xml:space="preserve">Pakalpojumu vadītāji 
</t>
    </r>
    <r>
      <rPr>
        <b/>
        <sz val="10"/>
        <color rgb="FFC00000"/>
        <rFont val="Arial Narrow"/>
        <family val="2"/>
        <charset val="186"/>
      </rPr>
      <t xml:space="preserve">ir izveidojuši pilnveides plānus </t>
    </r>
    <r>
      <rPr>
        <sz val="10"/>
        <color theme="1"/>
        <rFont val="Arial Narrow"/>
        <family val="2"/>
        <charset val="186"/>
      </rPr>
      <t xml:space="preserve">
novērtēšanā konstatēto neatbilstību novēršanai?</t>
    </r>
  </si>
  <si>
    <r>
      <t xml:space="preserve">16. Vai Jūsu ministrijā
</t>
    </r>
    <r>
      <rPr>
        <b/>
        <sz val="10"/>
        <color theme="1"/>
        <rFont val="Arial Narrow"/>
        <family val="2"/>
        <charset val="186"/>
      </rPr>
      <t>Iestādes pakalpojumu kopuma vadītājs</t>
    </r>
    <r>
      <rPr>
        <sz val="10"/>
        <color theme="1"/>
        <rFont val="Arial Narrow"/>
        <family val="2"/>
        <charset val="186"/>
      </rPr>
      <t xml:space="preserve"> 
un visu </t>
    </r>
    <r>
      <rPr>
        <b/>
        <sz val="10"/>
        <color theme="1"/>
        <rFont val="Arial Narrow"/>
        <family val="2"/>
        <charset val="186"/>
      </rPr>
      <t>Pakalpojumu vadītāji</t>
    </r>
    <r>
      <rPr>
        <sz val="10"/>
        <color theme="1"/>
        <rFont val="Arial Narrow"/>
        <family val="2"/>
        <charset val="186"/>
      </rPr>
      <t xml:space="preserve"> 
</t>
    </r>
    <r>
      <rPr>
        <b/>
        <sz val="10"/>
        <color rgb="FFC00000"/>
        <rFont val="Arial Narrow"/>
        <family val="2"/>
        <charset val="186"/>
      </rPr>
      <t>ir uzsākuši pakalpojumu pārvaldības uzdevumu veikšanas pilnveidi 
(neatbilstību novēršanu)</t>
    </r>
    <r>
      <rPr>
        <sz val="10"/>
        <color theme="1"/>
        <rFont val="Arial Narrow"/>
        <family val="2"/>
        <charset val="186"/>
      </rPr>
      <t>?</t>
    </r>
  </si>
  <si>
    <r>
      <t xml:space="preserve">17. Vai Jūsu ministrijā
</t>
    </r>
    <r>
      <rPr>
        <b/>
        <sz val="10"/>
        <color theme="1"/>
        <rFont val="Arial Narrow"/>
        <family val="2"/>
        <charset val="186"/>
      </rPr>
      <t>Iestādes pakalpojumu kopuma vadītājs</t>
    </r>
    <r>
      <rPr>
        <sz val="10"/>
        <color theme="1"/>
        <rFont val="Arial Narrow"/>
        <family val="2"/>
        <charset val="186"/>
      </rPr>
      <t xml:space="preserve"> 
un visu </t>
    </r>
    <r>
      <rPr>
        <b/>
        <sz val="10"/>
        <color theme="1"/>
        <rFont val="Arial Narrow"/>
        <family val="2"/>
        <charset val="186"/>
      </rPr>
      <t>Pakalpojumu vadītāji</t>
    </r>
    <r>
      <rPr>
        <sz val="10"/>
        <color theme="1"/>
        <rFont val="Arial Narrow"/>
        <family val="2"/>
        <charset val="186"/>
      </rPr>
      <t xml:space="preserve"> 
</t>
    </r>
    <r>
      <rPr>
        <b/>
        <sz val="10"/>
        <color rgb="FFC00000"/>
        <rFont val="Arial Narrow"/>
        <family val="2"/>
        <charset val="186"/>
      </rPr>
      <t>ir uzsākuši pakalpojumu izveides, sniegšanas un attīstības nosacījumiem pilnveidi 
(neatbilstību novēršanu)</t>
    </r>
    <r>
      <rPr>
        <sz val="10"/>
        <color theme="1"/>
        <rFont val="Arial Narrow"/>
        <family val="2"/>
        <charset val="186"/>
      </rPr>
      <t>?</t>
    </r>
  </si>
  <si>
    <r>
      <t>18. Vai Jūsu ministrijā</t>
    </r>
    <r>
      <rPr>
        <b/>
        <sz val="10"/>
        <color rgb="FFC00000"/>
        <rFont val="Arial Narrow"/>
        <family val="2"/>
        <charset val="186"/>
      </rPr>
      <t xml:space="preserve">
</t>
    </r>
    <r>
      <rPr>
        <b/>
        <sz val="10"/>
        <color theme="1"/>
        <rFont val="Arial Narrow"/>
        <family val="2"/>
        <charset val="186"/>
      </rPr>
      <t>Iestādes pakalpojumu kopuma vadītājs</t>
    </r>
    <r>
      <rPr>
        <sz val="10"/>
        <color theme="1"/>
        <rFont val="Arial Narrow"/>
        <family val="2"/>
        <charset val="186"/>
      </rPr>
      <t xml:space="preserve"> 
un visu </t>
    </r>
    <r>
      <rPr>
        <b/>
        <sz val="10"/>
        <color theme="1"/>
        <rFont val="Arial Narrow"/>
        <family val="2"/>
        <charset val="186"/>
      </rPr>
      <t>Pakalpojumu vadītāji</t>
    </r>
    <r>
      <rPr>
        <sz val="10"/>
        <color theme="1"/>
        <rFont val="Arial Narrow"/>
        <family val="2"/>
        <charset val="186"/>
      </rPr>
      <t xml:space="preserve"> 
</t>
    </r>
    <r>
      <rPr>
        <b/>
        <sz val="10"/>
        <color rgb="FFC00000"/>
        <rFont val="Arial Narrow"/>
        <family val="2"/>
        <charset val="186"/>
      </rPr>
      <t>ir uzsākuši pakalpojumiem un pakalpojumu pārvaldībai nepieciešamo spēju un resursu pilnveidi (neatbilstību novēršanu)</t>
    </r>
    <r>
      <rPr>
        <sz val="10"/>
        <color theme="1"/>
        <rFont val="Arial Narrow"/>
        <family val="2"/>
        <charset val="186"/>
      </rPr>
      <t>?</t>
    </r>
  </si>
  <si>
    <t>vairāk kā 30</t>
  </si>
  <si>
    <t>vairāk kā 
30</t>
  </si>
  <si>
    <t>Ministrijas kopā:</t>
  </si>
  <si>
    <t>Aptaujas anketas aizpildīšana
(ministriju pašdeklarēšanās)</t>
  </si>
  <si>
    <t>Ministrijas, kas ir 
aizpildījušas aptaujas anketu</t>
  </si>
  <si>
    <t>Ministrijas, kas vēl nav 
aizpildījušas aptaujas anketu</t>
  </si>
  <si>
    <t>Ministriju iesaistīšanās pakalpojumu vides pilnveidē</t>
  </si>
  <si>
    <t>Pakalpojumu skaita sadalījums 
ministrijās</t>
  </si>
  <si>
    <t>ministriju skaits</t>
  </si>
  <si>
    <t>ministriju īpatsvars</t>
  </si>
  <si>
    <t>Ministrijās nav jābūt pakalpojumiem!</t>
  </si>
  <si>
    <t>Ministrijai – "Iestādes pakalpojumu kopuma vadītājam"</t>
  </si>
  <si>
    <t>Pakalpojumu vides pilnveides gaita ministrijās
(ministriju pašdeklarētais progress)</t>
  </si>
  <si>
    <r>
      <t xml:space="preserve">Ministrijā </t>
    </r>
    <r>
      <rPr>
        <b/>
        <sz val="10"/>
        <color rgb="FFC00000"/>
        <rFont val="Arial Narrow"/>
        <family val="2"/>
        <charset val="186"/>
      </rPr>
      <t>ir veikta</t>
    </r>
    <r>
      <rPr>
        <sz val="10"/>
        <color theme="1"/>
        <rFont val="Arial Narrow"/>
        <family val="2"/>
        <charset val="186"/>
      </rPr>
      <t xml:space="preserve"> </t>
    </r>
    <r>
      <rPr>
        <b/>
        <sz val="10"/>
        <color rgb="FFC00000"/>
        <rFont val="Arial Narrow"/>
        <family val="2"/>
        <charset val="186"/>
      </rPr>
      <t>darbinieku sākotnējā apmācība</t>
    </r>
    <r>
      <rPr>
        <sz val="10"/>
        <color theme="1"/>
        <rFont val="Arial Narrow"/>
        <family val="2"/>
        <charset val="186"/>
      </rPr>
      <t xml:space="preserve"> par pakalpojumu veidiem, pakalpojumu pārvaldības mērogiem un līmeņiem, galvenajām pakalpojumu pārvaldības lomām un lomām atbilstošajiem pienākumiem</t>
    </r>
  </si>
  <si>
    <r>
      <t xml:space="preserve">Ministrijā </t>
    </r>
    <r>
      <rPr>
        <b/>
        <sz val="10"/>
        <color rgb="FFC00000"/>
        <rFont val="Arial Narrow"/>
        <family val="2"/>
        <charset val="186"/>
      </rPr>
      <t>ir noteikts Iestādes pakalpojumu kopuma vadītājs</t>
    </r>
    <r>
      <rPr>
        <sz val="10"/>
        <color theme="1"/>
        <rFont val="Arial Narrow"/>
        <family val="2"/>
        <charset val="186"/>
      </rPr>
      <t> – atbildīgais par pakalpojumu pārvaldību iestādē kopumā</t>
    </r>
  </si>
  <si>
    <r>
      <t xml:space="preserve">Ministrijā </t>
    </r>
    <r>
      <rPr>
        <b/>
        <sz val="10"/>
        <color rgb="FFC00000"/>
        <rFont val="Arial Narrow"/>
        <family val="2"/>
        <charset val="186"/>
      </rPr>
      <t xml:space="preserve">ir izveidots visu pakalpojumu pilnais saraksts </t>
    </r>
    <r>
      <rPr>
        <sz val="10"/>
        <color theme="1"/>
        <rFont val="Arial Narrow"/>
        <family val="2"/>
        <charset val="186"/>
      </rPr>
      <t xml:space="preserve">– </t>
    </r>
    <r>
      <rPr>
        <b/>
        <sz val="10"/>
        <color theme="1"/>
        <rFont val="Arial Narrow"/>
        <family val="2"/>
        <charset val="186"/>
      </rPr>
      <t>"Pakalpojumu portfolio"</t>
    </r>
  </si>
  <si>
    <r>
      <t xml:space="preserve">Ministrijā </t>
    </r>
    <r>
      <rPr>
        <b/>
        <sz val="10"/>
        <color rgb="FFC00000"/>
        <rFont val="Arial Narrow"/>
        <family val="2"/>
        <charset val="186"/>
      </rPr>
      <t>ir noteikti visu Pakalpojumu vadītāji</t>
    </r>
  </si>
  <si>
    <r>
      <t xml:space="preserve">Ministrijā </t>
    </r>
    <r>
      <rPr>
        <b/>
        <sz val="10"/>
        <color theme="1"/>
        <rFont val="Arial Narrow"/>
        <family val="2"/>
        <charset val="186"/>
      </rPr>
      <t>Iestādes pakalpojumu kopuma vadītājs</t>
    </r>
    <r>
      <rPr>
        <sz val="10"/>
        <color theme="1"/>
        <rFont val="Arial Narrow"/>
        <family val="2"/>
        <charset val="186"/>
      </rPr>
      <t xml:space="preserve"> un </t>
    </r>
    <r>
      <rPr>
        <b/>
        <sz val="10"/>
        <color theme="1"/>
        <rFont val="Arial Narrow"/>
        <family val="2"/>
        <charset val="186"/>
      </rPr>
      <t xml:space="preserve">visu Pakalpojumu vadītāji </t>
    </r>
    <r>
      <rPr>
        <b/>
        <sz val="10"/>
        <color rgb="FFC00000"/>
        <rFont val="Arial Narrow"/>
        <family val="2"/>
        <charset val="186"/>
      </rPr>
      <t>ir apstiprināti ar rīkojumu</t>
    </r>
  </si>
  <si>
    <r>
      <t xml:space="preserve">Ministrijā </t>
    </r>
    <r>
      <rPr>
        <b/>
        <sz val="10"/>
        <color rgb="FFC00000"/>
        <rFont val="Arial Narrow"/>
        <family val="2"/>
        <charset val="186"/>
      </rPr>
      <t>Iestādes pakalpojumu kopuma vadītājs ir apmācīts</t>
    </r>
    <r>
      <rPr>
        <sz val="10"/>
        <color theme="1"/>
        <rFont val="Arial Narrow"/>
        <family val="2"/>
        <charset val="186"/>
      </rPr>
      <t xml:space="preserve"> 
par </t>
    </r>
    <r>
      <rPr>
        <b/>
        <sz val="10"/>
        <color theme="1"/>
        <rFont val="Arial Narrow"/>
        <family val="2"/>
        <charset val="186"/>
      </rPr>
      <t>pakalpojumu pārvaldības politiku kopumā, tostarp pakalpojumu pārvaldības sistēmas sastāvdaļām</t>
    </r>
  </si>
  <si>
    <r>
      <t xml:space="preserve">Ministrijā </t>
    </r>
    <r>
      <rPr>
        <b/>
        <sz val="10"/>
        <color rgb="FFC00000"/>
        <rFont val="Arial Narrow"/>
        <family val="2"/>
        <charset val="186"/>
      </rPr>
      <t>visu Pakalpojumu vadītāji ir apmācīti</t>
    </r>
    <r>
      <rPr>
        <sz val="10"/>
        <color theme="1"/>
        <rFont val="Arial Narrow"/>
        <family val="2"/>
        <charset val="186"/>
      </rPr>
      <t xml:space="preserve"> 
par </t>
    </r>
    <r>
      <rPr>
        <b/>
        <sz val="10"/>
        <color theme="1"/>
        <rFont val="Arial Narrow"/>
        <family val="2"/>
        <charset val="186"/>
      </rPr>
      <t>pakalpojumu pārvaldības politiku kopumā, tostarp pakalpojumu pārvaldības sistēmas sastāvdaļām</t>
    </r>
  </si>
  <si>
    <r>
      <t xml:space="preserve">Ministrijā </t>
    </r>
    <r>
      <rPr>
        <b/>
        <sz val="10"/>
        <color rgb="FFC00000"/>
        <rFont val="Arial Narrow"/>
        <family val="2"/>
        <charset val="186"/>
      </rPr>
      <t>Iestādes pakalpojumu kopuma vadītājs ir apmācīts</t>
    </r>
    <r>
      <rPr>
        <sz val="10"/>
        <color theme="1"/>
        <rFont val="Arial Narrow"/>
        <family val="2"/>
        <charset val="186"/>
      </rPr>
      <t xml:space="preserve"> 
par </t>
    </r>
    <r>
      <rPr>
        <b/>
        <sz val="10"/>
        <color theme="1"/>
        <rFont val="Arial Narrow"/>
        <family val="2"/>
        <charset val="186"/>
      </rPr>
      <t>pakalpojumu un pakalpojumu pārvaldības novērtēšanu un pilnveides plānu izveidi</t>
    </r>
  </si>
  <si>
    <r>
      <t xml:space="preserve">Ministrijā </t>
    </r>
    <r>
      <rPr>
        <sz val="10"/>
        <color rgb="FFC00000"/>
        <rFont val="Arial Narrow"/>
        <family val="2"/>
        <charset val="186"/>
      </rPr>
      <t>visu P</t>
    </r>
    <r>
      <rPr>
        <b/>
        <sz val="10"/>
        <color rgb="FFC00000"/>
        <rFont val="Arial Narrow"/>
        <family val="2"/>
        <charset val="186"/>
      </rPr>
      <t xml:space="preserve">akalpojumu vadītāji ir apmācīti 
</t>
    </r>
    <r>
      <rPr>
        <sz val="10"/>
        <color theme="1"/>
        <rFont val="Arial Narrow"/>
        <family val="2"/>
        <charset val="186"/>
      </rPr>
      <t xml:space="preserve">par </t>
    </r>
    <r>
      <rPr>
        <b/>
        <sz val="10"/>
        <color theme="1"/>
        <rFont val="Arial Narrow"/>
        <family val="2"/>
        <charset val="186"/>
      </rPr>
      <t>pakalpojumu un pakalpojumu pārvaldības novērtēšanu un pilnveides plānu izveidi</t>
    </r>
  </si>
  <si>
    <r>
      <t xml:space="preserve">Ministrijā </t>
    </r>
    <r>
      <rPr>
        <b/>
        <sz val="10"/>
        <color theme="1"/>
        <rFont val="Arial Narrow"/>
        <family val="2"/>
        <charset val="186"/>
      </rPr>
      <t>Iestādes pakalpojumu kopuma vadītājs</t>
    </r>
    <r>
      <rPr>
        <sz val="10"/>
        <color theme="1"/>
        <rFont val="Arial Narrow"/>
        <family val="2"/>
        <charset val="186"/>
      </rPr>
      <t xml:space="preserve"> </t>
    </r>
    <r>
      <rPr>
        <b/>
        <sz val="10"/>
        <color rgb="FFC00000"/>
        <rFont val="Arial Narrow"/>
        <family val="2"/>
        <charset val="186"/>
      </rPr>
      <t>ir apzinājis novērtēšanā konstatēto neatbilstību cēloņus</t>
    </r>
  </si>
  <si>
    <r>
      <t xml:space="preserve">Ministrijā </t>
    </r>
    <r>
      <rPr>
        <b/>
        <sz val="10"/>
        <color theme="1"/>
        <rFont val="Arial Narrow"/>
        <family val="2"/>
        <charset val="186"/>
      </rPr>
      <t>visu Pakalpojumu vadītāji</t>
    </r>
    <r>
      <rPr>
        <b/>
        <sz val="10"/>
        <color rgb="FFC00000"/>
        <rFont val="Arial Narrow"/>
        <family val="2"/>
        <charset val="186"/>
      </rPr>
      <t xml:space="preserve"> ir apzinājuši novērtēšanā konstatēto neatbilstību cēloņus</t>
    </r>
  </si>
  <si>
    <r>
      <t xml:space="preserve">Ministrijā </t>
    </r>
    <r>
      <rPr>
        <b/>
        <sz val="10"/>
        <color theme="1"/>
        <rFont val="Arial Narrow"/>
        <family val="2"/>
        <charset val="186"/>
      </rPr>
      <t>Iestādes pakalpojumu kopuma vadītājs</t>
    </r>
    <r>
      <rPr>
        <sz val="10"/>
        <color theme="1"/>
        <rFont val="Arial Narrow"/>
        <family val="2"/>
        <charset val="186"/>
      </rPr>
      <t xml:space="preserve"> </t>
    </r>
    <r>
      <rPr>
        <b/>
        <sz val="10"/>
        <color rgb="FFC00000"/>
        <rFont val="Arial Narrow"/>
        <family val="2"/>
        <charset val="186"/>
      </rPr>
      <t xml:space="preserve">ir izveidojis pilnveides plānu </t>
    </r>
    <r>
      <rPr>
        <sz val="10"/>
        <color theme="1"/>
        <rFont val="Arial Narrow"/>
        <family val="2"/>
        <charset val="186"/>
      </rPr>
      <t>novērtēšanā konstatēto neatbilstību novēršanai</t>
    </r>
  </si>
  <si>
    <r>
      <t xml:space="preserve">Ministrijā </t>
    </r>
    <r>
      <rPr>
        <b/>
        <sz val="10"/>
        <color theme="1"/>
        <rFont val="Arial Narrow"/>
        <family val="2"/>
        <charset val="186"/>
      </rPr>
      <t xml:space="preserve">visu Pakalpojumu vadītāji </t>
    </r>
    <r>
      <rPr>
        <b/>
        <sz val="10"/>
        <color rgb="FFC00000"/>
        <rFont val="Arial Narrow"/>
        <family val="2"/>
        <charset val="186"/>
      </rPr>
      <t xml:space="preserve">ir izveidojuši pilnveides plānus </t>
    </r>
    <r>
      <rPr>
        <sz val="10"/>
        <color theme="1"/>
        <rFont val="Arial Narrow"/>
        <family val="2"/>
        <charset val="186"/>
      </rPr>
      <t>novērtēšanā konstatēto neatbilstību novēršanai</t>
    </r>
  </si>
  <si>
    <r>
      <t xml:space="preserve">Ministrijā </t>
    </r>
    <r>
      <rPr>
        <b/>
        <sz val="10"/>
        <color theme="1"/>
        <rFont val="Arial Narrow"/>
        <family val="2"/>
        <charset val="186"/>
      </rPr>
      <t>Iestādes pakalpojumu kopuma vadītājs</t>
    </r>
    <r>
      <rPr>
        <sz val="10"/>
        <color theme="1"/>
        <rFont val="Arial Narrow"/>
        <family val="2"/>
        <charset val="186"/>
      </rPr>
      <t xml:space="preserve"> un</t>
    </r>
    <r>
      <rPr>
        <b/>
        <sz val="10"/>
        <color theme="1"/>
        <rFont val="Arial Narrow"/>
        <family val="2"/>
        <charset val="186"/>
      </rPr>
      <t xml:space="preserve"> visu Pakalpojumu vadītāji</t>
    </r>
    <r>
      <rPr>
        <sz val="10"/>
        <color theme="1"/>
        <rFont val="Arial Narrow"/>
        <family val="2"/>
        <charset val="186"/>
      </rPr>
      <t xml:space="preserve"> saskaņā ar neatbilstību novēršanas plānu, 
</t>
    </r>
    <r>
      <rPr>
        <b/>
        <sz val="10"/>
        <color rgb="FFC00000"/>
        <rFont val="Arial Narrow"/>
        <family val="2"/>
        <charset val="186"/>
      </rPr>
      <t>ir uzsākuši pakalpojumu pārvaldības uzdevumu veikšanas pilnveidi (neatbilstību novēršanu)</t>
    </r>
  </si>
  <si>
    <r>
      <t xml:space="preserve">Ministrijā </t>
    </r>
    <r>
      <rPr>
        <b/>
        <sz val="10"/>
        <color theme="1"/>
        <rFont val="Arial Narrow"/>
        <family val="2"/>
        <charset val="186"/>
      </rPr>
      <t>Iestādes pakalpojumu kopuma vadītājs</t>
    </r>
    <r>
      <rPr>
        <sz val="10"/>
        <color theme="1"/>
        <rFont val="Arial Narrow"/>
        <family val="2"/>
        <charset val="186"/>
      </rPr>
      <t xml:space="preserve"> un </t>
    </r>
    <r>
      <rPr>
        <b/>
        <sz val="10"/>
        <color theme="1"/>
        <rFont val="Arial Narrow"/>
        <family val="2"/>
        <charset val="186"/>
      </rPr>
      <t>visu Pakalpojumu vadītāji</t>
    </r>
    <r>
      <rPr>
        <sz val="10"/>
        <color theme="1"/>
        <rFont val="Arial Narrow"/>
        <family val="2"/>
        <charset val="186"/>
      </rPr>
      <t xml:space="preserve"> saskaņā ar neatbilstību novēršanas plānu, 
</t>
    </r>
    <r>
      <rPr>
        <b/>
        <sz val="10"/>
        <color rgb="FFC00000"/>
        <rFont val="Arial Narrow"/>
        <family val="2"/>
        <charset val="186"/>
      </rPr>
      <t>ir uzsākuši pakalpojumu izveides, sniegšanas un attīstības nosacījumiem pilnveidi (neatbilstību novēršanu)</t>
    </r>
  </si>
  <si>
    <r>
      <t xml:space="preserve">Ministrijā </t>
    </r>
    <r>
      <rPr>
        <b/>
        <sz val="10"/>
        <color theme="1"/>
        <rFont val="Arial Narrow"/>
        <family val="2"/>
        <charset val="186"/>
      </rPr>
      <t>Iestādes pakalpojumu kopuma vadītājs</t>
    </r>
    <r>
      <rPr>
        <sz val="10"/>
        <color theme="1"/>
        <rFont val="Arial Narrow"/>
        <family val="2"/>
        <charset val="186"/>
      </rPr>
      <t xml:space="preserve"> un</t>
    </r>
    <r>
      <rPr>
        <b/>
        <sz val="10"/>
        <color theme="1"/>
        <rFont val="Arial Narrow"/>
        <family val="2"/>
        <charset val="186"/>
      </rPr>
      <t xml:space="preserve"> visu Pakalpojumu vadītāji</t>
    </r>
    <r>
      <rPr>
        <sz val="10"/>
        <color theme="1"/>
        <rFont val="Arial Narrow"/>
        <family val="2"/>
        <charset val="186"/>
      </rPr>
      <t xml:space="preserve"> saskaņā ar neatbilstību novēršanas plānu,
</t>
    </r>
    <r>
      <rPr>
        <b/>
        <sz val="10"/>
        <color rgb="FFC00000"/>
        <rFont val="Arial Narrow"/>
        <family val="2"/>
        <charset val="186"/>
      </rPr>
      <t>ir uzsākuši pakalpojumiem un pakalpojumu pārvaldībai nepieciešamo spēju un resursu pilnveidi (neatbilstību novēršanu)</t>
    </r>
  </si>
  <si>
    <r>
      <t xml:space="preserve">Ministrijā </t>
    </r>
    <r>
      <rPr>
        <b/>
        <sz val="10"/>
        <color theme="1"/>
        <rFont val="Arial Narrow"/>
        <family val="2"/>
        <charset val="186"/>
      </rPr>
      <t>Iestādes pakalpojumu kopuma vadītājs</t>
    </r>
    <r>
      <rPr>
        <sz val="10"/>
        <color theme="1"/>
        <rFont val="Arial Narrow"/>
        <family val="2"/>
        <charset val="186"/>
      </rPr>
      <t xml:space="preserve"> </t>
    </r>
    <r>
      <rPr>
        <b/>
        <sz val="10"/>
        <color rgb="FFC00000"/>
        <rFont val="Arial Narrow"/>
        <family val="2"/>
        <charset val="186"/>
      </rPr>
      <t>ir veicis esošās situācijas novērtēšanu</t>
    </r>
    <r>
      <rPr>
        <sz val="10"/>
        <color theme="1"/>
        <rFont val="Arial Narrow"/>
        <family val="2"/>
        <charset val="186"/>
      </rPr>
      <t xml:space="preserve">
(ir apzinājis neatbilstības pakalpojumu pārvaldības politikai)</t>
    </r>
  </si>
  <si>
    <r>
      <t xml:space="preserve">Ministrijā </t>
    </r>
    <r>
      <rPr>
        <b/>
        <sz val="10"/>
        <color theme="1"/>
        <rFont val="Arial Narrow"/>
        <family val="2"/>
        <charset val="186"/>
      </rPr>
      <t>visu Pakalpojumu vadītāji</t>
    </r>
    <r>
      <rPr>
        <sz val="10"/>
        <color theme="1"/>
        <rFont val="Arial Narrow"/>
        <family val="2"/>
        <charset val="186"/>
      </rPr>
      <t xml:space="preserve"> </t>
    </r>
    <r>
      <rPr>
        <b/>
        <sz val="10"/>
        <color rgb="FFC00000"/>
        <rFont val="Arial Narrow"/>
        <family val="2"/>
        <charset val="186"/>
      </rPr>
      <t>ir veikuši esošās situācijas novērtēšanu</t>
    </r>
    <r>
      <rPr>
        <sz val="10"/>
        <color theme="1"/>
        <rFont val="Arial Narrow"/>
        <family val="2"/>
        <charset val="186"/>
      </rPr>
      <t xml:space="preserve">
(ir apzinājuši neatbilstības pakalpojumu pārvaldības politikai)</t>
    </r>
  </si>
  <si>
    <t>Informācijas atjaunošana
(kad ministrijas iepriekšējo reizi 
ir aktualizējušas aptaujas anketas datus)</t>
  </si>
  <si>
    <r>
      <t xml:space="preserve">Ministriju skaits 
</t>
    </r>
    <r>
      <rPr>
        <sz val="8"/>
        <color theme="1"/>
        <rFont val="Arial Narrow"/>
        <family val="2"/>
        <charset val="186"/>
      </rPr>
      <t>(kam vēl ir savi pakalpojumi)</t>
    </r>
  </si>
  <si>
    <r>
      <t xml:space="preserve">Ministriju īpatsvars
</t>
    </r>
    <r>
      <rPr>
        <sz val="8"/>
        <color theme="1"/>
        <rFont val="Arial Narrow"/>
        <family val="2"/>
        <charset val="186"/>
      </rPr>
      <t>(kam vēl ir savi pakalpojumi)</t>
    </r>
  </si>
  <si>
    <t>atbilžu 
skaits</t>
  </si>
  <si>
    <t>atbilžu īpatsvars</t>
  </si>
  <si>
    <t>atbilde "jā"</t>
  </si>
  <si>
    <t>atbilde "daļēji"</t>
  </si>
  <si>
    <t>atbilde "nē"</t>
  </si>
  <si>
    <r>
      <t xml:space="preserve">● </t>
    </r>
    <r>
      <rPr>
        <sz val="11"/>
        <color theme="1"/>
        <rFont val="Arial Narrow"/>
        <family val="2"/>
        <charset val="186"/>
      </rPr>
      <t>Pakalpojumu vides pilnveide:   https://www.varam.gov.lv/lv/pakalpojumu-vides-pilnveide</t>
    </r>
  </si>
  <si>
    <r>
      <t xml:space="preserve">● </t>
    </r>
    <r>
      <rPr>
        <sz val="11"/>
        <color theme="1"/>
        <rFont val="Arial Narrow"/>
        <family val="2"/>
        <charset val="186"/>
      </rPr>
      <t>Atbalsts:   pvp@varam.gov.lv</t>
    </r>
  </si>
  <si>
    <r>
      <t>●</t>
    </r>
    <r>
      <rPr>
        <sz val="11"/>
        <color theme="1"/>
        <rFont val="Arial Narrow"/>
        <family val="2"/>
        <charset val="186"/>
      </rPr>
      <t xml:space="preserve"> Tiešsaistes konsultācijas:   katru ceturtdienu 15:00–17:00 MS Teams vidē</t>
    </r>
  </si>
  <si>
    <r>
      <rPr>
        <sz val="10"/>
        <color rgb="FFC00000"/>
        <rFont val="Arial Narrow"/>
        <family val="2"/>
        <charset val="186"/>
      </rPr>
      <t>Pilnveides progress</t>
    </r>
    <r>
      <rPr>
        <b/>
        <sz val="10"/>
        <color rgb="FFC00000"/>
        <rFont val="Arial Narrow"/>
        <family val="2"/>
        <charset val="186"/>
      </rPr>
      <t xml:space="preserve">
↓↓↓</t>
    </r>
  </si>
  <si>
    <r>
      <t>Pakalpojumu vides pilnveides progress kopumā</t>
    </r>
    <r>
      <rPr>
        <sz val="12"/>
        <color theme="1"/>
        <rFont val="Arial Narrow"/>
        <family val="2"/>
        <charset val="186"/>
      </rPr>
      <t xml:space="preserve">
(ministriju atbildes uz 
aptaujas anketas jautājumiem 
– pašdeklarēšanās)</t>
    </r>
  </si>
  <si>
    <t>Atbilžu skaits</t>
  </si>
  <si>
    <r>
      <rPr>
        <sz val="11"/>
        <color rgb="FFC00000"/>
        <rFont val="Arial Narrow"/>
        <family val="2"/>
        <charset val="186"/>
      </rPr>
      <t>Vispārējā</t>
    </r>
    <r>
      <rPr>
        <sz val="11"/>
        <color theme="1"/>
        <rFont val="Arial Narrow"/>
        <family val="2"/>
        <charset val="186"/>
      </rPr>
      <t xml:space="preserve">
komandu </t>
    </r>
    <r>
      <rPr>
        <b/>
        <sz val="11"/>
        <color rgb="FFC00000"/>
        <rFont val="Arial Narrow"/>
        <family val="2"/>
        <charset val="186"/>
      </rPr>
      <t>apmācība</t>
    </r>
  </si>
  <si>
    <r>
      <rPr>
        <sz val="11"/>
        <color rgb="FFC00000"/>
        <rFont val="Arial Narrow"/>
        <family val="2"/>
        <charset val="186"/>
      </rPr>
      <t>Specializētā</t>
    </r>
    <r>
      <rPr>
        <sz val="11"/>
        <color theme="1"/>
        <rFont val="Arial Narrow"/>
        <family val="2"/>
        <charset val="186"/>
      </rPr>
      <t xml:space="preserve">
komandu </t>
    </r>
    <r>
      <rPr>
        <b/>
        <sz val="11"/>
        <color rgb="FFC00000"/>
        <rFont val="Arial Narrow"/>
        <family val="2"/>
        <charset val="186"/>
      </rPr>
      <t>apmācība</t>
    </r>
  </si>
  <si>
    <r>
      <rPr>
        <sz val="11"/>
        <color rgb="FFC00000"/>
        <rFont val="Arial Narrow"/>
        <family val="2"/>
        <charset val="186"/>
      </rPr>
      <t>Atbilstības</t>
    </r>
    <r>
      <rPr>
        <sz val="11"/>
        <color theme="1"/>
        <rFont val="Arial Narrow"/>
        <family val="2"/>
        <charset val="186"/>
      </rPr>
      <t xml:space="preserve"> pakalpojumu pārvaldības politikai </t>
    </r>
    <r>
      <rPr>
        <b/>
        <sz val="11"/>
        <color rgb="FFC00000"/>
        <rFont val="Arial Narrow"/>
        <family val="2"/>
        <charset val="186"/>
      </rPr>
      <t>novērtēšana</t>
    </r>
  </si>
  <si>
    <r>
      <t xml:space="preserve">Neatbilstību novēršanas
</t>
    </r>
    <r>
      <rPr>
        <sz val="11"/>
        <color rgb="FFC00000"/>
        <rFont val="Arial Narrow"/>
        <family val="2"/>
        <charset val="186"/>
      </rPr>
      <t>– pilnveides</t>
    </r>
    <r>
      <rPr>
        <sz val="11"/>
        <color theme="1"/>
        <rFont val="Arial Narrow"/>
        <family val="2"/>
        <charset val="186"/>
      </rPr>
      <t xml:space="preserve"> </t>
    </r>
    <r>
      <rPr>
        <b/>
        <sz val="11"/>
        <color rgb="FFC00000"/>
        <rFont val="Arial Narrow"/>
        <family val="2"/>
        <charset val="186"/>
      </rPr>
      <t>plānošana</t>
    </r>
  </si>
  <si>
    <t>16.03.2026.</t>
  </si>
  <si>
    <t>Aizsardzības ministrija (AM)</t>
  </si>
  <si>
    <t>Ārlietu ministrija (ĀM)</t>
  </si>
  <si>
    <t>Ekonomikas ministrija (EM)</t>
  </si>
  <si>
    <t>Finanšu ministrija (FM)</t>
  </si>
  <si>
    <t>Iekšlietu ministrija (IeM)</t>
  </si>
  <si>
    <t>Izglītības un zinātnes ministrija (IZM)</t>
  </si>
  <si>
    <t>Klimata un enerģētikas ministrija (KEM)</t>
  </si>
  <si>
    <t>Kultūras ministrija (KM)</t>
  </si>
  <si>
    <t>Labklājības ministrija (LM)</t>
  </si>
  <si>
    <t>Satiksmes ministrija (SM)</t>
  </si>
  <si>
    <t>Tieslietu ministrija (TM)</t>
  </si>
  <si>
    <t>Veselības ministrija (VM)</t>
  </si>
  <si>
    <t>Viedās administrācijas un reģionālās attīstības ministrija (VARAM)</t>
  </si>
  <si>
    <t>anketa nav aizpildīta</t>
  </si>
  <si>
    <t>Zemkopības ministrija (ZM)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</si>
</sst>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41" x14ac:knownFonts="1">
    <font>
      <sz val="11"/>
      <color theme="1"/>
      <name val="Calibri"/>
      <family val="2"/>
      <scheme val="minor"/>
    </font>
    <font>
      <sz val="12"/>
      <color theme="1"/>
      <name val="Arial Narrow"/>
      <family val="2"/>
      <charset val="186"/>
    </font>
    <font>
      <sz val="12"/>
      <color theme="1"/>
      <name val="Arial Narrow"/>
      <family val="2"/>
      <charset val="186"/>
    </font>
    <font>
      <sz val="12"/>
      <color theme="1"/>
      <name val="Arial Narrow"/>
      <family val="2"/>
      <charset val="186"/>
    </font>
    <font>
      <sz val="12"/>
      <color theme="1"/>
      <name val="Arial Narrow"/>
      <family val="2"/>
      <charset val="186"/>
    </font>
    <font>
      <sz val="12"/>
      <color theme="1"/>
      <name val="Arial Narrow"/>
      <family val="2"/>
      <charset val="186"/>
    </font>
    <font>
      <sz val="12"/>
      <color theme="1"/>
      <name val="Arial Narrow"/>
      <family val="2"/>
      <charset val="186"/>
    </font>
    <font>
      <sz val="12"/>
      <color theme="1"/>
      <name val="Arial Narrow"/>
      <family val="2"/>
      <charset val="186"/>
    </font>
    <font>
      <sz val="12"/>
      <color theme="1"/>
      <name val="Arial Narrow"/>
      <family val="2"/>
      <charset val="186"/>
    </font>
    <font>
      <sz val="12"/>
      <color theme="1"/>
      <name val="Arial Narrow"/>
      <family val="2"/>
      <charset val="186"/>
    </font>
    <font>
      <sz val="12"/>
      <color theme="1"/>
      <name val="Arial Narrow"/>
      <family val="2"/>
      <charset val="186"/>
    </font>
    <font>
      <sz val="10"/>
      <color theme="1"/>
      <name val="Arial Narrow"/>
      <family val="2"/>
      <charset val="186"/>
    </font>
    <font>
      <sz val="8"/>
      <color theme="1"/>
      <name val="Arial Narrow"/>
      <family val="2"/>
      <charset val="186"/>
    </font>
    <font>
      <sz val="10"/>
      <color rgb="FFC00000"/>
      <name val="Arial Narrow"/>
      <family val="2"/>
      <charset val="186"/>
    </font>
    <font>
      <sz val="10"/>
      <color rgb="FFFF0000"/>
      <name val="Arial Narrow"/>
      <family val="2"/>
      <charset val="186"/>
    </font>
    <font>
      <sz val="9"/>
      <color theme="1"/>
      <name val="Arial Narrow"/>
      <family val="2"/>
      <charset val="186"/>
    </font>
    <font>
      <sz val="12"/>
      <color rgb="FFC00000"/>
      <name val="Arial Narrow"/>
      <family val="2"/>
      <charset val="186"/>
    </font>
    <font>
      <b/>
      <sz val="24"/>
      <color rgb="FFC00000"/>
      <name val="Arial Narrow"/>
      <family val="2"/>
      <charset val="186"/>
    </font>
    <font>
      <sz val="10"/>
      <color theme="1"/>
      <name val="Calibri"/>
      <family val="2"/>
      <scheme val="minor"/>
    </font>
    <font>
      <sz val="11"/>
      <color theme="1"/>
      <name val="Arial Narrow"/>
      <family val="2"/>
      <charset val="186"/>
    </font>
    <font>
      <sz val="11"/>
      <color rgb="FFC00000"/>
      <name val="Arial Narrow"/>
      <family val="2"/>
      <charset val="186"/>
    </font>
    <font>
      <b/>
      <sz val="11"/>
      <color rgb="FFC00000"/>
      <name val="Arial Narrow"/>
      <family val="2"/>
      <charset val="186"/>
    </font>
    <font>
      <sz val="10"/>
      <color theme="0" tint="-0.499984740745262"/>
      <name val="Arial Narrow"/>
      <family val="2"/>
      <charset val="186"/>
    </font>
    <font>
      <sz val="12"/>
      <color theme="0" tint="-0.499984740745262"/>
      <name val="Arial Narrow"/>
      <family val="2"/>
      <charset val="186"/>
    </font>
    <font>
      <b/>
      <sz val="14"/>
      <color theme="1"/>
      <name val="Arial"/>
      <family val="2"/>
      <charset val="186"/>
    </font>
    <font>
      <b/>
      <sz val="10"/>
      <color rgb="FFC00000"/>
      <name val="Arial Narrow"/>
      <family val="2"/>
      <charset val="186"/>
    </font>
    <font>
      <b/>
      <sz val="10"/>
      <color theme="1"/>
      <name val="Arial Narrow"/>
      <family val="2"/>
      <charset val="186"/>
    </font>
    <font>
      <sz val="12"/>
      <color theme="1"/>
      <name val="Calibri"/>
      <family val="2"/>
      <scheme val="minor"/>
    </font>
    <font>
      <b/>
      <sz val="14"/>
      <color theme="1"/>
      <name val="Arial Narrow"/>
      <family val="2"/>
      <charset val="186"/>
    </font>
    <font>
      <sz val="14"/>
      <color rgb="FFC00000"/>
      <name val="Arial Narrow"/>
      <family val="2"/>
      <charset val="186"/>
    </font>
    <font>
      <sz val="10"/>
      <color theme="1"/>
      <name val="Wingdings"/>
      <charset val="2"/>
    </font>
    <font>
      <sz val="14"/>
      <color theme="1"/>
      <name val="Arial Narrow"/>
      <family val="2"/>
      <charset val="186"/>
    </font>
    <font>
      <sz val="14"/>
      <color theme="9" tint="-0.499984740745262"/>
      <name val="Arial Narrow"/>
      <family val="2"/>
      <charset val="186"/>
    </font>
    <font>
      <sz val="14"/>
      <color theme="0" tint="-0.499984740745262"/>
      <name val="Arial Narrow"/>
      <family val="2"/>
      <charset val="186"/>
    </font>
    <font>
      <sz val="48"/>
      <color theme="9" tint="0.59999389629810485"/>
      <name val="Wingdings"/>
      <charset val="2"/>
    </font>
    <font>
      <b/>
      <sz val="14"/>
      <color rgb="FFC00000"/>
      <name val="Arial Narrow"/>
      <family val="2"/>
      <charset val="186"/>
    </font>
    <font>
      <b/>
      <sz val="14"/>
      <color theme="9" tint="-0.499984740745262"/>
      <name val="Arial Narrow"/>
      <family val="2"/>
      <charset val="186"/>
    </font>
    <font>
      <sz val="14"/>
      <color theme="1"/>
      <name val="Wingdings"/>
      <charset val="2"/>
    </font>
    <font>
      <sz val="22"/>
      <color theme="1"/>
      <name val="Wingdings"/>
      <charset val="2"/>
    </font>
    <font>
      <sz val="14"/>
      <color rgb="FFFF0000"/>
      <name val="Arial Narrow"/>
      <family val="2"/>
      <charset val="186"/>
    </font>
    <font>
      <b/>
      <sz val="12"/>
      <color rgb="FFC00000"/>
      <name val="Arial Narrow"/>
      <family val="2"/>
      <charset val="186"/>
    </font>
  </fonts>
  <fills count="1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/>
        <bgColor indexed="64"/>
      </patternFill>
    </fill>
  </fills>
  <borders count="60">
    <border>
      <left/>
      <right/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/>
      <top/>
      <bottom/>
      <diagonal/>
    </border>
    <border>
      <left style="thin">
        <color theme="0" tint="-0.14999847407452621"/>
      </left>
      <right style="thin">
        <color theme="0" tint="-0.14999847407452621"/>
      </right>
      <top/>
      <bottom/>
      <diagonal/>
    </border>
    <border>
      <left/>
      <right/>
      <top style="thin">
        <color theme="0" tint="-0.14999847407452621"/>
      </top>
      <bottom/>
      <diagonal/>
    </border>
    <border>
      <left/>
      <right/>
      <top/>
      <bottom style="thin">
        <color theme="0" tint="-0.14999847407452621"/>
      </bottom>
      <diagonal/>
    </border>
    <border>
      <left/>
      <right style="thin">
        <color theme="0" tint="-0.14999847407452621"/>
      </right>
      <top/>
      <bottom/>
      <diagonal/>
    </border>
    <border>
      <left/>
      <right/>
      <top/>
      <bottom style="medium">
        <color rgb="FFC00000"/>
      </bottom>
      <diagonal/>
    </border>
    <border>
      <left/>
      <right/>
      <top style="medium">
        <color rgb="FFC00000"/>
      </top>
      <bottom/>
      <diagonal/>
    </border>
    <border>
      <left/>
      <right/>
      <top/>
      <bottom style="medium">
        <color theme="0" tint="-0.249977111117893"/>
      </bottom>
      <diagonal/>
    </border>
    <border>
      <left/>
      <right/>
      <top style="medium">
        <color theme="0" tint="-0.249977111117893"/>
      </top>
      <bottom style="thin">
        <color theme="0" tint="-0.249977111117893"/>
      </bottom>
      <diagonal/>
    </border>
    <border>
      <left/>
      <right/>
      <top style="medium">
        <color theme="0" tint="-0.249977111117893"/>
      </top>
      <bottom/>
      <diagonal/>
    </border>
    <border>
      <left/>
      <right/>
      <top style="thin">
        <color theme="0" tint="-0.14999847407452621"/>
      </top>
      <bottom style="medium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14999847407452621"/>
      </top>
      <bottom style="medium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  <border>
      <left style="thin">
        <color theme="0" tint="-0.249977111117893"/>
      </left>
      <right style="thin">
        <color theme="0" tint="-0.249977111117893"/>
      </right>
      <top/>
      <bottom style="medium">
        <color rgb="FFC00000"/>
      </bottom>
      <diagonal/>
    </border>
    <border>
      <left style="thin">
        <color theme="0" tint="-0.249977111117893"/>
      </left>
      <right style="thin">
        <color theme="0" tint="-0.249977111117893"/>
      </right>
      <top style="medium">
        <color theme="0" tint="-0.249977111117893"/>
      </top>
      <bottom/>
      <diagonal/>
    </border>
    <border>
      <left/>
      <right style="thin">
        <color theme="0" tint="-0.14999847407452621"/>
      </right>
      <top style="thin">
        <color theme="0" tint="-0.14999847407452621"/>
      </top>
      <bottom/>
      <diagonal/>
    </border>
    <border>
      <left/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249977111117893"/>
      </left>
      <right/>
      <top/>
      <bottom/>
      <diagonal/>
    </border>
    <border>
      <left style="thin">
        <color theme="0" tint="-0.249977111117893"/>
      </left>
      <right/>
      <top/>
      <bottom style="medium">
        <color rgb="FFC00000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medium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14999847407452621"/>
      </top>
      <bottom style="medium">
        <color theme="0" tint="-0.249977111117893"/>
      </bottom>
      <diagonal/>
    </border>
    <border>
      <left style="medium">
        <color rgb="FFC00000"/>
      </left>
      <right/>
      <top/>
      <bottom style="medium">
        <color theme="0" tint="-0.249977111117893"/>
      </bottom>
      <diagonal/>
    </border>
    <border>
      <left style="medium">
        <color rgb="FFC00000"/>
      </left>
      <right/>
      <top/>
      <bottom/>
      <diagonal/>
    </border>
    <border>
      <left style="medium">
        <color rgb="FFC00000"/>
      </left>
      <right/>
      <top/>
      <bottom style="medium">
        <color rgb="FFC00000"/>
      </bottom>
      <diagonal/>
    </border>
    <border>
      <left style="thin">
        <color theme="0" tint="-0.14999847407452621"/>
      </left>
      <right style="thin">
        <color theme="0" tint="-0.249977111117893"/>
      </right>
      <top/>
      <bottom style="medium">
        <color rgb="FFC00000"/>
      </bottom>
      <diagonal/>
    </border>
    <border>
      <left style="thin">
        <color theme="0" tint="-0.14999847407452621"/>
      </left>
      <right style="thin">
        <color theme="0" tint="-0.249977111117893"/>
      </right>
      <top/>
      <bottom style="medium">
        <color theme="0" tint="-0.249977111117893"/>
      </bottom>
      <diagonal/>
    </border>
    <border>
      <left style="thin">
        <color theme="0" tint="-0.14999847407452621"/>
      </left>
      <right style="thin">
        <color theme="0" tint="-0.249977111117893"/>
      </right>
      <top/>
      <bottom/>
      <diagonal/>
    </border>
    <border>
      <left/>
      <right/>
      <top style="medium">
        <color rgb="FFC00000"/>
      </top>
      <bottom style="medium">
        <color theme="0" tint="-0.249977111117893"/>
      </bottom>
      <diagonal/>
    </border>
    <border>
      <left style="thin">
        <color theme="0" tint="-0.249977111117893"/>
      </left>
      <right/>
      <top style="medium">
        <color rgb="FFC00000"/>
      </top>
      <bottom style="medium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medium">
        <color rgb="FFC00000"/>
      </top>
      <bottom style="medium">
        <color theme="0" tint="-0.249977111117893"/>
      </bottom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 style="thin">
        <color theme="0" tint="-0.249977111117893"/>
      </left>
      <right/>
      <top style="medium">
        <color theme="0" tint="-0.249977111117893"/>
      </top>
      <bottom style="medium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medium">
        <color theme="0" tint="-0.249977111117893"/>
      </top>
      <bottom style="medium">
        <color rgb="FFC00000"/>
      </bottom>
      <diagonal/>
    </border>
    <border>
      <left style="thin">
        <color theme="0" tint="-0.249977111117893"/>
      </left>
      <right style="thin">
        <color theme="0" tint="-0.249977111117893"/>
      </right>
      <top style="medium">
        <color rgb="FFC00000"/>
      </top>
      <bottom/>
      <diagonal/>
    </border>
    <border>
      <left style="thin">
        <color theme="0" tint="-0.14999847407452621"/>
      </left>
      <right/>
      <top style="thin">
        <color theme="0" tint="-0.14999847407452621"/>
      </top>
      <bottom/>
      <diagonal/>
    </border>
    <border>
      <left/>
      <right/>
      <top style="thin">
        <color rgb="FFC00000"/>
      </top>
      <bottom style="thin">
        <color theme="0" tint="-0.14999847407452621"/>
      </bottom>
      <diagonal/>
    </border>
    <border>
      <left/>
      <right/>
      <top style="thin">
        <color rgb="FFC00000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rgb="FFC00000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rgb="FFC00000"/>
      </top>
      <bottom/>
      <diagonal/>
    </border>
    <border>
      <left/>
      <right style="thin">
        <color theme="0" tint="-0.14999847407452621"/>
      </right>
      <top style="thin">
        <color rgb="FFC00000"/>
      </top>
      <bottom style="thin">
        <color rgb="FFC00000"/>
      </bottom>
      <diagonal/>
    </border>
    <border>
      <left/>
      <right/>
      <top style="thin">
        <color rgb="FFC00000"/>
      </top>
      <bottom style="thin">
        <color rgb="FFC00000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rgb="FFC00000"/>
      </top>
      <bottom style="thin">
        <color rgb="FFC00000"/>
      </bottom>
      <diagonal/>
    </border>
    <border>
      <left style="thin">
        <color theme="0" tint="-0.14999847407452621"/>
      </left>
      <right/>
      <top style="thin">
        <color rgb="FFC00000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rgb="FFC00000"/>
      </top>
      <bottom style="thin">
        <color theme="0" tint="-0.14999847407452621"/>
      </bottom>
      <diagonal/>
    </border>
    <border>
      <left/>
      <right/>
      <top/>
      <bottom style="thin">
        <color rgb="FFC00000"/>
      </bottom>
      <diagonal/>
    </border>
    <border>
      <left/>
      <right/>
      <top style="thin">
        <color theme="0" tint="-0.14999847407452621"/>
      </top>
      <bottom style="thin">
        <color rgb="FFC00000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rgb="FFC00000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rgb="FFC00000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rgb="FFC00000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rgb="FFC00000"/>
      </bottom>
      <diagonal/>
    </border>
    <border>
      <left style="thin">
        <color rgb="FFC00000"/>
      </left>
      <right/>
      <top/>
      <bottom/>
      <diagonal/>
    </border>
    <border>
      <left style="thin">
        <color theme="0" tint="-0.14999847407452621"/>
      </left>
      <right/>
      <top style="thin">
        <color rgb="FFC00000"/>
      </top>
      <bottom style="thin">
        <color rgb="FFC00000"/>
      </bottom>
      <diagonal/>
    </border>
  </borders>
  <cellStyleXfs count="1">
    <xf numFmtId="0" fontId="0" fillId="0" borderId="0"/>
  </cellStyleXfs>
  <cellXfs count="350">
    <xf numFmtId="0" fontId="0" fillId="0" borderId="0" xfId="0"/>
    <xf numFmtId="0" fontId="11" fillId="0" borderId="0" xfId="0" applyFont="1" applyAlignment="1">
      <alignment horizontal="center"/>
    </xf>
    <xf numFmtId="14" fontId="11" fillId="0" borderId="0" xfId="0" applyNumberFormat="1" applyFont="1" applyAlignment="1">
      <alignment horizontal="center"/>
    </xf>
    <xf numFmtId="164" fontId="11" fillId="0" borderId="0" xfId="0" applyNumberFormat="1" applyFont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11" fillId="5" borderId="2" xfId="0" applyFont="1" applyFill="1" applyBorder="1" applyAlignment="1">
      <alignment horizontal="center" vertical="center" wrapText="1"/>
    </xf>
    <xf numFmtId="0" fontId="11" fillId="7" borderId="1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 wrapText="1"/>
    </xf>
    <xf numFmtId="14" fontId="11" fillId="0" borderId="1" xfId="0" applyNumberFormat="1" applyFont="1" applyBorder="1" applyAlignment="1">
      <alignment horizontal="center" vertical="center" wrapText="1"/>
    </xf>
    <xf numFmtId="164" fontId="11" fillId="0" borderId="1" xfId="0" applyNumberFormat="1" applyFont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left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 wrapText="1"/>
    </xf>
    <xf numFmtId="0" fontId="11" fillId="5" borderId="6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18" fillId="0" borderId="0" xfId="0" applyFont="1"/>
    <xf numFmtId="0" fontId="13" fillId="0" borderId="0" xfId="0" applyFont="1" applyAlignment="1">
      <alignment horizontal="left" vertical="center" wrapText="1"/>
    </xf>
    <xf numFmtId="0" fontId="20" fillId="0" borderId="0" xfId="0" applyFont="1" applyAlignment="1">
      <alignment horizontal="center" vertical="center" wrapText="1"/>
    </xf>
    <xf numFmtId="0" fontId="19" fillId="0" borderId="0" xfId="0" applyFont="1" applyAlignment="1">
      <alignment horizontal="left" vertical="center" wrapText="1"/>
    </xf>
    <xf numFmtId="0" fontId="11" fillId="8" borderId="0" xfId="0" applyFont="1" applyFill="1" applyAlignment="1">
      <alignment horizontal="left" vertical="center" wrapText="1"/>
    </xf>
    <xf numFmtId="3" fontId="11" fillId="0" borderId="1" xfId="0" applyNumberFormat="1" applyFont="1" applyBorder="1" applyAlignment="1">
      <alignment horizontal="center" vertical="center" wrapText="1"/>
    </xf>
    <xf numFmtId="0" fontId="11" fillId="8" borderId="12" xfId="0" applyFont="1" applyFill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22" fillId="8" borderId="12" xfId="0" applyFont="1" applyFill="1" applyBorder="1" applyAlignment="1">
      <alignment horizontal="left" vertical="center" wrapText="1"/>
    </xf>
    <xf numFmtId="0" fontId="11" fillId="8" borderId="13" xfId="0" applyFont="1" applyFill="1" applyBorder="1" applyAlignment="1">
      <alignment horizontal="left" vertical="center" wrapText="1"/>
    </xf>
    <xf numFmtId="3" fontId="24" fillId="8" borderId="0" xfId="0" applyNumberFormat="1" applyFont="1" applyFill="1" applyAlignment="1">
      <alignment horizontal="left" wrapText="1"/>
    </xf>
    <xf numFmtId="0" fontId="24" fillId="8" borderId="0" xfId="0" applyFont="1" applyFill="1" applyAlignment="1">
      <alignment horizontal="left" wrapText="1"/>
    </xf>
    <xf numFmtId="0" fontId="11" fillId="2" borderId="4" xfId="0" applyFont="1" applyFill="1" applyBorder="1" applyAlignment="1">
      <alignment horizontal="left" vertical="center" wrapText="1"/>
    </xf>
    <xf numFmtId="0" fontId="11" fillId="13" borderId="4" xfId="0" applyFont="1" applyFill="1" applyBorder="1" applyAlignment="1">
      <alignment horizontal="left" vertical="center" wrapText="1"/>
    </xf>
    <xf numFmtId="0" fontId="11" fillId="8" borderId="14" xfId="0" applyFont="1" applyFill="1" applyBorder="1" applyAlignment="1">
      <alignment horizontal="left" vertical="center" wrapText="1"/>
    </xf>
    <xf numFmtId="0" fontId="16" fillId="8" borderId="0" xfId="0" applyFont="1" applyFill="1" applyAlignment="1">
      <alignment vertical="center" wrapText="1"/>
    </xf>
    <xf numFmtId="0" fontId="16" fillId="8" borderId="14" xfId="0" applyFont="1" applyFill="1" applyBorder="1" applyAlignment="1">
      <alignment vertical="center" wrapText="1"/>
    </xf>
    <xf numFmtId="9" fontId="8" fillId="6" borderId="1" xfId="0" applyNumberFormat="1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0" fontId="8" fillId="5" borderId="4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center" wrapText="1"/>
    </xf>
    <xf numFmtId="0" fontId="16" fillId="2" borderId="4" xfId="0" applyFont="1" applyFill="1" applyBorder="1" applyAlignment="1">
      <alignment horizontal="center" vertical="center"/>
    </xf>
    <xf numFmtId="0" fontId="16" fillId="0" borderId="0" xfId="0" applyFont="1" applyAlignment="1">
      <alignment horizontal="left" vertical="center" wrapText="1"/>
    </xf>
    <xf numFmtId="0" fontId="16" fillId="2" borderId="4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13" borderId="4" xfId="0" applyFont="1" applyFill="1" applyBorder="1" applyAlignment="1">
      <alignment horizontal="center" vertical="center" wrapText="1"/>
    </xf>
    <xf numFmtId="0" fontId="11" fillId="8" borderId="16" xfId="0" applyFont="1" applyFill="1" applyBorder="1" applyAlignment="1">
      <alignment horizontal="left" vertical="center" wrapText="1"/>
    </xf>
    <xf numFmtId="0" fontId="30" fillId="0" borderId="0" xfId="0" applyFont="1" applyAlignment="1">
      <alignment horizontal="left" vertical="center" wrapText="1"/>
    </xf>
    <xf numFmtId="0" fontId="6" fillId="9" borderId="17" xfId="0" applyFont="1" applyFill="1" applyBorder="1" applyAlignment="1">
      <alignment horizontal="center" vertical="center" wrapText="1"/>
    </xf>
    <xf numFmtId="0" fontId="6" fillId="12" borderId="18" xfId="0" applyFont="1" applyFill="1" applyBorder="1" applyAlignment="1">
      <alignment horizontal="center" vertical="center" wrapText="1"/>
    </xf>
    <xf numFmtId="0" fontId="6" fillId="10" borderId="18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6" fillId="11" borderId="18" xfId="0" applyFont="1" applyFill="1" applyBorder="1" applyAlignment="1">
      <alignment horizontal="center" vertical="center" wrapText="1"/>
    </xf>
    <xf numFmtId="0" fontId="25" fillId="0" borderId="5" xfId="0" applyFont="1" applyBorder="1" applyAlignment="1">
      <alignment horizontal="center" vertical="center" wrapText="1"/>
    </xf>
    <xf numFmtId="0" fontId="25" fillId="0" borderId="0" xfId="0" applyFont="1" applyAlignment="1">
      <alignment horizontal="center"/>
    </xf>
    <xf numFmtId="9" fontId="29" fillId="4" borderId="20" xfId="0" applyNumberFormat="1" applyFont="1" applyFill="1" applyBorder="1" applyAlignment="1">
      <alignment horizontal="center" vertical="top" wrapText="1"/>
    </xf>
    <xf numFmtId="9" fontId="29" fillId="10" borderId="20" xfId="0" applyNumberFormat="1" applyFont="1" applyFill="1" applyBorder="1" applyAlignment="1">
      <alignment horizontal="center" vertical="center" wrapText="1"/>
    </xf>
    <xf numFmtId="9" fontId="29" fillId="4" borderId="12" xfId="0" applyNumberFormat="1" applyFont="1" applyFill="1" applyBorder="1" applyAlignment="1">
      <alignment horizontal="center" vertical="center" wrapText="1"/>
    </xf>
    <xf numFmtId="9" fontId="29" fillId="11" borderId="20" xfId="0" applyNumberFormat="1" applyFont="1" applyFill="1" applyBorder="1" applyAlignment="1">
      <alignment horizontal="center" vertical="center" wrapText="1"/>
    </xf>
    <xf numFmtId="0" fontId="33" fillId="8" borderId="19" xfId="0" applyFont="1" applyFill="1" applyBorder="1" applyAlignment="1">
      <alignment horizontal="center" vertical="center" wrapText="1"/>
    </xf>
    <xf numFmtId="9" fontId="33" fillId="8" borderId="20" xfId="0" applyNumberFormat="1" applyFont="1" applyFill="1" applyBorder="1" applyAlignment="1">
      <alignment horizontal="center" vertical="top" wrapText="1"/>
    </xf>
    <xf numFmtId="0" fontId="21" fillId="0" borderId="0" xfId="0" applyFont="1" applyAlignment="1">
      <alignment horizontal="center" vertical="top" wrapText="1"/>
    </xf>
    <xf numFmtId="0" fontId="29" fillId="4" borderId="19" xfId="0" applyFont="1" applyFill="1" applyBorder="1" applyAlignment="1">
      <alignment horizontal="center" vertical="center" wrapText="1"/>
    </xf>
    <xf numFmtId="0" fontId="29" fillId="10" borderId="21" xfId="0" applyFont="1" applyFill="1" applyBorder="1" applyAlignment="1">
      <alignment horizontal="center" vertical="center" wrapText="1"/>
    </xf>
    <xf numFmtId="0" fontId="29" fillId="4" borderId="16" xfId="0" applyFont="1" applyFill="1" applyBorder="1" applyAlignment="1">
      <alignment horizontal="center" vertical="center" wrapText="1"/>
    </xf>
    <xf numFmtId="0" fontId="29" fillId="11" borderId="21" xfId="0" applyFont="1" applyFill="1" applyBorder="1" applyAlignment="1">
      <alignment horizontal="center" vertical="center" wrapText="1"/>
    </xf>
    <xf numFmtId="0" fontId="32" fillId="12" borderId="21" xfId="0" applyFont="1" applyFill="1" applyBorder="1" applyAlignment="1">
      <alignment horizontal="center" vertical="center" wrapText="1"/>
    </xf>
    <xf numFmtId="0" fontId="32" fillId="9" borderId="16" xfId="0" applyFont="1" applyFill="1" applyBorder="1" applyAlignment="1">
      <alignment horizontal="center" vertical="center" wrapText="1"/>
    </xf>
    <xf numFmtId="9" fontId="32" fillId="12" borderId="20" xfId="0" applyNumberFormat="1" applyFont="1" applyFill="1" applyBorder="1" applyAlignment="1">
      <alignment horizontal="center" vertical="center" wrapText="1"/>
    </xf>
    <xf numFmtId="9" fontId="32" fillId="9" borderId="12" xfId="0" applyNumberFormat="1" applyFont="1" applyFill="1" applyBorder="1" applyAlignment="1">
      <alignment horizontal="center" vertical="center" wrapText="1"/>
    </xf>
    <xf numFmtId="0" fontId="35" fillId="4" borderId="14" xfId="0" applyFont="1" applyFill="1" applyBorder="1" applyAlignment="1">
      <alignment horizontal="center" vertical="center" wrapText="1"/>
    </xf>
    <xf numFmtId="9" fontId="35" fillId="4" borderId="14" xfId="0" applyNumberFormat="1" applyFont="1" applyFill="1" applyBorder="1" applyAlignment="1">
      <alignment horizontal="center" vertical="center" wrapText="1"/>
    </xf>
    <xf numFmtId="0" fontId="36" fillId="9" borderId="15" xfId="0" applyFont="1" applyFill="1" applyBorder="1" applyAlignment="1">
      <alignment horizontal="center" vertical="center" wrapText="1"/>
    </xf>
    <xf numFmtId="9" fontId="36" fillId="9" borderId="15" xfId="0" applyNumberFormat="1" applyFont="1" applyFill="1" applyBorder="1" applyAlignment="1">
      <alignment horizontal="center" vertical="center" wrapText="1"/>
    </xf>
    <xf numFmtId="0" fontId="19" fillId="8" borderId="18" xfId="0" applyFont="1" applyFill="1" applyBorder="1" applyAlignment="1">
      <alignment horizontal="center" vertical="center" wrapText="1"/>
    </xf>
    <xf numFmtId="0" fontId="31" fillId="8" borderId="0" xfId="0" applyFont="1" applyFill="1" applyAlignment="1">
      <alignment horizontal="right" wrapText="1"/>
    </xf>
    <xf numFmtId="0" fontId="38" fillId="0" borderId="0" xfId="0" applyFont="1" applyAlignment="1">
      <alignment horizontal="left" vertical="center" wrapText="1"/>
    </xf>
    <xf numFmtId="0" fontId="37" fillId="0" borderId="0" xfId="0" applyFont="1" applyAlignment="1">
      <alignment horizontal="center" vertical="center" wrapText="1"/>
    </xf>
    <xf numFmtId="0" fontId="19" fillId="11" borderId="17" xfId="0" applyFont="1" applyFill="1" applyBorder="1" applyAlignment="1">
      <alignment horizontal="center" vertical="center" wrapText="1"/>
    </xf>
    <xf numFmtId="9" fontId="29" fillId="11" borderId="12" xfId="0" applyNumberFormat="1" applyFont="1" applyFill="1" applyBorder="1" applyAlignment="1">
      <alignment horizontal="center" vertical="top" wrapText="1"/>
    </xf>
    <xf numFmtId="0" fontId="19" fillId="4" borderId="26" xfId="0" applyFont="1" applyFill="1" applyBorder="1" applyAlignment="1">
      <alignment horizontal="center" vertical="center" wrapText="1"/>
    </xf>
    <xf numFmtId="0" fontId="19" fillId="10" borderId="28" xfId="0" applyFont="1" applyFill="1" applyBorder="1" applyAlignment="1">
      <alignment horizontal="center" vertical="center" wrapText="1"/>
    </xf>
    <xf numFmtId="0" fontId="29" fillId="10" borderId="29" xfId="0" applyFont="1" applyFill="1" applyBorder="1" applyAlignment="1">
      <alignment horizontal="center" vertical="center" wrapText="1"/>
    </xf>
    <xf numFmtId="9" fontId="29" fillId="10" borderId="30" xfId="0" applyNumberFormat="1" applyFont="1" applyFill="1" applyBorder="1" applyAlignment="1">
      <alignment horizontal="center" vertical="top" wrapText="1"/>
    </xf>
    <xf numFmtId="0" fontId="19" fillId="3" borderId="32" xfId="0" applyFont="1" applyFill="1" applyBorder="1" applyAlignment="1">
      <alignment horizontal="center" vertical="center" wrapText="1"/>
    </xf>
    <xf numFmtId="0" fontId="11" fillId="12" borderId="27" xfId="0" applyFont="1" applyFill="1" applyBorder="1" applyAlignment="1">
      <alignment horizontal="center" vertical="center" wrapText="1"/>
    </xf>
    <xf numFmtId="0" fontId="29" fillId="3" borderId="33" xfId="0" applyFont="1" applyFill="1" applyBorder="1" applyAlignment="1">
      <alignment horizontal="center" vertical="center" wrapText="1"/>
    </xf>
    <xf numFmtId="9" fontId="29" fillId="3" borderId="31" xfId="0" applyNumberFormat="1" applyFont="1" applyFill="1" applyBorder="1" applyAlignment="1">
      <alignment horizontal="center" vertical="top" wrapText="1"/>
    </xf>
    <xf numFmtId="0" fontId="29" fillId="11" borderId="19" xfId="0" applyFont="1" applyFill="1" applyBorder="1" applyAlignment="1">
      <alignment horizontal="center" vertical="center" wrapText="1"/>
    </xf>
    <xf numFmtId="0" fontId="4" fillId="9" borderId="15" xfId="0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 wrapText="1"/>
    </xf>
    <xf numFmtId="0" fontId="36" fillId="12" borderId="24" xfId="0" applyFont="1" applyFill="1" applyBorder="1" applyAlignment="1">
      <alignment horizontal="center" vertical="center" wrapText="1"/>
    </xf>
    <xf numFmtId="9" fontId="36" fillId="12" borderId="25" xfId="0" applyNumberFormat="1" applyFont="1" applyFill="1" applyBorder="1" applyAlignment="1">
      <alignment horizontal="center" vertical="top" wrapText="1"/>
    </xf>
    <xf numFmtId="0" fontId="11" fillId="7" borderId="4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 wrapText="1"/>
    </xf>
    <xf numFmtId="0" fontId="11" fillId="6" borderId="3" xfId="0" applyFont="1" applyFill="1" applyBorder="1" applyAlignment="1">
      <alignment horizontal="center" vertical="center" wrapText="1"/>
    </xf>
    <xf numFmtId="0" fontId="11" fillId="5" borderId="4" xfId="0" applyFont="1" applyFill="1" applyBorder="1" applyAlignment="1">
      <alignment horizontal="center" vertical="center" wrapText="1"/>
    </xf>
    <xf numFmtId="0" fontId="16" fillId="0" borderId="0" xfId="0" applyFont="1" applyAlignment="1">
      <alignment vertical="center" wrapText="1"/>
    </xf>
    <xf numFmtId="0" fontId="11" fillId="0" borderId="24" xfId="0" applyFont="1" applyBorder="1" applyAlignment="1">
      <alignment horizontal="left" vertical="center" wrapText="1"/>
    </xf>
    <xf numFmtId="0" fontId="11" fillId="0" borderId="19" xfId="0" applyFont="1" applyBorder="1" applyAlignment="1">
      <alignment horizontal="left" vertical="center" wrapText="1"/>
    </xf>
    <xf numFmtId="0" fontId="11" fillId="2" borderId="34" xfId="0" applyFont="1" applyFill="1" applyBorder="1" applyAlignment="1">
      <alignment horizontal="left" vertical="center" wrapText="1"/>
    </xf>
    <xf numFmtId="0" fontId="11" fillId="2" borderId="35" xfId="0" applyFont="1" applyFill="1" applyBorder="1" applyAlignment="1">
      <alignment horizontal="left" vertical="center" wrapText="1"/>
    </xf>
    <xf numFmtId="0" fontId="11" fillId="2" borderId="36" xfId="0" applyFont="1" applyFill="1" applyBorder="1" applyAlignment="1">
      <alignment horizontal="left" vertical="center" wrapText="1"/>
    </xf>
    <xf numFmtId="0" fontId="11" fillId="2" borderId="37" xfId="0" applyFont="1" applyFill="1" applyBorder="1" applyAlignment="1">
      <alignment horizontal="left" vertical="center" wrapText="1"/>
    </xf>
    <xf numFmtId="0" fontId="11" fillId="2" borderId="38" xfId="0" applyFont="1" applyFill="1" applyBorder="1" applyAlignment="1">
      <alignment horizontal="left" vertical="center" wrapText="1"/>
    </xf>
    <xf numFmtId="0" fontId="11" fillId="2" borderId="39" xfId="0" applyFont="1" applyFill="1" applyBorder="1" applyAlignment="1">
      <alignment horizontal="left" vertical="center" wrapText="1"/>
    </xf>
    <xf numFmtId="0" fontId="11" fillId="2" borderId="12" xfId="0" applyFont="1" applyFill="1" applyBorder="1" applyAlignment="1">
      <alignment horizontal="left" vertical="center" wrapText="1"/>
    </xf>
    <xf numFmtId="0" fontId="11" fillId="2" borderId="25" xfId="0" applyFont="1" applyFill="1" applyBorder="1" applyAlignment="1">
      <alignment horizontal="left" vertical="center" wrapText="1"/>
    </xf>
    <xf numFmtId="0" fontId="11" fillId="2" borderId="20" xfId="0" applyFont="1" applyFill="1" applyBorder="1" applyAlignment="1">
      <alignment horizontal="left" vertical="center" wrapText="1"/>
    </xf>
    <xf numFmtId="0" fontId="11" fillId="0" borderId="0" xfId="0" applyFont="1" applyAlignment="1">
      <alignment horizontal="left" vertical="center"/>
    </xf>
    <xf numFmtId="0" fontId="20" fillId="0" borderId="0" xfId="0" applyFont="1" applyAlignment="1">
      <alignment vertical="center"/>
    </xf>
    <xf numFmtId="0" fontId="23" fillId="9" borderId="36" xfId="0" applyFont="1" applyFill="1" applyBorder="1" applyAlignment="1">
      <alignment horizontal="center" vertical="center" wrapText="1"/>
    </xf>
    <xf numFmtId="0" fontId="23" fillId="10" borderId="39" xfId="0" applyFont="1" applyFill="1" applyBorder="1" applyAlignment="1">
      <alignment horizontal="center" vertical="center" wrapText="1"/>
    </xf>
    <xf numFmtId="0" fontId="23" fillId="4" borderId="20" xfId="0" applyFont="1" applyFill="1" applyBorder="1" applyAlignment="1">
      <alignment horizontal="center" vertical="center" wrapText="1"/>
    </xf>
    <xf numFmtId="9" fontId="31" fillId="9" borderId="36" xfId="0" applyNumberFormat="1" applyFont="1" applyFill="1" applyBorder="1" applyAlignment="1">
      <alignment horizontal="center" vertical="center" wrapText="1"/>
    </xf>
    <xf numFmtId="9" fontId="31" fillId="10" borderId="39" xfId="0" applyNumberFormat="1" applyFont="1" applyFill="1" applyBorder="1" applyAlignment="1">
      <alignment horizontal="center" vertical="center" wrapText="1"/>
    </xf>
    <xf numFmtId="9" fontId="31" fillId="4" borderId="40" xfId="0" applyNumberFormat="1" applyFont="1" applyFill="1" applyBorder="1" applyAlignment="1">
      <alignment horizontal="center" vertical="center" wrapText="1"/>
    </xf>
    <xf numFmtId="0" fontId="11" fillId="8" borderId="41" xfId="0" applyFont="1" applyFill="1" applyBorder="1" applyAlignment="1">
      <alignment horizontal="left" vertical="center" wrapText="1"/>
    </xf>
    <xf numFmtId="0" fontId="11" fillId="8" borderId="19" xfId="0" applyFont="1" applyFill="1" applyBorder="1" applyAlignment="1">
      <alignment horizontal="left" vertical="center" wrapText="1"/>
    </xf>
    <xf numFmtId="0" fontId="11" fillId="8" borderId="26" xfId="0" applyFont="1" applyFill="1" applyBorder="1" applyAlignment="1">
      <alignment horizontal="left" vertical="center" wrapText="1"/>
    </xf>
    <xf numFmtId="0" fontId="11" fillId="8" borderId="20" xfId="0" applyFont="1" applyFill="1" applyBorder="1" applyAlignment="1">
      <alignment horizontal="left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29" fillId="2" borderId="6" xfId="0" applyFont="1" applyFill="1" applyBorder="1" applyAlignment="1">
      <alignment horizontal="center" vertical="center" wrapText="1"/>
    </xf>
    <xf numFmtId="0" fontId="11" fillId="3" borderId="8" xfId="0" applyFont="1" applyFill="1" applyBorder="1" applyAlignment="1">
      <alignment horizontal="center" vertical="center" wrapText="1"/>
    </xf>
    <xf numFmtId="0" fontId="15" fillId="3" borderId="42" xfId="0" applyFont="1" applyFill="1" applyBorder="1" applyAlignment="1">
      <alignment horizontal="center" vertical="center" wrapText="1"/>
    </xf>
    <xf numFmtId="0" fontId="15" fillId="6" borderId="42" xfId="0" applyFont="1" applyFill="1" applyBorder="1" applyAlignment="1">
      <alignment horizontal="center" vertical="center" wrapText="1"/>
    </xf>
    <xf numFmtId="0" fontId="13" fillId="3" borderId="8" xfId="0" applyFont="1" applyFill="1" applyBorder="1" applyAlignment="1">
      <alignment horizontal="center" vertical="center" wrapText="1"/>
    </xf>
    <xf numFmtId="0" fontId="13" fillId="6" borderId="8" xfId="0" applyFont="1" applyFill="1" applyBorder="1" applyAlignment="1">
      <alignment horizontal="center" vertical="center" wrapText="1"/>
    </xf>
    <xf numFmtId="0" fontId="13" fillId="5" borderId="8" xfId="0" applyFont="1" applyFill="1" applyBorder="1" applyAlignment="1">
      <alignment horizontal="center" vertical="center" wrapText="1"/>
    </xf>
    <xf numFmtId="0" fontId="11" fillId="7" borderId="4" xfId="0" applyFont="1" applyFill="1" applyBorder="1" applyAlignment="1">
      <alignment vertical="center" wrapText="1"/>
    </xf>
    <xf numFmtId="0" fontId="11" fillId="3" borderId="0" xfId="0" applyFont="1" applyFill="1" applyAlignment="1">
      <alignment horizontal="center"/>
    </xf>
    <xf numFmtId="0" fontId="11" fillId="6" borderId="0" xfId="0" applyFont="1" applyFill="1" applyAlignment="1">
      <alignment horizontal="center"/>
    </xf>
    <xf numFmtId="0" fontId="13" fillId="0" borderId="2" xfId="0" applyFont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2" borderId="23" xfId="0" applyFont="1" applyFill="1" applyBorder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  <xf numFmtId="0" fontId="22" fillId="2" borderId="6" xfId="0" applyFont="1" applyFill="1" applyBorder="1" applyAlignment="1">
      <alignment horizontal="center" vertical="center" wrapText="1"/>
    </xf>
    <xf numFmtId="0" fontId="22" fillId="2" borderId="22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/>
    </xf>
    <xf numFmtId="0" fontId="15" fillId="5" borderId="1" xfId="0" applyFont="1" applyFill="1" applyBorder="1" applyAlignment="1">
      <alignment horizontal="center" vertical="center" wrapText="1"/>
    </xf>
    <xf numFmtId="0" fontId="11" fillId="6" borderId="2" xfId="0" applyFont="1" applyFill="1" applyBorder="1" applyAlignment="1">
      <alignment horizontal="center" vertical="center" wrapText="1"/>
    </xf>
    <xf numFmtId="0" fontId="11" fillId="6" borderId="5" xfId="0" applyFont="1" applyFill="1" applyBorder="1" applyAlignment="1">
      <alignment horizontal="center"/>
    </xf>
    <xf numFmtId="0" fontId="11" fillId="3" borderId="6" xfId="0" applyFont="1" applyFill="1" applyBorder="1" applyAlignment="1">
      <alignment horizontal="center"/>
    </xf>
    <xf numFmtId="0" fontId="11" fillId="3" borderId="8" xfId="0" applyFont="1" applyFill="1" applyBorder="1" applyAlignment="1">
      <alignment horizontal="center"/>
    </xf>
    <xf numFmtId="0" fontId="11" fillId="6" borderId="6" xfId="0" applyFont="1" applyFill="1" applyBorder="1" applyAlignment="1">
      <alignment vertical="center" wrapText="1"/>
    </xf>
    <xf numFmtId="0" fontId="11" fillId="5" borderId="9" xfId="0" applyFont="1" applyFill="1" applyBorder="1" applyAlignment="1">
      <alignment vertical="center" wrapText="1"/>
    </xf>
    <xf numFmtId="0" fontId="22" fillId="2" borderId="11" xfId="0" applyFont="1" applyFill="1" applyBorder="1" applyAlignment="1">
      <alignment horizontal="center" vertical="center" wrapText="1"/>
    </xf>
    <xf numFmtId="0" fontId="11" fillId="5" borderId="4" xfId="0" applyFont="1" applyFill="1" applyBorder="1" applyAlignment="1">
      <alignment horizontal="center"/>
    </xf>
    <xf numFmtId="0" fontId="11" fillId="6" borderId="7" xfId="0" applyFont="1" applyFill="1" applyBorder="1" applyAlignment="1">
      <alignment horizontal="center" vertical="center" wrapText="1"/>
    </xf>
    <xf numFmtId="0" fontId="11" fillId="5" borderId="8" xfId="0" applyFont="1" applyFill="1" applyBorder="1" applyAlignment="1">
      <alignment horizontal="center" vertical="center" wrapText="1"/>
    </xf>
    <xf numFmtId="0" fontId="11" fillId="3" borderId="23" xfId="0" applyFont="1" applyFill="1" applyBorder="1" applyAlignment="1">
      <alignment horizontal="center" vertical="center" wrapText="1"/>
    </xf>
    <xf numFmtId="0" fontId="11" fillId="6" borderId="9" xfId="0" applyFont="1" applyFill="1" applyBorder="1" applyAlignment="1">
      <alignment horizontal="center" vertical="center" wrapText="1"/>
    </xf>
    <xf numFmtId="0" fontId="11" fillId="6" borderId="0" xfId="0" applyFont="1" applyFill="1" applyAlignment="1">
      <alignment horizontal="center" vertical="center" wrapText="1"/>
    </xf>
    <xf numFmtId="0" fontId="11" fillId="5" borderId="10" xfId="0" applyFont="1" applyFill="1" applyBorder="1" applyAlignment="1">
      <alignment horizontal="center" vertical="center" wrapText="1"/>
    </xf>
    <xf numFmtId="0" fontId="16" fillId="8" borderId="8" xfId="0" applyFont="1" applyFill="1" applyBorder="1" applyAlignment="1">
      <alignment horizontal="center" vertical="center" wrapText="1"/>
    </xf>
    <xf numFmtId="0" fontId="40" fillId="8" borderId="8" xfId="0" applyFont="1" applyFill="1" applyBorder="1" applyAlignment="1">
      <alignment horizontal="center" vertical="center" wrapText="1"/>
    </xf>
    <xf numFmtId="0" fontId="11" fillId="8" borderId="6" xfId="0" applyFont="1" applyFill="1" applyBorder="1" applyAlignment="1">
      <alignment horizontal="center" vertical="center" wrapText="1"/>
    </xf>
    <xf numFmtId="0" fontId="2" fillId="8" borderId="2" xfId="0" applyFont="1" applyFill="1" applyBorder="1" applyAlignment="1">
      <alignment horizontal="center" vertical="center" wrapText="1"/>
    </xf>
    <xf numFmtId="3" fontId="17" fillId="8" borderId="8" xfId="0" applyNumberFormat="1" applyFont="1" applyFill="1" applyBorder="1" applyAlignment="1">
      <alignment horizontal="center" vertical="center" wrapText="1"/>
    </xf>
    <xf numFmtId="0" fontId="11" fillId="8" borderId="2" xfId="0" applyFont="1" applyFill="1" applyBorder="1" applyAlignment="1">
      <alignment horizontal="center" vertical="center" wrapText="1"/>
    </xf>
    <xf numFmtId="0" fontId="11" fillId="8" borderId="42" xfId="0" applyFont="1" applyFill="1" applyBorder="1" applyAlignment="1">
      <alignment horizontal="center" vertical="center" wrapText="1"/>
    </xf>
    <xf numFmtId="0" fontId="22" fillId="8" borderId="6" xfId="0" applyFont="1" applyFill="1" applyBorder="1" applyAlignment="1">
      <alignment horizontal="center" vertical="center" wrapText="1"/>
    </xf>
    <xf numFmtId="0" fontId="13" fillId="8" borderId="2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2" borderId="43" xfId="0" applyFont="1" applyFill="1" applyBorder="1" applyAlignment="1">
      <alignment horizontal="left" vertical="center" wrapText="1"/>
    </xf>
    <xf numFmtId="0" fontId="11" fillId="0" borderId="44" xfId="0" applyFont="1" applyBorder="1" applyAlignment="1">
      <alignment horizontal="left" vertical="center" wrapText="1"/>
    </xf>
    <xf numFmtId="0" fontId="11" fillId="0" borderId="44" xfId="0" applyFont="1" applyBorder="1" applyAlignment="1">
      <alignment horizontal="center" vertical="center" wrapText="1"/>
    </xf>
    <xf numFmtId="0" fontId="16" fillId="2" borderId="43" xfId="0" applyFont="1" applyFill="1" applyBorder="1" applyAlignment="1">
      <alignment horizontal="center" vertical="center" wrapText="1"/>
    </xf>
    <xf numFmtId="0" fontId="8" fillId="6" borderId="45" xfId="0" applyFont="1" applyFill="1" applyBorder="1" applyAlignment="1">
      <alignment horizontal="center" vertical="center" wrapText="1"/>
    </xf>
    <xf numFmtId="0" fontId="18" fillId="0" borderId="44" xfId="0" applyFont="1" applyBorder="1"/>
    <xf numFmtId="9" fontId="8" fillId="6" borderId="45" xfId="0" applyNumberFormat="1" applyFont="1" applyFill="1" applyBorder="1" applyAlignment="1">
      <alignment horizontal="center" vertical="center" wrapText="1"/>
    </xf>
    <xf numFmtId="0" fontId="16" fillId="2" borderId="44" xfId="0" applyFont="1" applyFill="1" applyBorder="1" applyAlignment="1">
      <alignment horizontal="center" vertical="center"/>
    </xf>
    <xf numFmtId="0" fontId="11" fillId="2" borderId="44" xfId="0" applyFont="1" applyFill="1" applyBorder="1" applyAlignment="1">
      <alignment horizontal="left" vertical="center" wrapText="1"/>
    </xf>
    <xf numFmtId="0" fontId="16" fillId="2" borderId="48" xfId="0" applyFont="1" applyFill="1" applyBorder="1" applyAlignment="1">
      <alignment horizontal="center" vertical="center"/>
    </xf>
    <xf numFmtId="0" fontId="11" fillId="2" borderId="48" xfId="0" applyFont="1" applyFill="1" applyBorder="1" applyAlignment="1">
      <alignment horizontal="left" vertical="center" wrapText="1"/>
    </xf>
    <xf numFmtId="0" fontId="11" fillId="0" borderId="48" xfId="0" applyFont="1" applyBorder="1" applyAlignment="1">
      <alignment horizontal="left" vertical="center" wrapText="1"/>
    </xf>
    <xf numFmtId="0" fontId="11" fillId="0" borderId="48" xfId="0" applyFont="1" applyBorder="1" applyAlignment="1">
      <alignment horizontal="center" vertical="center" wrapText="1"/>
    </xf>
    <xf numFmtId="0" fontId="16" fillId="2" borderId="48" xfId="0" applyFont="1" applyFill="1" applyBorder="1" applyAlignment="1">
      <alignment horizontal="center" vertical="center" wrapText="1"/>
    </xf>
    <xf numFmtId="0" fontId="8" fillId="6" borderId="49" xfId="0" applyFont="1" applyFill="1" applyBorder="1" applyAlignment="1">
      <alignment horizontal="center" vertical="center" wrapText="1"/>
    </xf>
    <xf numFmtId="0" fontId="18" fillId="0" borderId="48" xfId="0" applyFont="1" applyBorder="1"/>
    <xf numFmtId="9" fontId="8" fillId="6" borderId="49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wrapText="1"/>
    </xf>
    <xf numFmtId="0" fontId="27" fillId="0" borderId="0" xfId="0" applyFont="1"/>
    <xf numFmtId="0" fontId="27" fillId="0" borderId="0" xfId="0" applyFont="1" applyAlignment="1">
      <alignment vertical="top"/>
    </xf>
    <xf numFmtId="0" fontId="16" fillId="2" borderId="52" xfId="0" applyFont="1" applyFill="1" applyBorder="1" applyAlignment="1">
      <alignment horizontal="center" vertical="center"/>
    </xf>
    <xf numFmtId="0" fontId="11" fillId="0" borderId="52" xfId="0" applyFont="1" applyBorder="1" applyAlignment="1">
      <alignment horizontal="left" vertical="center" wrapText="1"/>
    </xf>
    <xf numFmtId="0" fontId="11" fillId="0" borderId="52" xfId="0" applyFont="1" applyBorder="1" applyAlignment="1">
      <alignment horizontal="center" vertical="center" wrapText="1"/>
    </xf>
    <xf numFmtId="0" fontId="16" fillId="2" borderId="53" xfId="0" applyFont="1" applyFill="1" applyBorder="1" applyAlignment="1">
      <alignment horizontal="center" vertical="center" wrapText="1"/>
    </xf>
    <xf numFmtId="0" fontId="11" fillId="2" borderId="53" xfId="0" applyFont="1" applyFill="1" applyBorder="1" applyAlignment="1">
      <alignment horizontal="left" vertical="center" wrapText="1"/>
    </xf>
    <xf numFmtId="0" fontId="8" fillId="6" borderId="55" xfId="0" applyFont="1" applyFill="1" applyBorder="1" applyAlignment="1">
      <alignment horizontal="center" vertical="center" wrapText="1"/>
    </xf>
    <xf numFmtId="0" fontId="18" fillId="0" borderId="52" xfId="0" applyFont="1" applyBorder="1"/>
    <xf numFmtId="9" fontId="8" fillId="6" borderId="55" xfId="0" applyNumberFormat="1" applyFont="1" applyFill="1" applyBorder="1" applyAlignment="1">
      <alignment horizontal="center" vertical="center" wrapText="1"/>
    </xf>
    <xf numFmtId="0" fontId="11" fillId="2" borderId="52" xfId="0" applyFont="1" applyFill="1" applyBorder="1" applyAlignment="1">
      <alignment horizontal="left" vertical="center" wrapText="1"/>
    </xf>
    <xf numFmtId="0" fontId="8" fillId="5" borderId="43" xfId="0" applyFont="1" applyFill="1" applyBorder="1" applyAlignment="1">
      <alignment horizontal="center" vertical="top" wrapText="1"/>
    </xf>
    <xf numFmtId="0" fontId="8" fillId="5" borderId="53" xfId="0" applyFont="1" applyFill="1" applyBorder="1" applyAlignment="1">
      <alignment horizontal="center" vertical="top" wrapText="1"/>
    </xf>
    <xf numFmtId="0" fontId="18" fillId="0" borderId="58" xfId="0" applyFont="1" applyBorder="1"/>
    <xf numFmtId="0" fontId="11" fillId="0" borderId="4" xfId="0" applyFont="1" applyBorder="1" applyAlignment="1">
      <alignment horizontal="left" vertical="center" wrapText="1" indent="3"/>
    </xf>
    <xf numFmtId="0" fontId="13" fillId="0" borderId="4" xfId="0" applyFont="1" applyBorder="1" applyAlignment="1">
      <alignment horizontal="left" vertical="center" wrapText="1"/>
    </xf>
    <xf numFmtId="0" fontId="11" fillId="3" borderId="5" xfId="0" applyFont="1" applyFill="1" applyBorder="1" applyAlignment="1">
      <alignment horizontal="center" wrapText="1"/>
    </xf>
    <xf numFmtId="0" fontId="21" fillId="0" borderId="0" xfId="0" applyFont="1" applyAlignment="1">
      <alignment horizontal="right" wrapText="1"/>
    </xf>
    <xf numFmtId="0" fontId="21" fillId="0" borderId="0" xfId="0" applyFont="1" applyAlignment="1">
      <alignment horizontal="center" wrapText="1"/>
    </xf>
    <xf numFmtId="0" fontId="8" fillId="3" borderId="47" xfId="0" applyFont="1" applyFill="1" applyBorder="1" applyAlignment="1">
      <alignment horizontal="center" wrapText="1"/>
    </xf>
    <xf numFmtId="0" fontId="8" fillId="3" borderId="43" xfId="0" applyFont="1" applyFill="1" applyBorder="1" applyAlignment="1">
      <alignment horizontal="center" wrapText="1"/>
    </xf>
    <xf numFmtId="0" fontId="8" fillId="3" borderId="4" xfId="0" applyFont="1" applyFill="1" applyBorder="1" applyAlignment="1">
      <alignment horizontal="center" wrapText="1"/>
    </xf>
    <xf numFmtId="0" fontId="8" fillId="3" borderId="53" xfId="0" applyFont="1" applyFill="1" applyBorder="1" applyAlignment="1">
      <alignment horizontal="center" wrapText="1"/>
    </xf>
    <xf numFmtId="0" fontId="8" fillId="3" borderId="51" xfId="0" applyFont="1" applyFill="1" applyBorder="1" applyAlignment="1">
      <alignment horizontal="center" wrapText="1"/>
    </xf>
    <xf numFmtId="0" fontId="8" fillId="3" borderId="56" xfId="0" applyFont="1" applyFill="1" applyBorder="1" applyAlignment="1">
      <alignment horizontal="center" wrapText="1"/>
    </xf>
    <xf numFmtId="0" fontId="8" fillId="3" borderId="5" xfId="0" applyFont="1" applyFill="1" applyBorder="1" applyAlignment="1">
      <alignment horizontal="center" wrapText="1"/>
    </xf>
    <xf numFmtId="0" fontId="11" fillId="5" borderId="3" xfId="0" applyFont="1" applyFill="1" applyBorder="1" applyAlignment="1">
      <alignment horizontal="center" vertical="top" wrapText="1"/>
    </xf>
    <xf numFmtId="0" fontId="8" fillId="5" borderId="59" xfId="0" applyFont="1" applyFill="1" applyBorder="1" applyAlignment="1">
      <alignment horizontal="center" vertical="top" wrapText="1"/>
    </xf>
    <xf numFmtId="0" fontId="8" fillId="5" borderId="50" xfId="0" applyFont="1" applyFill="1" applyBorder="1" applyAlignment="1">
      <alignment horizontal="center" vertical="top" wrapText="1"/>
    </xf>
    <xf numFmtId="0" fontId="8" fillId="5" borderId="54" xfId="0" applyFont="1" applyFill="1" applyBorder="1" applyAlignment="1">
      <alignment horizontal="center" vertical="top" wrapText="1"/>
    </xf>
    <xf numFmtId="0" fontId="8" fillId="5" borderId="3" xfId="0" applyFont="1" applyFill="1" applyBorder="1" applyAlignment="1">
      <alignment horizontal="center" vertical="top" wrapText="1"/>
    </xf>
    <xf numFmtId="9" fontId="8" fillId="3" borderId="47" xfId="0" applyNumberFormat="1" applyFont="1" applyFill="1" applyBorder="1" applyAlignment="1">
      <alignment horizontal="center" wrapText="1"/>
    </xf>
    <xf numFmtId="9" fontId="8" fillId="3" borderId="51" xfId="0" applyNumberFormat="1" applyFont="1" applyFill="1" applyBorder="1" applyAlignment="1">
      <alignment horizontal="center" wrapText="1"/>
    </xf>
    <xf numFmtId="9" fontId="8" fillId="3" borderId="5" xfId="0" applyNumberFormat="1" applyFont="1" applyFill="1" applyBorder="1" applyAlignment="1">
      <alignment horizontal="center" wrapText="1"/>
    </xf>
    <xf numFmtId="9" fontId="8" fillId="3" borderId="56" xfId="0" applyNumberFormat="1" applyFont="1" applyFill="1" applyBorder="1" applyAlignment="1">
      <alignment horizontal="center" wrapText="1"/>
    </xf>
    <xf numFmtId="9" fontId="8" fillId="5" borderId="59" xfId="0" applyNumberFormat="1" applyFont="1" applyFill="1" applyBorder="1" applyAlignment="1">
      <alignment horizontal="center" vertical="top" wrapText="1"/>
    </xf>
    <xf numFmtId="9" fontId="8" fillId="5" borderId="50" xfId="0" applyNumberFormat="1" applyFont="1" applyFill="1" applyBorder="1" applyAlignment="1">
      <alignment horizontal="center" vertical="top" wrapText="1"/>
    </xf>
    <xf numFmtId="9" fontId="8" fillId="5" borderId="3" xfId="0" applyNumberFormat="1" applyFont="1" applyFill="1" applyBorder="1" applyAlignment="1">
      <alignment horizontal="center" vertical="top" wrapText="1"/>
    </xf>
    <xf numFmtId="9" fontId="8" fillId="5" borderId="54" xfId="0" applyNumberFormat="1" applyFont="1" applyFill="1" applyBorder="1" applyAlignment="1">
      <alignment horizontal="center" vertical="top" wrapText="1"/>
    </xf>
    <xf numFmtId="0" fontId="8" fillId="2" borderId="46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57" xfId="0" applyFont="1" applyFill="1" applyBorder="1" applyAlignment="1">
      <alignment horizontal="center" vertical="center" wrapText="1"/>
    </xf>
    <xf numFmtId="0" fontId="27" fillId="2" borderId="44" xfId="0" applyFont="1" applyFill="1" applyBorder="1"/>
    <xf numFmtId="0" fontId="27" fillId="2" borderId="0" xfId="0" applyFont="1" applyFill="1"/>
    <xf numFmtId="0" fontId="27" fillId="2" borderId="52" xfId="0" applyFont="1" applyFill="1" applyBorder="1"/>
    <xf numFmtId="0" fontId="20" fillId="3" borderId="48" xfId="0" applyFont="1" applyFill="1" applyBorder="1" applyAlignment="1">
      <alignment horizontal="center" vertical="center" wrapText="1"/>
    </xf>
    <xf numFmtId="0" fontId="11" fillId="11" borderId="6" xfId="0" applyFont="1" applyFill="1" applyBorder="1" applyAlignment="1">
      <alignment horizontal="center" textRotation="90" wrapText="1"/>
    </xf>
    <xf numFmtId="0" fontId="11" fillId="11" borderId="8" xfId="0" applyFont="1" applyFill="1" applyBorder="1" applyAlignment="1">
      <alignment horizontal="center" textRotation="90" wrapText="1"/>
    </xf>
    <xf numFmtId="0" fontId="11" fillId="11" borderId="2" xfId="0" applyFont="1" applyFill="1" applyBorder="1" applyAlignment="1">
      <alignment horizontal="center" textRotation="90" wrapText="1"/>
    </xf>
    <xf numFmtId="0" fontId="11" fillId="0" borderId="6" xfId="0" applyFont="1" applyBorder="1" applyAlignment="1">
      <alignment horizontal="center" textRotation="90" wrapText="1"/>
    </xf>
    <xf numFmtId="0" fontId="11" fillId="0" borderId="8" xfId="0" applyFont="1" applyBorder="1" applyAlignment="1">
      <alignment horizontal="center" textRotation="90" wrapText="1"/>
    </xf>
    <xf numFmtId="0" fontId="11" fillId="0" borderId="2" xfId="0" applyFont="1" applyBorder="1" applyAlignment="1">
      <alignment horizontal="center" textRotation="90" wrapText="1"/>
    </xf>
    <xf numFmtId="0" fontId="11" fillId="2" borderId="6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3" borderId="8" xfId="0" applyFont="1" applyFill="1" applyBorder="1" applyAlignment="1">
      <alignment horizontal="center" textRotation="90" wrapText="1"/>
    </xf>
    <xf numFmtId="0" fontId="11" fillId="3" borderId="2" xfId="0" applyFont="1" applyFill="1" applyBorder="1" applyAlignment="1">
      <alignment horizontal="center" textRotation="90" wrapText="1"/>
    </xf>
    <xf numFmtId="0" fontId="11" fillId="6" borderId="8" xfId="0" applyFont="1" applyFill="1" applyBorder="1" applyAlignment="1">
      <alignment horizontal="center" textRotation="90" wrapText="1"/>
    </xf>
    <xf numFmtId="0" fontId="11" fillId="6" borderId="2" xfId="0" applyFont="1" applyFill="1" applyBorder="1" applyAlignment="1">
      <alignment horizontal="center" textRotation="90" wrapText="1"/>
    </xf>
    <xf numFmtId="0" fontId="11" fillId="5" borderId="8" xfId="0" applyFont="1" applyFill="1" applyBorder="1" applyAlignment="1">
      <alignment horizontal="center" textRotation="90" wrapText="1"/>
    </xf>
    <xf numFmtId="0" fontId="11" fillId="5" borderId="2" xfId="0" applyFont="1" applyFill="1" applyBorder="1" applyAlignment="1">
      <alignment horizontal="center" textRotation="90" wrapText="1"/>
    </xf>
    <xf numFmtId="0" fontId="11" fillId="7" borderId="8" xfId="0" applyFont="1" applyFill="1" applyBorder="1" applyAlignment="1">
      <alignment horizontal="center" textRotation="90" wrapText="1"/>
    </xf>
    <xf numFmtId="0" fontId="11" fillId="7" borderId="2" xfId="0" applyFont="1" applyFill="1" applyBorder="1" applyAlignment="1">
      <alignment horizontal="center" textRotation="90" wrapText="1"/>
    </xf>
    <xf numFmtId="0" fontId="15" fillId="2" borderId="3" xfId="0" applyFont="1" applyFill="1" applyBorder="1" applyAlignment="1">
      <alignment horizontal="right" vertical="center" wrapText="1"/>
    </xf>
    <xf numFmtId="0" fontId="15" fillId="2" borderId="4" xfId="0" applyFont="1" applyFill="1" applyBorder="1" applyAlignment="1">
      <alignment horizontal="right" vertical="center" wrapText="1"/>
    </xf>
    <xf numFmtId="0" fontId="15" fillId="2" borderId="5" xfId="0" applyFont="1" applyFill="1" applyBorder="1" applyAlignment="1">
      <alignment horizontal="right" vertical="center" wrapText="1"/>
    </xf>
    <xf numFmtId="0" fontId="15" fillId="7" borderId="3" xfId="0" applyFont="1" applyFill="1" applyBorder="1" applyAlignment="1">
      <alignment horizontal="right" vertical="center" wrapText="1"/>
    </xf>
    <xf numFmtId="0" fontId="15" fillId="7" borderId="4" xfId="0" applyFont="1" applyFill="1" applyBorder="1" applyAlignment="1">
      <alignment horizontal="right" vertical="center" wrapText="1"/>
    </xf>
    <xf numFmtId="0" fontId="15" fillId="7" borderId="5" xfId="0" applyFont="1" applyFill="1" applyBorder="1" applyAlignment="1">
      <alignment horizontal="right" vertical="center" wrapText="1"/>
    </xf>
    <xf numFmtId="0" fontId="11" fillId="2" borderId="42" xfId="0" applyFont="1" applyFill="1" applyBorder="1" applyAlignment="1">
      <alignment horizontal="center" vertical="top" wrapText="1"/>
    </xf>
    <xf numFmtId="0" fontId="11" fillId="2" borderId="9" xfId="0" applyFont="1" applyFill="1" applyBorder="1" applyAlignment="1">
      <alignment horizontal="center" vertical="top" wrapText="1"/>
    </xf>
    <xf numFmtId="0" fontId="11" fillId="2" borderId="22" xfId="0" applyFont="1" applyFill="1" applyBorder="1" applyAlignment="1">
      <alignment horizontal="center" vertical="top" wrapText="1"/>
    </xf>
    <xf numFmtId="0" fontId="11" fillId="2" borderId="7" xfId="0" applyFont="1" applyFill="1" applyBorder="1" applyAlignment="1">
      <alignment horizontal="center" wrapText="1"/>
    </xf>
    <xf numFmtId="0" fontId="11" fillId="2" borderId="0" xfId="0" applyFont="1" applyFill="1" applyAlignment="1">
      <alignment horizontal="center" wrapText="1"/>
    </xf>
    <xf numFmtId="0" fontId="11" fillId="2" borderId="11" xfId="0" applyFont="1" applyFill="1" applyBorder="1" applyAlignment="1">
      <alignment horizontal="center" wrapText="1"/>
    </xf>
    <xf numFmtId="0" fontId="11" fillId="12" borderId="6" xfId="0" applyFont="1" applyFill="1" applyBorder="1" applyAlignment="1">
      <alignment horizontal="center" textRotation="90" wrapText="1"/>
    </xf>
    <xf numFmtId="0" fontId="11" fillId="12" borderId="8" xfId="0" applyFont="1" applyFill="1" applyBorder="1" applyAlignment="1">
      <alignment horizontal="center" textRotation="90" wrapText="1"/>
    </xf>
    <xf numFmtId="0" fontId="11" fillId="12" borderId="2" xfId="0" applyFont="1" applyFill="1" applyBorder="1" applyAlignment="1">
      <alignment horizontal="center" textRotation="90" wrapText="1"/>
    </xf>
    <xf numFmtId="0" fontId="11" fillId="9" borderId="6" xfId="0" applyFont="1" applyFill="1" applyBorder="1" applyAlignment="1">
      <alignment horizontal="center" textRotation="90" wrapText="1"/>
    </xf>
    <xf numFmtId="0" fontId="11" fillId="9" borderId="8" xfId="0" applyFont="1" applyFill="1" applyBorder="1" applyAlignment="1">
      <alignment horizontal="center" textRotation="90" wrapText="1"/>
    </xf>
    <xf numFmtId="0" fontId="11" fillId="9" borderId="2" xfId="0" applyFont="1" applyFill="1" applyBorder="1" applyAlignment="1">
      <alignment horizontal="center" textRotation="90" wrapText="1"/>
    </xf>
    <xf numFmtId="0" fontId="11" fillId="10" borderId="6" xfId="0" applyFont="1" applyFill="1" applyBorder="1" applyAlignment="1">
      <alignment horizontal="center" textRotation="90" wrapText="1"/>
    </xf>
    <xf numFmtId="0" fontId="11" fillId="10" borderId="8" xfId="0" applyFont="1" applyFill="1" applyBorder="1" applyAlignment="1">
      <alignment horizontal="center" textRotation="90" wrapText="1"/>
    </xf>
    <xf numFmtId="0" fontId="11" fillId="10" borderId="2" xfId="0" applyFont="1" applyFill="1" applyBorder="1" applyAlignment="1">
      <alignment horizontal="center" textRotation="90" wrapText="1"/>
    </xf>
    <xf numFmtId="0" fontId="11" fillId="4" borderId="6" xfId="0" applyFont="1" applyFill="1" applyBorder="1" applyAlignment="1">
      <alignment horizontal="center" textRotation="90" wrapText="1"/>
    </xf>
    <xf numFmtId="0" fontId="11" fillId="4" borderId="8" xfId="0" applyFont="1" applyFill="1" applyBorder="1" applyAlignment="1">
      <alignment horizontal="center" textRotation="90" wrapText="1"/>
    </xf>
    <xf numFmtId="0" fontId="11" fillId="4" borderId="2" xfId="0" applyFont="1" applyFill="1" applyBorder="1" applyAlignment="1">
      <alignment horizontal="center" textRotation="90" wrapText="1"/>
    </xf>
    <xf numFmtId="0" fontId="11" fillId="2" borderId="8" xfId="0" applyFont="1" applyFill="1" applyBorder="1" applyAlignment="1">
      <alignment horizontal="center" textRotation="90" wrapText="1"/>
    </xf>
    <xf numFmtId="0" fontId="11" fillId="2" borderId="2" xfId="0" applyFont="1" applyFill="1" applyBorder="1" applyAlignment="1">
      <alignment horizontal="center" textRotation="90" wrapText="1"/>
    </xf>
    <xf numFmtId="0" fontId="14" fillId="0" borderId="6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14" fontId="11" fillId="2" borderId="6" xfId="0" applyNumberFormat="1" applyFont="1" applyFill="1" applyBorder="1" applyAlignment="1">
      <alignment horizontal="center" vertical="center" wrapText="1"/>
    </xf>
    <xf numFmtId="14" fontId="11" fillId="2" borderId="8" xfId="0" applyNumberFormat="1" applyFont="1" applyFill="1" applyBorder="1" applyAlignment="1">
      <alignment horizontal="center" vertical="center" wrapText="1"/>
    </xf>
    <xf numFmtId="14" fontId="11" fillId="2" borderId="2" xfId="0" applyNumberFormat="1" applyFont="1" applyFill="1" applyBorder="1" applyAlignment="1">
      <alignment horizontal="center" vertical="center" wrapText="1"/>
    </xf>
    <xf numFmtId="164" fontId="11" fillId="2" borderId="6" xfId="0" applyNumberFormat="1" applyFont="1" applyFill="1" applyBorder="1" applyAlignment="1">
      <alignment horizontal="center" vertical="center" wrapText="1"/>
    </xf>
    <xf numFmtId="164" fontId="11" fillId="2" borderId="8" xfId="0" applyNumberFormat="1" applyFont="1" applyFill="1" applyBorder="1" applyAlignment="1">
      <alignment horizontal="center" vertical="center" wrapText="1"/>
    </xf>
    <xf numFmtId="164" fontId="11" fillId="2" borderId="2" xfId="0" applyNumberFormat="1" applyFont="1" applyFill="1" applyBorder="1" applyAlignment="1">
      <alignment horizontal="center" vertical="center" wrapText="1"/>
    </xf>
    <xf numFmtId="14" fontId="11" fillId="2" borderId="6" xfId="0" applyNumberFormat="1" applyFont="1" applyFill="1" applyBorder="1" applyAlignment="1">
      <alignment horizontal="center" textRotation="90" wrapText="1"/>
    </xf>
    <xf numFmtId="14" fontId="11" fillId="2" borderId="8" xfId="0" applyNumberFormat="1" applyFont="1" applyFill="1" applyBorder="1" applyAlignment="1">
      <alignment horizontal="center" textRotation="90" wrapText="1"/>
    </xf>
    <xf numFmtId="14" fontId="11" fillId="2" borderId="2" xfId="0" applyNumberFormat="1" applyFont="1" applyFill="1" applyBorder="1" applyAlignment="1">
      <alignment horizontal="center" textRotation="90" wrapText="1"/>
    </xf>
    <xf numFmtId="0" fontId="22" fillId="0" borderId="13" xfId="0" applyFont="1" applyBorder="1" applyAlignment="1">
      <alignment horizontal="center" wrapText="1"/>
    </xf>
    <xf numFmtId="0" fontId="22" fillId="0" borderId="12" xfId="0" applyFont="1" applyBorder="1" applyAlignment="1">
      <alignment horizontal="center" wrapText="1"/>
    </xf>
    <xf numFmtId="0" fontId="11" fillId="0" borderId="13" xfId="0" applyFont="1" applyBorder="1" applyAlignment="1">
      <alignment horizontal="center" wrapText="1"/>
    </xf>
    <xf numFmtId="0" fontId="11" fillId="0" borderId="12" xfId="0" applyFont="1" applyBorder="1" applyAlignment="1">
      <alignment horizontal="center" wrapText="1"/>
    </xf>
    <xf numFmtId="0" fontId="16" fillId="8" borderId="0" xfId="0" applyFont="1" applyFill="1" applyAlignment="1">
      <alignment horizontal="center" vertical="center" wrapText="1"/>
    </xf>
    <xf numFmtId="0" fontId="16" fillId="8" borderId="14" xfId="0" applyFont="1" applyFill="1" applyBorder="1" applyAlignment="1">
      <alignment horizontal="center" vertical="center" wrapText="1"/>
    </xf>
    <xf numFmtId="0" fontId="34" fillId="8" borderId="16" xfId="0" applyFont="1" applyFill="1" applyBorder="1" applyAlignment="1">
      <alignment horizontal="center" vertical="center" wrapText="1"/>
    </xf>
    <xf numFmtId="0" fontId="34" fillId="8" borderId="14" xfId="0" applyFont="1" applyFill="1" applyBorder="1" applyAlignment="1">
      <alignment horizontal="center" vertical="center" wrapText="1"/>
    </xf>
    <xf numFmtId="0" fontId="39" fillId="8" borderId="13" xfId="0" applyFont="1" applyFill="1" applyBorder="1" applyAlignment="1">
      <alignment horizontal="center" vertical="top" wrapText="1"/>
    </xf>
    <xf numFmtId="0" fontId="28" fillId="2" borderId="13" xfId="0" applyFont="1" applyFill="1" applyBorder="1" applyAlignment="1">
      <alignment horizontal="center" vertical="center" wrapText="1"/>
    </xf>
    <xf numFmtId="0" fontId="28" fillId="2" borderId="0" xfId="0" applyFont="1" applyFill="1" applyAlignment="1">
      <alignment horizontal="center" vertical="center" wrapText="1"/>
    </xf>
    <xf numFmtId="0" fontId="28" fillId="2" borderId="12" xfId="0" applyFont="1" applyFill="1" applyBorder="1" applyAlignment="1">
      <alignment horizontal="center" vertical="center" wrapText="1"/>
    </xf>
    <xf numFmtId="0" fontId="3" fillId="9" borderId="34" xfId="0" applyFont="1" applyFill="1" applyBorder="1" applyAlignment="1">
      <alignment horizontal="right" vertical="center" wrapText="1"/>
    </xf>
    <xf numFmtId="0" fontId="3" fillId="10" borderId="37" xfId="0" applyFont="1" applyFill="1" applyBorder="1" applyAlignment="1">
      <alignment horizontal="right" vertical="center" wrapText="1"/>
    </xf>
    <xf numFmtId="0" fontId="3" fillId="4" borderId="12" xfId="0" applyFont="1" applyFill="1" applyBorder="1" applyAlignment="1">
      <alignment horizontal="right" vertical="center" wrapText="1"/>
    </xf>
    <xf numFmtId="0" fontId="16" fillId="2" borderId="44" xfId="0" applyFont="1" applyFill="1" applyBorder="1" applyAlignment="1">
      <alignment horizontal="center" vertical="center"/>
    </xf>
    <xf numFmtId="0" fontId="16" fillId="2" borderId="52" xfId="0" applyFont="1" applyFill="1" applyBorder="1" applyAlignment="1">
      <alignment horizontal="center" vertical="center"/>
    </xf>
    <xf numFmtId="0" fontId="11" fillId="2" borderId="44" xfId="0" applyFont="1" applyFill="1" applyBorder="1" applyAlignment="1">
      <alignment horizontal="left" vertical="center" wrapText="1"/>
    </xf>
    <xf numFmtId="0" fontId="11" fillId="2" borderId="52" xfId="0" applyFont="1" applyFill="1" applyBorder="1" applyAlignment="1">
      <alignment horizontal="left" vertical="center" wrapText="1"/>
    </xf>
    <xf numFmtId="0" fontId="16" fillId="8" borderId="13" xfId="0" applyFont="1" applyFill="1" applyBorder="1" applyAlignment="1">
      <alignment horizontal="center" vertical="center" wrapText="1"/>
    </xf>
    <xf numFmtId="0" fontId="5" fillId="8" borderId="12" xfId="0" applyFont="1" applyFill="1" applyBorder="1" applyAlignment="1">
      <alignment horizontal="right" vertical="center" wrapText="1"/>
    </xf>
    <xf numFmtId="0" fontId="4" fillId="8" borderId="0" xfId="0" applyFont="1" applyFill="1" applyAlignment="1">
      <alignment horizontal="right" vertical="center" wrapText="1"/>
    </xf>
    <xf numFmtId="0" fontId="9" fillId="8" borderId="0" xfId="0" applyFont="1" applyFill="1" applyAlignment="1">
      <alignment horizontal="right" vertical="center" wrapText="1"/>
    </xf>
    <xf numFmtId="0" fontId="9" fillId="8" borderId="16" xfId="0" applyFont="1" applyFill="1" applyBorder="1" applyAlignment="1">
      <alignment horizontal="right" vertical="center" wrapText="1"/>
    </xf>
    <xf numFmtId="0" fontId="4" fillId="8" borderId="12" xfId="0" applyFont="1" applyFill="1" applyBorder="1" applyAlignment="1">
      <alignment horizontal="right" vertical="top" wrapText="1"/>
    </xf>
    <xf numFmtId="0" fontId="5" fillId="8" borderId="12" xfId="0" applyFont="1" applyFill="1" applyBorder="1" applyAlignment="1">
      <alignment horizontal="right" vertical="top" wrapText="1"/>
    </xf>
    <xf numFmtId="0" fontId="8" fillId="8" borderId="14" xfId="0" applyFont="1" applyFill="1" applyBorder="1" applyAlignment="1">
      <alignment horizontal="right" vertical="center" wrapText="1"/>
    </xf>
    <xf numFmtId="0" fontId="9" fillId="8" borderId="14" xfId="0" applyFont="1" applyFill="1" applyBorder="1" applyAlignment="1">
      <alignment horizontal="right" vertical="center" wrapText="1"/>
    </xf>
    <xf numFmtId="0" fontId="19" fillId="5" borderId="44" xfId="0" applyFont="1" applyFill="1" applyBorder="1" applyAlignment="1">
      <alignment horizontal="center" vertical="center" wrapText="1"/>
    </xf>
    <xf numFmtId="0" fontId="19" fillId="5" borderId="0" xfId="0" applyFont="1" applyFill="1" applyAlignment="1">
      <alignment horizontal="center" vertical="center" wrapText="1"/>
    </xf>
    <xf numFmtId="0" fontId="19" fillId="5" borderId="52" xfId="0" applyFont="1" applyFill="1" applyBorder="1" applyAlignment="1">
      <alignment horizontal="center" vertical="center" wrapText="1"/>
    </xf>
    <xf numFmtId="0" fontId="19" fillId="6" borderId="44" xfId="0" applyFont="1" applyFill="1" applyBorder="1" applyAlignment="1">
      <alignment horizontal="center" vertical="center" wrapText="1"/>
    </xf>
    <xf numFmtId="0" fontId="19" fillId="6" borderId="5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11" fillId="2" borderId="44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11" fillId="2" borderId="52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6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left" vertical="center" wrapText="1"/>
    </xf>
    <xf numFmtId="0" fontId="19" fillId="6" borderId="0" xfId="0" applyFont="1" applyFill="1" applyAlignment="1">
      <alignment horizontal="center" vertical="center" wrapText="1"/>
    </xf>
    <xf numFmtId="0" fontId="19" fillId="3" borderId="44" xfId="0" applyFont="1" applyFill="1" applyBorder="1" applyAlignment="1">
      <alignment horizontal="center" vertical="center" wrapText="1"/>
    </xf>
    <xf numFmtId="0" fontId="19" fillId="3" borderId="52" xfId="0" applyFont="1" applyFill="1" applyBorder="1" applyAlignment="1">
      <alignment horizontal="center" vertical="center" wrapText="1"/>
    </xf>
    <xf numFmtId="0" fontId="31" fillId="0" borderId="0" xfId="0" applyFont="1" applyAlignment="1">
      <alignment horizontal="left" vertical="center" wrapText="1"/>
    </xf>
    <xf numFmtId="0" fontId="16" fillId="0" borderId="0" xfId="0" applyFont="1" applyAlignment="1">
      <alignment horizontal="left"/>
    </xf>
    <xf numFmtId="0" fontId="4" fillId="8" borderId="16" xfId="0" applyFont="1" applyFill="1" applyBorder="1" applyAlignment="1">
      <alignment horizontal="center" vertical="center" wrapText="1"/>
    </xf>
    <xf numFmtId="0" fontId="5" fillId="8" borderId="16" xfId="0" applyFont="1" applyFill="1" applyBorder="1" applyAlignment="1">
      <alignment horizontal="center" vertical="center" wrapText="1"/>
    </xf>
    <xf numFmtId="0" fontId="5" fillId="8" borderId="12" xfId="0" applyFont="1" applyFill="1" applyBorder="1" applyAlignment="1">
      <alignment horizontal="center" vertical="center" wrapText="1"/>
    </xf>
    <xf numFmtId="0" fontId="25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right" wrapText="1"/>
    </xf>
    <xf numFmtId="0" fontId="11" fillId="0" borderId="0" xfId="0" applyFont="1" applyAlignment="1">
      <alignment horizontal="center" wrapText="1"/>
    </xf>
    <xf numFmtId="0" fontId="21" fillId="3" borderId="44" xfId="0" applyFont="1" applyFill="1" applyBorder="1" applyAlignment="1">
      <alignment horizontal="center" vertical="center" wrapText="1"/>
    </xf>
    <xf numFmtId="0" fontId="21" fillId="3" borderId="0" xfId="0" applyFont="1" applyFill="1" applyAlignment="1">
      <alignment horizontal="center" vertical="center" wrapText="1"/>
    </xf>
    <xf numFmtId="0" fontId="21" fillId="3" borderId="52" xfId="0" applyFont="1" applyFill="1" applyBorder="1" applyAlignment="1">
      <alignment horizontal="center" vertical="center" wrapText="1"/>
    </xf>
    <xf numFmtId="0" fontId="29" fillId="0" borderId="0" xfId="0" applyFont="1" applyAlignment="1">
      <alignment horizontal="left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right" vertical="center"/>
    </xf>
  </cellXfs>
  <cellStyles count="1">
    <cellStyle name="Normal" xfId="0" builtinId="0"/>
  </cellStyles>
  <dxfs count="27">
    <dxf>
      <font>
        <color theme="0" tint="-0.24994659260841701"/>
      </font>
      <fill>
        <patternFill patternType="solid">
          <bgColor rgb="FFFFFFCC"/>
        </patternFill>
      </fill>
    </dxf>
    <dxf>
      <font>
        <color theme="5" tint="0.39994506668294322"/>
      </font>
      <fill>
        <patternFill>
          <bgColor rgb="FFFFFFCC"/>
        </patternFill>
      </fill>
    </dxf>
    <dxf>
      <font>
        <color theme="9" tint="0.39994506668294322"/>
      </font>
      <fill>
        <patternFill>
          <bgColor rgb="FFFFFF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rgb="FFC00000"/>
      </font>
      <fill>
        <patternFill>
          <bgColor theme="0" tint="-0.14996795556505021"/>
        </patternFill>
      </fill>
    </dxf>
    <dxf>
      <font>
        <color rgb="FFC00000"/>
      </font>
      <fill>
        <patternFill>
          <bgColor theme="0" tint="-0.14996795556505021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rgb="FFC00000"/>
      </font>
      <fill>
        <patternFill>
          <bgColor theme="0" tint="-0.14996795556505021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fgColor theme="1"/>
          <bgColor theme="5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ont>
        <color rgb="FF9C0006"/>
      </font>
      <fill>
        <patternFill>
          <bgColor theme="5" tint="0.59996337778862885"/>
        </patternFill>
      </fill>
    </dxf>
    <dxf>
      <font>
        <color rgb="FF9C0006"/>
      </font>
      <fill>
        <patternFill>
          <bgColor theme="5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</dxfs>
  <tableStyles count="0" defaultTableStyle="TableStyleMedium2" defaultPivotStyle="PivotStyleLight16"/>
  <colors>
    <mruColors>
      <color rgb="FFFFFFCC"/>
      <color rgb="FFF8F8F8"/>
      <color rgb="FFDDDDDD"/>
      <color rgb="FFFFCC99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39.xml.rels><?xml version="1.0" encoding="UTF-8" standalone="yes"?>
<Relationships xmlns="http://schemas.openxmlformats.org/package/2006/relationships"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0.xml.rels><?xml version="1.0" encoding="UTF-8" standalone="yes"?>
<Relationships xmlns="http://schemas.openxmlformats.org/package/2006/relationships"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42.xml.rels><?xml version="1.0" encoding="UTF-8" standalone="yes"?>
<Relationships xmlns="http://schemas.openxmlformats.org/package/2006/relationships"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40474261935679"/>
          <c:y val="4.6465159596985805E-3"/>
          <c:w val="0.71700216744217726"/>
          <c:h val="0.97431433973979042"/>
        </c:manualLayout>
      </c:layout>
      <c:pieChart>
        <c:varyColors val="1"/>
        <c:ser>
          <c:idx val="0"/>
          <c:order val="0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7C8-446F-A444-95B3ECA83E2D}"/>
              </c:ext>
            </c:extLst>
          </c:dPt>
          <c:dPt>
            <c:idx val="1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07C8-446F-A444-95B3ECA83E2D}"/>
              </c:ext>
            </c:extLst>
          </c:dPt>
          <c:dPt>
            <c:idx val="2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07C8-446F-A444-95B3ECA83E2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Apstrade_B!$S$5:$S$7</c:f>
              <c:numCache>
                <c:formatCode>General</c:formatCode>
                <c:ptCount val="3"/>
                <c:pt idx="0">
                  <c:v>1</c:v>
                </c:pt>
                <c:pt idx="1">
                  <c:v>2</c:v>
                </c:pt>
                <c:pt idx="2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7C8-446F-A444-95B3ECA83E2D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07C8-446F-A444-95B3ECA83E2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Apstrade_B!$S$6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07C8-446F-A444-95B3ECA83E2D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07C8-446F-A444-95B3ECA83E2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Apstrade_B!$S$7</c:f>
              <c:numCache>
                <c:formatCode>General</c:formatCode>
                <c:ptCount val="1"/>
                <c:pt idx="0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07C8-446F-A444-95B3ECA83E2D}"/>
            </c:ext>
          </c:extLst>
        </c:ser>
        <c:ser>
          <c:idx val="3"/>
          <c:order val="3"/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07C8-446F-A444-95B3ECA83E2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Apstrade_B!$S$4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07C8-446F-A444-95B3ECA83E2D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40474261935679"/>
          <c:y val="4.6465159596985805E-3"/>
          <c:w val="0.71700216744217726"/>
          <c:h val="0.97431433973979042"/>
        </c:manualLayout>
      </c:layout>
      <c:pieChart>
        <c:varyColors val="1"/>
        <c:ser>
          <c:idx val="0"/>
          <c:order val="0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4E3-4679-9609-509E7A58D56E}"/>
              </c:ext>
            </c:extLst>
          </c:dPt>
          <c:dPt>
            <c:idx val="1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C4E3-4679-9609-509E7A58D56E}"/>
              </c:ext>
            </c:extLst>
          </c:dPt>
          <c:dPt>
            <c:idx val="2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C4E3-4679-9609-509E7A58D56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Apstrade_B!$BS$5:$BS$7</c:f>
              <c:numCache>
                <c:formatCode>General</c:formatCode>
                <c:ptCount val="3"/>
                <c:pt idx="0">
                  <c:v>1</c:v>
                </c:pt>
                <c:pt idx="1">
                  <c:v>5</c:v>
                </c:pt>
                <c:pt idx="2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4E3-4679-9609-509E7A58D56E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C4E3-4679-9609-509E7A58D56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Apstrade_B!$S$6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C4E3-4679-9609-509E7A58D56E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C4E3-4679-9609-509E7A58D56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Apstrade_B!$S$7</c:f>
              <c:numCache>
                <c:formatCode>General</c:formatCode>
                <c:ptCount val="1"/>
                <c:pt idx="0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C4E3-4679-9609-509E7A58D56E}"/>
            </c:ext>
          </c:extLst>
        </c:ser>
        <c:ser>
          <c:idx val="3"/>
          <c:order val="3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C4E3-4679-9609-509E7A58D56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Apstrade_B!$S$4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C4E3-4679-9609-509E7A58D56E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40474261935679"/>
          <c:y val="4.6465159596985805E-3"/>
          <c:w val="0.71700216744217726"/>
          <c:h val="0.97431433973979042"/>
        </c:manualLayout>
      </c:layout>
      <c:pieChart>
        <c:varyColors val="1"/>
        <c:ser>
          <c:idx val="0"/>
          <c:order val="0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835-4E2A-8FB1-C0619EAD1138}"/>
              </c:ext>
            </c:extLst>
          </c:dPt>
          <c:dPt>
            <c:idx val="1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0835-4E2A-8FB1-C0619EAD1138}"/>
              </c:ext>
            </c:extLst>
          </c:dPt>
          <c:dPt>
            <c:idx val="2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0835-4E2A-8FB1-C0619EAD113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Apstrade_B!$BX$5:$BX$7</c:f>
              <c:numCache>
                <c:formatCode>General</c:formatCode>
                <c:ptCount val="3"/>
                <c:pt idx="0">
                  <c:v>1</c:v>
                </c:pt>
                <c:pt idx="1">
                  <c:v>7</c:v>
                </c:pt>
                <c:pt idx="2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835-4E2A-8FB1-C0619EAD1138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0835-4E2A-8FB1-C0619EAD113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Apstrade_B!$S$6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0835-4E2A-8FB1-C0619EAD1138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0835-4E2A-8FB1-C0619EAD113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Apstrade_B!$S$7</c:f>
              <c:numCache>
                <c:formatCode>General</c:formatCode>
                <c:ptCount val="1"/>
                <c:pt idx="0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0835-4E2A-8FB1-C0619EAD1138}"/>
            </c:ext>
          </c:extLst>
        </c:ser>
        <c:ser>
          <c:idx val="3"/>
          <c:order val="3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0835-4E2A-8FB1-C0619EAD113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Apstrade_B!$S$4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0835-4E2A-8FB1-C0619EAD1138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40474261935679"/>
          <c:y val="4.6465159596985805E-3"/>
          <c:w val="0.71700216744217726"/>
          <c:h val="0.97431433973979042"/>
        </c:manualLayout>
      </c:layout>
      <c:pieChart>
        <c:varyColors val="1"/>
        <c:ser>
          <c:idx val="0"/>
          <c:order val="0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9CF-4E99-B26A-0A1CCE123E39}"/>
              </c:ext>
            </c:extLst>
          </c:dPt>
          <c:dPt>
            <c:idx val="1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59CF-4E99-B26A-0A1CCE123E39}"/>
              </c:ext>
            </c:extLst>
          </c:dPt>
          <c:dPt>
            <c:idx val="2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59CF-4E99-B26A-0A1CCE123E3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Apstrade_B!$CC$5:$CC$7</c:f>
              <c:numCache>
                <c:formatCode>General</c:formatCode>
                <c:ptCount val="3"/>
                <c:pt idx="0">
                  <c:v>1</c:v>
                </c:pt>
                <c:pt idx="1">
                  <c:v>8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9CF-4E99-B26A-0A1CCE123E39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59CF-4E99-B26A-0A1CCE123E3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Apstrade_B!$S$6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59CF-4E99-B26A-0A1CCE123E39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59CF-4E99-B26A-0A1CCE123E3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Apstrade_B!$S$7</c:f>
              <c:numCache>
                <c:formatCode>General</c:formatCode>
                <c:ptCount val="1"/>
                <c:pt idx="0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59CF-4E99-B26A-0A1CCE123E39}"/>
            </c:ext>
          </c:extLst>
        </c:ser>
        <c:ser>
          <c:idx val="3"/>
          <c:order val="3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59CF-4E99-B26A-0A1CCE123E3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Apstrade_B!$S$4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59CF-4E99-B26A-0A1CCE123E39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40474261935679"/>
          <c:y val="4.6465159596985805E-3"/>
          <c:w val="0.71700216744217726"/>
          <c:h val="0.97431433973979042"/>
        </c:manualLayout>
      </c:layout>
      <c:pieChart>
        <c:varyColors val="1"/>
        <c:ser>
          <c:idx val="0"/>
          <c:order val="0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EB0E-48C6-A743-2C571E904911}"/>
              </c:ext>
            </c:extLst>
          </c:dPt>
          <c:dPt>
            <c:idx val="1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EB0E-48C6-A743-2C571E904911}"/>
              </c:ext>
            </c:extLst>
          </c:dPt>
          <c:dPt>
            <c:idx val="2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EB0E-48C6-A743-2C571E90491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Apstrade_B!$CH$5:$CH$7</c:f>
              <c:numCache>
                <c:formatCode>General</c:formatCode>
                <c:ptCount val="3"/>
                <c:pt idx="0">
                  <c:v>1</c:v>
                </c:pt>
                <c:pt idx="1">
                  <c:v>9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B0E-48C6-A743-2C571E904911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EB0E-48C6-A743-2C571E90491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Apstrade_B!$S$6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EB0E-48C6-A743-2C571E904911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EB0E-48C6-A743-2C571E90491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Apstrade_B!$S$7</c:f>
              <c:numCache>
                <c:formatCode>General</c:formatCode>
                <c:ptCount val="1"/>
                <c:pt idx="0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EB0E-48C6-A743-2C571E904911}"/>
            </c:ext>
          </c:extLst>
        </c:ser>
        <c:ser>
          <c:idx val="3"/>
          <c:order val="3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EB0E-48C6-A743-2C571E90491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Apstrade_B!$S$4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EB0E-48C6-A743-2C571E904911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40474261935679"/>
          <c:y val="4.6465159596985805E-3"/>
          <c:w val="0.71700216744217726"/>
          <c:h val="0.97431433973979042"/>
        </c:manualLayout>
      </c:layout>
      <c:pieChart>
        <c:varyColors val="1"/>
        <c:ser>
          <c:idx val="0"/>
          <c:order val="0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0DE-4D2B-8B86-7C8991F603CD}"/>
              </c:ext>
            </c:extLst>
          </c:dPt>
          <c:dPt>
            <c:idx val="1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90DE-4D2B-8B86-7C8991F603CD}"/>
              </c:ext>
            </c:extLst>
          </c:dPt>
          <c:dPt>
            <c:idx val="2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90DE-4D2B-8B86-7C8991F603C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Apstrade_B!$CM$5:$CM$7</c:f>
              <c:numCache>
                <c:formatCode>General</c:formatCode>
                <c:ptCount val="3"/>
                <c:pt idx="0">
                  <c:v>3</c:v>
                </c:pt>
                <c:pt idx="1">
                  <c:v>5</c:v>
                </c:pt>
                <c:pt idx="2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0DE-4D2B-8B86-7C8991F603CD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90DE-4D2B-8B86-7C8991F603C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Apstrade_B!$S$6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90DE-4D2B-8B86-7C8991F603CD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90DE-4D2B-8B86-7C8991F603C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Apstrade_B!$S$7</c:f>
              <c:numCache>
                <c:formatCode>General</c:formatCode>
                <c:ptCount val="1"/>
                <c:pt idx="0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90DE-4D2B-8B86-7C8991F603CD}"/>
            </c:ext>
          </c:extLst>
        </c:ser>
        <c:ser>
          <c:idx val="3"/>
          <c:order val="3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90DE-4D2B-8B86-7C8991F603C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Apstrade_B!$S$4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90DE-4D2B-8B86-7C8991F603CD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40474261935679"/>
          <c:y val="4.6465159596985805E-3"/>
          <c:w val="0.71700216744217726"/>
          <c:h val="0.97431433973979042"/>
        </c:manualLayout>
      </c:layout>
      <c:pieChart>
        <c:varyColors val="1"/>
        <c:ser>
          <c:idx val="0"/>
          <c:order val="0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4F3F-40AB-9228-A003E3595C0B}"/>
              </c:ext>
            </c:extLst>
          </c:dPt>
          <c:dPt>
            <c:idx val="1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4F3F-40AB-9228-A003E3595C0B}"/>
              </c:ext>
            </c:extLst>
          </c:dPt>
          <c:dPt>
            <c:idx val="2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4F3F-40AB-9228-A003E3595C0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Apstrade_B!$CR$5:$CR$7</c:f>
              <c:numCache>
                <c:formatCode>General</c:formatCode>
                <c:ptCount val="3"/>
                <c:pt idx="0">
                  <c:v>4</c:v>
                </c:pt>
                <c:pt idx="1">
                  <c:v>6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F3F-40AB-9228-A003E3595C0B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4F3F-40AB-9228-A003E3595C0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Apstrade_B!$S$6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4F3F-40AB-9228-A003E3595C0B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4F3F-40AB-9228-A003E3595C0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Apstrade_B!$S$7</c:f>
              <c:numCache>
                <c:formatCode>General</c:formatCode>
                <c:ptCount val="1"/>
                <c:pt idx="0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4F3F-40AB-9228-A003E3595C0B}"/>
            </c:ext>
          </c:extLst>
        </c:ser>
        <c:ser>
          <c:idx val="3"/>
          <c:order val="3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4F3F-40AB-9228-A003E3595C0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Apstrade_B!$S$4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4F3F-40AB-9228-A003E3595C0B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40474261935679"/>
          <c:y val="4.6465159596985805E-3"/>
          <c:w val="0.71700216744217726"/>
          <c:h val="0.97431433973979042"/>
        </c:manualLayout>
      </c:layout>
      <c:pieChart>
        <c:varyColors val="1"/>
        <c:ser>
          <c:idx val="0"/>
          <c:order val="0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1CD3-43CF-A8FF-A5D16A8F2C19}"/>
              </c:ext>
            </c:extLst>
          </c:dPt>
          <c:dPt>
            <c:idx val="1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1CD3-43CF-A8FF-A5D16A8F2C19}"/>
              </c:ext>
            </c:extLst>
          </c:dPt>
          <c:dPt>
            <c:idx val="2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1CD3-43CF-A8FF-A5D16A8F2C1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Apstrade_B!$CW$5:$CW$7</c:f>
              <c:numCache>
                <c:formatCode>General</c:formatCode>
                <c:ptCount val="3"/>
                <c:pt idx="0">
                  <c:v>6</c:v>
                </c:pt>
                <c:pt idx="1">
                  <c:v>0</c:v>
                </c:pt>
                <c:pt idx="2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CD3-43CF-A8FF-A5D16A8F2C19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1CD3-43CF-A8FF-A5D16A8F2C1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Apstrade_B!$S$6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1CD3-43CF-A8FF-A5D16A8F2C19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1CD3-43CF-A8FF-A5D16A8F2C1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Apstrade_B!$S$7</c:f>
              <c:numCache>
                <c:formatCode>General</c:formatCode>
                <c:ptCount val="1"/>
                <c:pt idx="0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1CD3-43CF-A8FF-A5D16A8F2C19}"/>
            </c:ext>
          </c:extLst>
        </c:ser>
        <c:ser>
          <c:idx val="3"/>
          <c:order val="3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1CD3-43CF-A8FF-A5D16A8F2C1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Apstrade_B!$S$4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1CD3-43CF-A8FF-A5D16A8F2C19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40474261935679"/>
          <c:y val="4.6465159596985805E-3"/>
          <c:w val="0.71700216744217726"/>
          <c:h val="0.97431433973979042"/>
        </c:manualLayout>
      </c:layout>
      <c:pieChart>
        <c:varyColors val="1"/>
        <c:ser>
          <c:idx val="0"/>
          <c:order val="0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7B3-492C-B085-7458F0012FDC}"/>
              </c:ext>
            </c:extLst>
          </c:dPt>
          <c:dPt>
            <c:idx val="1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B7B3-492C-B085-7458F0012FDC}"/>
              </c:ext>
            </c:extLst>
          </c:dPt>
          <c:dPt>
            <c:idx val="2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B7B3-492C-B085-7458F0012FD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Apstrade_B!$DB$5:$DB$7</c:f>
              <c:numCache>
                <c:formatCode>General</c:formatCode>
                <c:ptCount val="3"/>
                <c:pt idx="0">
                  <c:v>6</c:v>
                </c:pt>
                <c:pt idx="1">
                  <c:v>0</c:v>
                </c:pt>
                <c:pt idx="2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7B3-492C-B085-7458F0012FDC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B7B3-492C-B085-7458F0012FD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Apstrade_B!$S$6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B7B3-492C-B085-7458F0012FDC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B7B3-492C-B085-7458F0012FD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Apstrade_B!$S$7</c:f>
              <c:numCache>
                <c:formatCode>General</c:formatCode>
                <c:ptCount val="1"/>
                <c:pt idx="0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B7B3-492C-B085-7458F0012FDC}"/>
            </c:ext>
          </c:extLst>
        </c:ser>
        <c:ser>
          <c:idx val="3"/>
          <c:order val="3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B7B3-492C-B085-7458F0012FD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Apstrade_B!$S$4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B7B3-492C-B085-7458F0012FDC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40474261935679"/>
          <c:y val="4.6465159596985805E-3"/>
          <c:w val="0.71700216744217726"/>
          <c:h val="0.97431433973979042"/>
        </c:manualLayout>
      </c:layout>
      <c:pieChart>
        <c:varyColors val="1"/>
        <c:ser>
          <c:idx val="0"/>
          <c:order val="0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F5B3-4E3B-ADE8-940B75C1590B}"/>
              </c:ext>
            </c:extLst>
          </c:dPt>
          <c:dPt>
            <c:idx val="1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F5B3-4E3B-ADE8-940B75C1590B}"/>
              </c:ext>
            </c:extLst>
          </c:dPt>
          <c:dPt>
            <c:idx val="2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F5B3-4E3B-ADE8-940B75C1590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Apstrade_B!$DG$5:$DG$7</c:f>
              <c:numCache>
                <c:formatCode>General</c:formatCode>
                <c:ptCount val="3"/>
                <c:pt idx="0">
                  <c:v>8</c:v>
                </c:pt>
                <c:pt idx="1">
                  <c:v>0</c:v>
                </c:pt>
                <c:pt idx="2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5B3-4E3B-ADE8-940B75C1590B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F5B3-4E3B-ADE8-940B75C1590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Apstrade_B!$S$6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F5B3-4E3B-ADE8-940B75C1590B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F5B3-4E3B-ADE8-940B75C1590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Apstrade_B!$S$7</c:f>
              <c:numCache>
                <c:formatCode>General</c:formatCode>
                <c:ptCount val="1"/>
                <c:pt idx="0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F5B3-4E3B-ADE8-940B75C1590B}"/>
            </c:ext>
          </c:extLst>
        </c:ser>
        <c:ser>
          <c:idx val="3"/>
          <c:order val="3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F5B3-4E3B-ADE8-940B75C1590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Apstrade_B!$S$4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F5B3-4E3B-ADE8-940B75C1590B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40474261935679"/>
          <c:y val="4.6465159596985805E-3"/>
          <c:w val="0.71700216744217726"/>
          <c:h val="0.97431433973979042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4EB-4270-9BA7-01CA48C4303B}"/>
              </c:ext>
            </c:extLst>
          </c:dPt>
          <c:dPt>
            <c:idx val="1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4EB-4270-9BA7-01CA48C4303B}"/>
              </c:ext>
            </c:extLst>
          </c:dPt>
          <c:dPt>
            <c:idx val="2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34EB-4270-9BA7-01CA48C4303B}"/>
              </c:ext>
            </c:extLst>
          </c:dPt>
          <c:dPt>
            <c:idx val="3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34EB-4270-9BA7-01CA48C4303B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4EB-4270-9BA7-01CA48C4303B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4EB-4270-9BA7-01CA48C4303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Apstrade_B!$M$4:$M$7</c:f>
              <c:numCache>
                <c:formatCode>General</c:formatCode>
                <c:ptCount val="4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4EB-4270-9BA7-01CA48C4303B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34EB-4270-9BA7-01CA48C4303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Apstrade_B!$S$6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34EB-4270-9BA7-01CA48C4303B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34EB-4270-9BA7-01CA48C4303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Apstrade_B!$S$7</c:f>
              <c:numCache>
                <c:formatCode>General</c:formatCode>
                <c:ptCount val="1"/>
                <c:pt idx="0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34EB-4270-9BA7-01CA48C4303B}"/>
            </c:ext>
          </c:extLst>
        </c:ser>
        <c:ser>
          <c:idx val="3"/>
          <c:order val="3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34EB-4270-9BA7-01CA48C4303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Apstrade_B!$S$4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34EB-4270-9BA7-01CA48C4303B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40474261935679"/>
          <c:y val="4.6465159596985805E-3"/>
          <c:w val="0.71700216744217726"/>
          <c:h val="0.97431433973979042"/>
        </c:manualLayout>
      </c:layout>
      <c:pieChart>
        <c:varyColors val="1"/>
        <c:ser>
          <c:idx val="0"/>
          <c:order val="0"/>
          <c:spPr>
            <a:solidFill>
              <a:schemeClr val="accent1"/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6CE-47F8-8849-CC6D66460C16}"/>
              </c:ext>
            </c:extLst>
          </c:dPt>
          <c:dPt>
            <c:idx val="1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66CE-47F8-8849-CC6D66460C16}"/>
              </c:ext>
            </c:extLst>
          </c:dPt>
          <c:dPt>
            <c:idx val="2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66CE-47F8-8849-CC6D66460C1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Apstrade_B!$X$5:$X$7</c:f>
              <c:numCache>
                <c:formatCode>General</c:formatCode>
                <c:ptCount val="3"/>
                <c:pt idx="0">
                  <c:v>1</c:v>
                </c:pt>
                <c:pt idx="1">
                  <c:v>2</c:v>
                </c:pt>
                <c:pt idx="2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6CE-47F8-8849-CC6D66460C16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66CE-47F8-8849-CC6D66460C1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Apstrade_B!$S$6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66CE-47F8-8849-CC6D66460C16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66CE-47F8-8849-CC6D66460C1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Apstrade_B!$S$7</c:f>
              <c:numCache>
                <c:formatCode>General</c:formatCode>
                <c:ptCount val="1"/>
                <c:pt idx="0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66CE-47F8-8849-CC6D66460C16}"/>
            </c:ext>
          </c:extLst>
        </c:ser>
        <c:ser>
          <c:idx val="3"/>
          <c:order val="3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66CE-47F8-8849-CC6D66460C1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Apstrade_B!$S$4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66CE-47F8-8849-CC6D66460C16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5846514429947806E-2"/>
          <c:y val="2.9304018034661809E-2"/>
          <c:w val="0.90226859974759122"/>
          <c:h val="0.9218559519075685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49EB-49B1-B07C-2CF1F05B5EBD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49EB-49B1-B07C-2CF1F05B5EBD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49EB-49B1-B07C-2CF1F05B5EBD}"/>
              </c:ext>
            </c:extLst>
          </c:dPt>
          <c:val>
            <c:numRef>
              <c:f>Apstrade_B!$P$8:$R$8</c:f>
              <c:numCache>
                <c:formatCode>General</c:formatCode>
                <c:ptCount val="3"/>
                <c:pt idx="0">
                  <c:v>41</c:v>
                </c:pt>
                <c:pt idx="1">
                  <c:v>72</c:v>
                </c:pt>
                <c:pt idx="2">
                  <c:v>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9EB-49B1-B07C-2CF1F05B5E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-27"/>
        <c:axId val="117172671"/>
        <c:axId val="117177951"/>
      </c:barChart>
      <c:catAx>
        <c:axId val="117172671"/>
        <c:scaling>
          <c:orientation val="minMax"/>
        </c:scaling>
        <c:delete val="1"/>
        <c:axPos val="b"/>
        <c:majorTickMark val="none"/>
        <c:minorTickMark val="none"/>
        <c:tickLblPos val="nextTo"/>
        <c:crossAx val="117177951"/>
        <c:crosses val="autoZero"/>
        <c:auto val="1"/>
        <c:lblAlgn val="ctr"/>
        <c:lblOffset val="100"/>
        <c:noMultiLvlLbl val="0"/>
      </c:catAx>
      <c:valAx>
        <c:axId val="117177951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1717267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958753523924851E-2"/>
          <c:y val="0"/>
          <c:w val="0.86743470220781183"/>
          <c:h val="0.98562997293456334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8F9-420F-9E16-B7BFC19E8713}"/>
              </c:ext>
            </c:extLst>
          </c:dPt>
          <c:dPt>
            <c:idx val="1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38F9-420F-9E16-B7BFC19E8713}"/>
              </c:ext>
            </c:extLst>
          </c:dPt>
          <c:dPt>
            <c:idx val="2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8F9-420F-9E16-B7BFC19E8713}"/>
              </c:ext>
            </c:extLst>
          </c:dPt>
          <c:val>
            <c:numRef>
              <c:f>Kopsavilkums_B!$J$9:$L$9</c:f>
              <c:numCache>
                <c:formatCode>General</c:formatCode>
                <c:ptCount val="3"/>
                <c:pt idx="0">
                  <c:v>1</c:v>
                </c:pt>
                <c:pt idx="1">
                  <c:v>2</c:v>
                </c:pt>
                <c:pt idx="2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F9-420F-9E16-B7BFC19E87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958753523924851E-2"/>
          <c:y val="0"/>
          <c:w val="0.86743470220781183"/>
          <c:h val="0.98562997293456334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594-47E7-9208-739D2BDD5D1C}"/>
              </c:ext>
            </c:extLst>
          </c:dPt>
          <c:dPt>
            <c:idx val="1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594-47E7-9208-739D2BDD5D1C}"/>
              </c:ext>
            </c:extLst>
          </c:dPt>
          <c:dPt>
            <c:idx val="2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3594-47E7-9208-739D2BDD5D1C}"/>
              </c:ext>
            </c:extLst>
          </c:dPt>
          <c:val>
            <c:numRef>
              <c:f>Kopsavilkums_B!$J$14:$L$14</c:f>
              <c:numCache>
                <c:formatCode>General</c:formatCode>
                <c:ptCount val="3"/>
                <c:pt idx="0">
                  <c:v>1</c:v>
                </c:pt>
                <c:pt idx="1">
                  <c:v>3</c:v>
                </c:pt>
                <c:pt idx="2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594-47E7-9208-739D2BDD5D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958753523924851E-2"/>
          <c:y val="0"/>
          <c:w val="0.86743470220781183"/>
          <c:h val="0.98562997293456334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804-4824-8C5E-0DFEF364DFC2}"/>
              </c:ext>
            </c:extLst>
          </c:dPt>
          <c:dPt>
            <c:idx val="1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5804-4824-8C5E-0DFEF364DFC2}"/>
              </c:ext>
            </c:extLst>
          </c:dPt>
          <c:dPt>
            <c:idx val="2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5804-4824-8C5E-0DFEF364DFC2}"/>
              </c:ext>
            </c:extLst>
          </c:dPt>
          <c:val>
            <c:numRef>
              <c:f>Kopsavilkums_B!$J$10:$L$10</c:f>
              <c:numCache>
                <c:formatCode>General</c:formatCode>
                <c:ptCount val="3"/>
                <c:pt idx="0">
                  <c:v>0</c:v>
                </c:pt>
                <c:pt idx="1">
                  <c:v>4</c:v>
                </c:pt>
                <c:pt idx="2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804-4824-8C5E-0DFEF364DF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958753523924851E-2"/>
          <c:y val="0"/>
          <c:w val="0.86743470220781183"/>
          <c:h val="0.98562997293456334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AA5-4961-94D6-00DB4D4A6789}"/>
              </c:ext>
            </c:extLst>
          </c:dPt>
          <c:dPt>
            <c:idx val="1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6AA5-4961-94D6-00DB4D4A6789}"/>
              </c:ext>
            </c:extLst>
          </c:dPt>
          <c:dPt>
            <c:idx val="2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6AA5-4961-94D6-00DB4D4A6789}"/>
              </c:ext>
            </c:extLst>
          </c:dPt>
          <c:val>
            <c:numRef>
              <c:f>Kopsavilkums_B!$J$11:$L$11</c:f>
              <c:numCache>
                <c:formatCode>General</c:formatCode>
                <c:ptCount val="3"/>
                <c:pt idx="0">
                  <c:v>0</c:v>
                </c:pt>
                <c:pt idx="1">
                  <c:v>4</c:v>
                </c:pt>
                <c:pt idx="2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AA5-4961-94D6-00DB4D4A67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958753523924851E-2"/>
          <c:y val="0"/>
          <c:w val="0.86743470220781183"/>
          <c:h val="0.98562997293456334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DE2-481E-BA91-D403DBF5FEB4}"/>
              </c:ext>
            </c:extLst>
          </c:dPt>
          <c:dPt>
            <c:idx val="1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DE2-481E-BA91-D403DBF5FEB4}"/>
              </c:ext>
            </c:extLst>
          </c:dPt>
          <c:dPt>
            <c:idx val="2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3DE2-481E-BA91-D403DBF5FEB4}"/>
              </c:ext>
            </c:extLst>
          </c:dPt>
          <c:val>
            <c:numRef>
              <c:f>Kopsavilkums_B!$J$7:$L$7</c:f>
              <c:numCache>
                <c:formatCode>General</c:formatCode>
                <c:ptCount val="3"/>
                <c:pt idx="0">
                  <c:v>1</c:v>
                </c:pt>
                <c:pt idx="1">
                  <c:v>2</c:v>
                </c:pt>
                <c:pt idx="2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DE2-481E-BA91-D403DBF5FE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958753523924851E-2"/>
          <c:y val="0"/>
          <c:w val="0.86743470220781183"/>
          <c:h val="0.98562997293456334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11B4-49F4-91D0-13CEE0B64BED}"/>
              </c:ext>
            </c:extLst>
          </c:dPt>
          <c:dPt>
            <c:idx val="1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11B4-49F4-91D0-13CEE0B64BED}"/>
              </c:ext>
            </c:extLst>
          </c:dPt>
          <c:dPt>
            <c:idx val="2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11B4-49F4-91D0-13CEE0B64BED}"/>
              </c:ext>
            </c:extLst>
          </c:dPt>
          <c:val>
            <c:numRef>
              <c:f>Kopsavilkums_B!$J$15:$L$15</c:f>
              <c:numCache>
                <c:formatCode>General</c:formatCode>
                <c:ptCount val="3"/>
                <c:pt idx="0">
                  <c:v>1</c:v>
                </c:pt>
                <c:pt idx="1">
                  <c:v>5</c:v>
                </c:pt>
                <c:pt idx="2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1B4-49F4-91D0-13CEE0B64B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958753523924851E-2"/>
          <c:y val="0"/>
          <c:w val="0.86743470220781183"/>
          <c:h val="0.98562997293456334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2CCF-45DE-AA65-3E7B36A49C70}"/>
              </c:ext>
            </c:extLst>
          </c:dPt>
          <c:dPt>
            <c:idx val="1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2CCF-45DE-AA65-3E7B36A49C70}"/>
              </c:ext>
            </c:extLst>
          </c:dPt>
          <c:dPt>
            <c:idx val="2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2CCF-45DE-AA65-3E7B36A49C70}"/>
              </c:ext>
            </c:extLst>
          </c:dPt>
          <c:val>
            <c:numRef>
              <c:f>Kopsavilkums_B!$J$17:$L$17</c:f>
              <c:numCache>
                <c:formatCode>General</c:formatCode>
                <c:ptCount val="3"/>
                <c:pt idx="0">
                  <c:v>0</c:v>
                </c:pt>
                <c:pt idx="1">
                  <c:v>5</c:v>
                </c:pt>
                <c:pt idx="2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CCF-45DE-AA65-3E7B36A49C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958753523924851E-2"/>
          <c:y val="0"/>
          <c:w val="0.86743470220781183"/>
          <c:h val="0.98562997293456334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4E05-4EBC-B4A9-CFFA302CEF1F}"/>
              </c:ext>
            </c:extLst>
          </c:dPt>
          <c:dPt>
            <c:idx val="1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4E05-4EBC-B4A9-CFFA302CEF1F}"/>
              </c:ext>
            </c:extLst>
          </c:dPt>
          <c:dPt>
            <c:idx val="2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4E05-4EBC-B4A9-CFFA302CEF1F}"/>
              </c:ext>
            </c:extLst>
          </c:dPt>
          <c:val>
            <c:numRef>
              <c:f>Kopsavilkums_B!$J$18:$L$18</c:f>
              <c:numCache>
                <c:formatCode>General</c:formatCode>
                <c:ptCount val="3"/>
                <c:pt idx="0">
                  <c:v>1</c:v>
                </c:pt>
                <c:pt idx="1">
                  <c:v>6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E05-4EBC-B4A9-CFFA302CEF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958753523924851E-2"/>
          <c:y val="0"/>
          <c:w val="0.86743470220781183"/>
          <c:h val="0.98562997293456334"/>
        </c:manualLayout>
      </c:layout>
      <c:pieChart>
        <c:varyColors val="1"/>
        <c:ser>
          <c:idx val="0"/>
          <c:order val="0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51E-43B5-BAA3-5A74760E7F51}"/>
              </c:ext>
            </c:extLst>
          </c:dPt>
          <c:dPt>
            <c:idx val="1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A51E-43B5-BAA3-5A74760E7F51}"/>
              </c:ext>
            </c:extLst>
          </c:dPt>
          <c:dPt>
            <c:idx val="2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A51E-43B5-BAA3-5A74760E7F51}"/>
              </c:ext>
            </c:extLst>
          </c:dPt>
          <c:val>
            <c:numRef>
              <c:f>Kopsavilkums_B!$J$20:$L$20</c:f>
              <c:numCache>
                <c:formatCode>General</c:formatCode>
                <c:ptCount val="3"/>
                <c:pt idx="0">
                  <c:v>1</c:v>
                </c:pt>
                <c:pt idx="1">
                  <c:v>5</c:v>
                </c:pt>
                <c:pt idx="2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51E-43B5-BAA3-5A74760E7F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40474261935679"/>
          <c:y val="4.6465159596985805E-3"/>
          <c:w val="0.71700216744217726"/>
          <c:h val="0.97431433973979042"/>
        </c:manualLayout>
      </c:layout>
      <c:pieChart>
        <c:varyColors val="1"/>
        <c:ser>
          <c:idx val="0"/>
          <c:order val="0"/>
          <c:spPr>
            <a:solidFill>
              <a:schemeClr val="accent1"/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3A5-49F2-91A1-D5AB8104309B}"/>
              </c:ext>
            </c:extLst>
          </c:dPt>
          <c:dPt>
            <c:idx val="1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53A5-49F2-91A1-D5AB8104309B}"/>
              </c:ext>
            </c:extLst>
          </c:dPt>
          <c:dPt>
            <c:idx val="2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53A5-49F2-91A1-D5AB8104309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Apstrade_B!$AC$5:$AC$7</c:f>
              <c:numCache>
                <c:formatCode>General</c:formatCode>
                <c:ptCount val="3"/>
                <c:pt idx="0">
                  <c:v>0</c:v>
                </c:pt>
                <c:pt idx="1">
                  <c:v>4</c:v>
                </c:pt>
                <c:pt idx="2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3A5-49F2-91A1-D5AB8104309B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53A5-49F2-91A1-D5AB8104309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Apstrade_B!$S$6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53A5-49F2-91A1-D5AB8104309B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53A5-49F2-91A1-D5AB8104309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Apstrade_B!$S$7</c:f>
              <c:numCache>
                <c:formatCode>General</c:formatCode>
                <c:ptCount val="1"/>
                <c:pt idx="0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53A5-49F2-91A1-D5AB8104309B}"/>
            </c:ext>
          </c:extLst>
        </c:ser>
        <c:ser>
          <c:idx val="3"/>
          <c:order val="3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53A5-49F2-91A1-D5AB8104309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Apstrade_B!$S$4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53A5-49F2-91A1-D5AB8104309B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958753523924851E-2"/>
          <c:y val="0"/>
          <c:w val="0.86743470220781183"/>
          <c:h val="0.98562997293456334"/>
        </c:manualLayout>
      </c:layout>
      <c:pieChart>
        <c:varyColors val="1"/>
        <c:ser>
          <c:idx val="0"/>
          <c:order val="0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D60-4E37-A032-CC5F00597A0D}"/>
              </c:ext>
            </c:extLst>
          </c:dPt>
          <c:dPt>
            <c:idx val="1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7D60-4E37-A032-CC5F00597A0D}"/>
              </c:ext>
            </c:extLst>
          </c:dPt>
          <c:dPt>
            <c:idx val="2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7D60-4E37-A032-CC5F00597A0D}"/>
              </c:ext>
            </c:extLst>
          </c:dPt>
          <c:val>
            <c:numRef>
              <c:f>Kopsavilkums_B!$J$21:$L$21</c:f>
              <c:numCache>
                <c:formatCode>General</c:formatCode>
                <c:ptCount val="3"/>
                <c:pt idx="0">
                  <c:v>1</c:v>
                </c:pt>
                <c:pt idx="1">
                  <c:v>7</c:v>
                </c:pt>
                <c:pt idx="2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D60-4E37-A032-CC5F00597A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958753523924851E-2"/>
          <c:y val="0"/>
          <c:w val="0.86743470220781183"/>
          <c:h val="0.98562997293456334"/>
        </c:manualLayout>
      </c:layout>
      <c:pieChart>
        <c:varyColors val="1"/>
        <c:ser>
          <c:idx val="0"/>
          <c:order val="0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991-42D4-92DC-9E63EABE2F15}"/>
              </c:ext>
            </c:extLst>
          </c:dPt>
          <c:dPt>
            <c:idx val="1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8991-42D4-92DC-9E63EABE2F15}"/>
              </c:ext>
            </c:extLst>
          </c:dPt>
          <c:dPt>
            <c:idx val="2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8991-42D4-92DC-9E63EABE2F15}"/>
              </c:ext>
            </c:extLst>
          </c:dPt>
          <c:val>
            <c:numRef>
              <c:f>Kopsavilkums_B!$J$22:$L$22</c:f>
              <c:numCache>
                <c:formatCode>General</c:formatCode>
                <c:ptCount val="3"/>
                <c:pt idx="0">
                  <c:v>1</c:v>
                </c:pt>
                <c:pt idx="1">
                  <c:v>8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991-42D4-92DC-9E63EABE2F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958753523924851E-2"/>
          <c:y val="0"/>
          <c:w val="0.86743470220781183"/>
          <c:h val="0.98562997293456334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C63-4ED2-900D-AAC291217872}"/>
              </c:ext>
            </c:extLst>
          </c:dPt>
          <c:dPt>
            <c:idx val="1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0C63-4ED2-900D-AAC291217872}"/>
              </c:ext>
            </c:extLst>
          </c:dPt>
          <c:dPt>
            <c:idx val="2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0C63-4ED2-900D-AAC291217872}"/>
              </c:ext>
            </c:extLst>
          </c:dPt>
          <c:val>
            <c:numRef>
              <c:f>Kopsavilkums_B!$J$23:$L$23</c:f>
              <c:numCache>
                <c:formatCode>General</c:formatCode>
                <c:ptCount val="3"/>
                <c:pt idx="0">
                  <c:v>1</c:v>
                </c:pt>
                <c:pt idx="1">
                  <c:v>9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C63-4ED2-900D-AAC2912178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958753523924851E-2"/>
          <c:y val="0"/>
          <c:w val="0.86743470220781183"/>
          <c:h val="0.98562997293456334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A18-4F3E-A4DA-2B472CFA7D32}"/>
              </c:ext>
            </c:extLst>
          </c:dPt>
          <c:dPt>
            <c:idx val="1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BA18-4F3E-A4DA-2B472CFA7D32}"/>
              </c:ext>
            </c:extLst>
          </c:dPt>
          <c:dPt>
            <c:idx val="2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BA18-4F3E-A4DA-2B472CFA7D32}"/>
              </c:ext>
            </c:extLst>
          </c:dPt>
          <c:val>
            <c:numRef>
              <c:f>Kopsavilkums_B!$J$25:$L$25</c:f>
              <c:numCache>
                <c:formatCode>General</c:formatCode>
                <c:ptCount val="3"/>
                <c:pt idx="0">
                  <c:v>3</c:v>
                </c:pt>
                <c:pt idx="1">
                  <c:v>5</c:v>
                </c:pt>
                <c:pt idx="2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A18-4F3E-A4DA-2B472CFA7D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958753523924851E-2"/>
          <c:y val="0"/>
          <c:w val="0.86743470220781183"/>
          <c:h val="0.98562997293456334"/>
        </c:manualLayout>
      </c:layout>
      <c:pieChart>
        <c:varyColors val="1"/>
        <c:ser>
          <c:idx val="0"/>
          <c:order val="0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DD8-4043-A739-6D0468DCFCE4}"/>
              </c:ext>
            </c:extLst>
          </c:dPt>
          <c:dPt>
            <c:idx val="1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6DD8-4043-A739-6D0468DCFCE4}"/>
              </c:ext>
            </c:extLst>
          </c:dPt>
          <c:dPt>
            <c:idx val="2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6DD8-4043-A739-6D0468DCFCE4}"/>
              </c:ext>
            </c:extLst>
          </c:dPt>
          <c:val>
            <c:numRef>
              <c:f>Kopsavilkums_B!$J$26:$L$26</c:f>
              <c:numCache>
                <c:formatCode>General</c:formatCode>
                <c:ptCount val="3"/>
                <c:pt idx="0">
                  <c:v>4</c:v>
                </c:pt>
                <c:pt idx="1">
                  <c:v>6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DD8-4043-A739-6D0468DCFC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958753523924851E-2"/>
          <c:y val="0"/>
          <c:w val="0.86743470220781183"/>
          <c:h val="0.98562997293456334"/>
        </c:manualLayout>
      </c:layout>
      <c:pieChart>
        <c:varyColors val="1"/>
        <c:ser>
          <c:idx val="0"/>
          <c:order val="0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083-46C6-98AB-C93257B2160D}"/>
              </c:ext>
            </c:extLst>
          </c:dPt>
          <c:dPt>
            <c:idx val="1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8083-46C6-98AB-C93257B2160D}"/>
              </c:ext>
            </c:extLst>
          </c:dPt>
          <c:dPt>
            <c:idx val="2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8083-46C6-98AB-C93257B2160D}"/>
              </c:ext>
            </c:extLst>
          </c:dPt>
          <c:val>
            <c:numRef>
              <c:f>Kopsavilkums_B!$J$28:$L$28</c:f>
              <c:numCache>
                <c:formatCode>General</c:formatCode>
                <c:ptCount val="3"/>
                <c:pt idx="0">
                  <c:v>6</c:v>
                </c:pt>
                <c:pt idx="2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083-46C6-98AB-C93257B216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958753523924851E-2"/>
          <c:y val="0"/>
          <c:w val="0.86743470220781183"/>
          <c:h val="0.98562997293456334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581-4C1A-9ADC-913EAA36493D}"/>
              </c:ext>
            </c:extLst>
          </c:dPt>
          <c:dPt>
            <c:idx val="1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9581-4C1A-9ADC-913EAA36493D}"/>
              </c:ext>
            </c:extLst>
          </c:dPt>
          <c:dPt>
            <c:idx val="2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9581-4C1A-9ADC-913EAA36493D}"/>
              </c:ext>
            </c:extLst>
          </c:dPt>
          <c:val>
            <c:numRef>
              <c:f>Kopsavilkums_B!$J$29:$L$29</c:f>
              <c:numCache>
                <c:formatCode>General</c:formatCode>
                <c:ptCount val="3"/>
                <c:pt idx="0">
                  <c:v>6</c:v>
                </c:pt>
                <c:pt idx="2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581-4C1A-9ADC-913EAA3649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958753523924851E-2"/>
          <c:y val="0"/>
          <c:w val="0.86743470220781183"/>
          <c:h val="0.98562997293456334"/>
        </c:manualLayout>
      </c:layout>
      <c:pieChart>
        <c:varyColors val="1"/>
        <c:ser>
          <c:idx val="1"/>
          <c:order val="0"/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4-CD04-4DB2-94BC-7142BB3F6CCD}"/>
              </c:ext>
            </c:extLst>
          </c:dPt>
          <c:val>
            <c:numRef>
              <c:f>Kopsavilkums_B!$J$30:$L$30</c:f>
              <c:numCache>
                <c:formatCode>General</c:formatCode>
                <c:ptCount val="3"/>
                <c:pt idx="0">
                  <c:v>8</c:v>
                </c:pt>
                <c:pt idx="2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CD04-4DB2-94BC-7142BB3F6CCD}"/>
            </c:ext>
          </c:extLst>
        </c:ser>
        <c:ser>
          <c:idx val="0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CD04-4DB2-94BC-7142BB3F6CC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CD04-4DB2-94BC-7142BB3F6CC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CD04-4DB2-94BC-7142BB3F6CCD}"/>
              </c:ext>
            </c:extLst>
          </c:dPt>
          <c:val>
            <c:numRef>
              <c:f>Kopsavilkums_B!$J$21:$L$21</c:f>
              <c:numCache>
                <c:formatCode>General</c:formatCode>
                <c:ptCount val="3"/>
                <c:pt idx="0">
                  <c:v>1</c:v>
                </c:pt>
                <c:pt idx="1">
                  <c:v>7</c:v>
                </c:pt>
                <c:pt idx="2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CD04-4DB2-94BC-7142BB3F6C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843601010547838E-2"/>
          <c:y val="2.7537920452577638E-3"/>
          <c:w val="0.9023909090015434"/>
          <c:h val="0.95991343396453699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</c:spPr>
          <c:explosion val="13"/>
          <c:dPt>
            <c:idx val="0"/>
            <c:bubble3D val="0"/>
            <c:explosion val="0"/>
            <c:spPr>
              <a:solidFill>
                <a:schemeClr val="accent6">
                  <a:lumMod val="60000"/>
                  <a:lumOff val="40000"/>
                  <a:alpha val="9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284A-419B-9072-094D9CA8ABA6}"/>
              </c:ext>
            </c:extLst>
          </c:dPt>
          <c:dPt>
            <c:idx val="1"/>
            <c:bubble3D val="0"/>
            <c:explosion val="0"/>
            <c:spPr>
              <a:solidFill>
                <a:schemeClr val="accent2">
                  <a:lumMod val="60000"/>
                  <a:lumOff val="40000"/>
                  <a:alpha val="9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284A-419B-9072-094D9CA8ABA6}"/>
              </c:ext>
            </c:extLst>
          </c:dPt>
          <c:val>
            <c:numRef>
              <c:f>Kopsavilkums_B!$V$10:$V$11</c:f>
              <c:numCache>
                <c:formatCode>General</c:formatCode>
                <c:ptCount val="2"/>
                <c:pt idx="0">
                  <c:v>13</c:v>
                </c:pt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84A-419B-9072-094D9CA8AB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116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3175233300184308E-2"/>
          <c:y val="3.6330639716769766E-2"/>
          <c:w val="0.97628458005966801"/>
          <c:h val="0.9418709764531685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Kopsavilkums_B!$W$18:$AB$18</c:f>
              <c:strCache>
                <c:ptCount val="6"/>
                <c:pt idx="0">
                  <c:v>2</c:v>
                </c:pt>
                <c:pt idx="1">
                  <c:v>4</c:v>
                </c:pt>
                <c:pt idx="2">
                  <c:v>3</c:v>
                </c:pt>
                <c:pt idx="3">
                  <c:v>1</c:v>
                </c:pt>
                <c:pt idx="4">
                  <c:v>0</c:v>
                </c:pt>
                <c:pt idx="5">
                  <c:v>3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9ED-4C7D-AE87-83F62A963B77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C9ED-4C7D-AE87-83F62A963B77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2">
                  <a:lumMod val="20000"/>
                  <a:lumOff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C9ED-4C7D-AE87-83F62A963B77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C9ED-4C7D-AE87-83F62A963B77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C9ED-4C7D-AE87-83F62A963B77}"/>
              </c:ext>
            </c:extLst>
          </c:dPt>
          <c:dPt>
            <c:idx val="5"/>
            <c:invertIfNegative val="0"/>
            <c:bubble3D val="0"/>
            <c:spPr>
              <a:solidFill>
                <a:schemeClr val="bg2">
                  <a:alpha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C9ED-4C7D-AE87-83F62A963B7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lv-L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Kopsavilkums_B!$W$18:$AB$18</c:f>
              <c:numCache>
                <c:formatCode>General</c:formatCode>
                <c:ptCount val="6"/>
                <c:pt idx="0">
                  <c:v>2</c:v>
                </c:pt>
                <c:pt idx="1">
                  <c:v>4</c:v>
                </c:pt>
                <c:pt idx="2">
                  <c:v>3</c:v>
                </c:pt>
                <c:pt idx="3">
                  <c:v>1</c:v>
                </c:pt>
                <c:pt idx="4">
                  <c:v>0</c:v>
                </c:pt>
                <c:pt idx="5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ED-4C7D-AE87-83F62A963B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469587119"/>
        <c:axId val="1469587599"/>
      </c:barChart>
      <c:catAx>
        <c:axId val="1469587119"/>
        <c:scaling>
          <c:orientation val="minMax"/>
        </c:scaling>
        <c:delete val="1"/>
        <c:axPos val="b"/>
        <c:majorTickMark val="none"/>
        <c:minorTickMark val="none"/>
        <c:tickLblPos val="nextTo"/>
        <c:crossAx val="1469587599"/>
        <c:crosses val="autoZero"/>
        <c:auto val="1"/>
        <c:lblAlgn val="ctr"/>
        <c:lblOffset val="100"/>
        <c:noMultiLvlLbl val="0"/>
      </c:catAx>
      <c:valAx>
        <c:axId val="14695875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146958711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40474261935679"/>
          <c:y val="4.6465159596985805E-3"/>
          <c:w val="0.71700216744217726"/>
          <c:h val="0.97431433973979042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793-41B4-86FD-62428C865493}"/>
              </c:ext>
            </c:extLst>
          </c:dPt>
          <c:dPt>
            <c:idx val="1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6793-41B4-86FD-62428C865493}"/>
              </c:ext>
            </c:extLst>
          </c:dPt>
          <c:dPt>
            <c:idx val="2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6793-41B4-86FD-62428C86549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Apstrade_B!$AO$5:$AO$7</c:f>
              <c:numCache>
                <c:formatCode>General</c:formatCode>
                <c:ptCount val="3"/>
                <c:pt idx="0">
                  <c:v>0</c:v>
                </c:pt>
                <c:pt idx="1">
                  <c:v>4</c:v>
                </c:pt>
                <c:pt idx="2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793-41B4-86FD-62428C865493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6793-41B4-86FD-62428C86549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Apstrade_B!$S$6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6793-41B4-86FD-62428C865493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6793-41B4-86FD-62428C86549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Apstrade_B!$S$7</c:f>
              <c:numCache>
                <c:formatCode>General</c:formatCode>
                <c:ptCount val="1"/>
                <c:pt idx="0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6793-41B4-86FD-62428C865493}"/>
            </c:ext>
          </c:extLst>
        </c:ser>
        <c:ser>
          <c:idx val="3"/>
          <c:order val="3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6793-41B4-86FD-62428C86549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Apstrade_B!$S$4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6793-41B4-86FD-62428C865493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958753523924851E-2"/>
          <c:y val="0"/>
          <c:w val="0.86743470220781183"/>
          <c:h val="0.98562997293456334"/>
        </c:manualLayout>
      </c:layout>
      <c:pieChart>
        <c:varyColors val="1"/>
        <c:ser>
          <c:idx val="0"/>
          <c:order val="0"/>
          <c:spPr>
            <a:solidFill>
              <a:schemeClr val="accent1"/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DE8-4DAF-949B-7C54E7B972DC}"/>
              </c:ext>
            </c:extLst>
          </c:dPt>
          <c:dPt>
            <c:idx val="1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DE8-4DAF-949B-7C54E7B972DC}"/>
              </c:ext>
            </c:extLst>
          </c:dPt>
          <c:dPt>
            <c:idx val="2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3DE8-4DAF-949B-7C54E7B972DC}"/>
              </c:ext>
            </c:extLst>
          </c:dPt>
          <c:val>
            <c:numRef>
              <c:f>Kopsavilkums_B!$J$12:$L$12</c:f>
              <c:numCache>
                <c:formatCode>General</c:formatCode>
                <c:ptCount val="3"/>
                <c:pt idx="0">
                  <c:v>5</c:v>
                </c:pt>
                <c:pt idx="1">
                  <c:v>1</c:v>
                </c:pt>
                <c:pt idx="2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DE8-4DAF-949B-7C54E7B972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58929133858275E-2"/>
          <c:y val="3.3149194344068801E-2"/>
          <c:w val="0.88663483464566928"/>
          <c:h val="0.91847595143408112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6">
                  <a:lumMod val="60000"/>
                  <a:lumOff val="40000"/>
                  <a:alpha val="90000"/>
                </a:schemeClr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1-B839-4633-9BBE-95A5FA258F7C}"/>
              </c:ext>
            </c:extLst>
          </c:dPt>
          <c:dPt>
            <c:idx val="1"/>
            <c:bubble3D val="0"/>
            <c:spPr>
              <a:solidFill>
                <a:schemeClr val="accent4">
                  <a:lumMod val="60000"/>
                  <a:lumOff val="40000"/>
                  <a:alpha val="90000"/>
                </a:schemeClr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3-B839-4633-9BBE-95A5FA258F7C}"/>
              </c:ext>
            </c:extLst>
          </c:dPt>
          <c:dPt>
            <c:idx val="2"/>
            <c:bubble3D val="0"/>
            <c:spPr>
              <a:solidFill>
                <a:schemeClr val="accent2">
                  <a:lumMod val="60000"/>
                  <a:lumOff val="40000"/>
                  <a:alpha val="90000"/>
                </a:schemeClr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5-B839-4633-9BBE-95A5FA258F7C}"/>
              </c:ext>
            </c:extLst>
          </c:dPt>
          <c:val>
            <c:numRef>
              <c:f>Kopsavilkums_B!$X$28:$X$30</c:f>
              <c:numCache>
                <c:formatCode>General</c:formatCode>
                <c:ptCount val="3"/>
                <c:pt idx="0">
                  <c:v>85</c:v>
                </c:pt>
                <c:pt idx="1">
                  <c:v>72</c:v>
                </c:pt>
                <c:pt idx="2">
                  <c:v>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839-4633-9BBE-95A5FA258F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0540186640147447E-2"/>
          <c:y val="5.8129023546831624E-2"/>
          <c:w val="0.97891962671970512"/>
          <c:h val="0.9273387205664603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673-4C80-B0AB-308CB5586786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0673-4C80-B0AB-308CB5586786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0673-4C80-B0AB-308CB5586786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0673-4C80-B0AB-308CB5586786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0673-4C80-B0AB-308CB5586786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0673-4C80-B0AB-308CB558678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lv-L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Kopsavilkums_B!$W$24:$AB$24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8</c:v>
                </c:pt>
                <c:pt idx="4">
                  <c:v>4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0673-4C80-B0AB-308CB55867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469587119"/>
        <c:axId val="1469587599"/>
      </c:barChart>
      <c:catAx>
        <c:axId val="1469587119"/>
        <c:scaling>
          <c:orientation val="minMax"/>
        </c:scaling>
        <c:delete val="1"/>
        <c:axPos val="b"/>
        <c:majorTickMark val="none"/>
        <c:minorTickMark val="none"/>
        <c:tickLblPos val="nextTo"/>
        <c:crossAx val="1469587599"/>
        <c:crosses val="autoZero"/>
        <c:auto val="1"/>
        <c:lblAlgn val="ctr"/>
        <c:lblOffset val="100"/>
        <c:noMultiLvlLbl val="0"/>
      </c:catAx>
      <c:valAx>
        <c:axId val="1469587599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469587119"/>
        <c:crosses val="autoZero"/>
        <c:crossBetween val="between"/>
        <c:majorUnit val="50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40474261935679"/>
          <c:y val="4.6465159596985805E-3"/>
          <c:w val="0.71700216744217726"/>
          <c:h val="0.97431433973979042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35A-49D2-94BD-E5C00FF21F32}"/>
              </c:ext>
            </c:extLst>
          </c:dPt>
          <c:dPt>
            <c:idx val="1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A35A-49D2-94BD-E5C00FF21F32}"/>
              </c:ext>
            </c:extLst>
          </c:dPt>
          <c:dPt>
            <c:idx val="2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A35A-49D2-94BD-E5C00FF21F3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Apstrade_B!$AT$5:$AT$7</c:f>
              <c:numCache>
                <c:formatCode>General</c:formatCode>
                <c:ptCount val="3"/>
                <c:pt idx="0">
                  <c:v>5</c:v>
                </c:pt>
                <c:pt idx="1">
                  <c:v>1</c:v>
                </c:pt>
                <c:pt idx="2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35A-49D2-94BD-E5C00FF21F32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A35A-49D2-94BD-E5C00FF21F3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Apstrade_B!$S$6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A35A-49D2-94BD-E5C00FF21F32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A35A-49D2-94BD-E5C00FF21F3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Apstrade_B!$S$7</c:f>
              <c:numCache>
                <c:formatCode>General</c:formatCode>
                <c:ptCount val="1"/>
                <c:pt idx="0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A35A-49D2-94BD-E5C00FF21F32}"/>
            </c:ext>
          </c:extLst>
        </c:ser>
        <c:ser>
          <c:idx val="3"/>
          <c:order val="3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A35A-49D2-94BD-E5C00FF21F3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Apstrade_B!$S$4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A35A-49D2-94BD-E5C00FF21F32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40474261935679"/>
          <c:y val="4.6465159596985805E-3"/>
          <c:w val="0.71700216744217726"/>
          <c:h val="0.97431433973979042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CD7-43F4-977D-941EDDA1AB49}"/>
              </c:ext>
            </c:extLst>
          </c:dPt>
          <c:dPt>
            <c:idx val="1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CCD7-43F4-977D-941EDDA1AB49}"/>
              </c:ext>
            </c:extLst>
          </c:dPt>
          <c:dPt>
            <c:idx val="2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CCD7-43F4-977D-941EDDA1AB4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Apstrade_B!$AY$5:$AY$7</c:f>
              <c:numCache>
                <c:formatCode>General</c:formatCode>
                <c:ptCount val="3"/>
                <c:pt idx="0">
                  <c:v>1</c:v>
                </c:pt>
                <c:pt idx="1">
                  <c:v>3</c:v>
                </c:pt>
                <c:pt idx="2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CD7-43F4-977D-941EDDA1AB49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CCD7-43F4-977D-941EDDA1AB4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Apstrade_B!$S$6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CCD7-43F4-977D-941EDDA1AB49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CCD7-43F4-977D-941EDDA1AB4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Apstrade_B!$S$7</c:f>
              <c:numCache>
                <c:formatCode>General</c:formatCode>
                <c:ptCount val="1"/>
                <c:pt idx="0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CCD7-43F4-977D-941EDDA1AB49}"/>
            </c:ext>
          </c:extLst>
        </c:ser>
        <c:ser>
          <c:idx val="3"/>
          <c:order val="3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CCD7-43F4-977D-941EDDA1AB4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Apstrade_B!$S$4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CCD7-43F4-977D-941EDDA1AB49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40474261935679"/>
          <c:y val="4.6465159596985805E-3"/>
          <c:w val="0.71700216744217726"/>
          <c:h val="0.97431433973979042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F70A-4CDA-8E07-428F270CF343}"/>
              </c:ext>
            </c:extLst>
          </c:dPt>
          <c:dPt>
            <c:idx val="1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F70A-4CDA-8E07-428F270CF343}"/>
              </c:ext>
            </c:extLst>
          </c:dPt>
          <c:dPt>
            <c:idx val="2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F70A-4CDA-8E07-428F270CF34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Apstrade_B!$BD$5:$BD$7</c:f>
              <c:numCache>
                <c:formatCode>General</c:formatCode>
                <c:ptCount val="3"/>
                <c:pt idx="0">
                  <c:v>1</c:v>
                </c:pt>
                <c:pt idx="1">
                  <c:v>5</c:v>
                </c:pt>
                <c:pt idx="2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70A-4CDA-8E07-428F270CF343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F70A-4CDA-8E07-428F270CF34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Apstrade_B!$S$6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F70A-4CDA-8E07-428F270CF343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F70A-4CDA-8E07-428F270CF34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Apstrade_B!$S$7</c:f>
              <c:numCache>
                <c:formatCode>General</c:formatCode>
                <c:ptCount val="1"/>
                <c:pt idx="0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F70A-4CDA-8E07-428F270CF343}"/>
            </c:ext>
          </c:extLst>
        </c:ser>
        <c:ser>
          <c:idx val="3"/>
          <c:order val="3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F70A-4CDA-8E07-428F270CF34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Apstrade_B!$S$4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F70A-4CDA-8E07-428F270CF343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40474261935679"/>
          <c:y val="4.6465159596985805E-3"/>
          <c:w val="0.71700216744217726"/>
          <c:h val="0.97431433973979042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EA6-4B84-A957-7318C2B2ED72}"/>
              </c:ext>
            </c:extLst>
          </c:dPt>
          <c:dPt>
            <c:idx val="1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5EA6-4B84-A957-7318C2B2ED72}"/>
              </c:ext>
            </c:extLst>
          </c:dPt>
          <c:dPt>
            <c:idx val="2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5EA6-4B84-A957-7318C2B2ED7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Apstrade_B!$BI$5:$BI$7</c:f>
              <c:numCache>
                <c:formatCode>General</c:formatCode>
                <c:ptCount val="3"/>
                <c:pt idx="0">
                  <c:v>0</c:v>
                </c:pt>
                <c:pt idx="1">
                  <c:v>5</c:v>
                </c:pt>
                <c:pt idx="2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EA6-4B84-A957-7318C2B2ED72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5EA6-4B84-A957-7318C2B2ED7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Apstrade_B!$S$6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5EA6-4B84-A957-7318C2B2ED72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5EA6-4B84-A957-7318C2B2ED7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Apstrade_B!$S$7</c:f>
              <c:numCache>
                <c:formatCode>General</c:formatCode>
                <c:ptCount val="1"/>
                <c:pt idx="0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5EA6-4B84-A957-7318C2B2ED72}"/>
            </c:ext>
          </c:extLst>
        </c:ser>
        <c:ser>
          <c:idx val="3"/>
          <c:order val="3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5EA6-4B84-A957-7318C2B2ED7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Apstrade_B!$S$4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5EA6-4B84-A957-7318C2B2ED72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40474261935679"/>
          <c:y val="4.6465159596985805E-3"/>
          <c:w val="0.71700216744217726"/>
          <c:h val="0.97431433973979042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B1F-4E1B-8B3E-65B1EB168F93}"/>
              </c:ext>
            </c:extLst>
          </c:dPt>
          <c:dPt>
            <c:idx val="1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AB1F-4E1B-8B3E-65B1EB168F93}"/>
              </c:ext>
            </c:extLst>
          </c:dPt>
          <c:dPt>
            <c:idx val="2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AB1F-4E1B-8B3E-65B1EB168F9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Apstrade_B!$BN$5:$BN$7</c:f>
              <c:numCache>
                <c:formatCode>General</c:formatCode>
                <c:ptCount val="3"/>
                <c:pt idx="0">
                  <c:v>1</c:v>
                </c:pt>
                <c:pt idx="1">
                  <c:v>6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B1F-4E1B-8B3E-65B1EB168F93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AB1F-4E1B-8B3E-65B1EB168F9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Apstrade_B!$S$6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AB1F-4E1B-8B3E-65B1EB168F93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AB1F-4E1B-8B3E-65B1EB168F9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Apstrade_B!$S$7</c:f>
              <c:numCache>
                <c:formatCode>General</c:formatCode>
                <c:ptCount val="1"/>
                <c:pt idx="0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AB1F-4E1B-8B3E-65B1EB168F93}"/>
            </c:ext>
          </c:extLst>
        </c:ser>
        <c:ser>
          <c:idx val="3"/>
          <c:order val="3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AB1F-4E1B-8B3E-65B1EB168F9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Apstrade_B!$S$4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AB1F-4E1B-8B3E-65B1EB168F93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8.xml"/><Relationship Id="rId13" Type="http://schemas.openxmlformats.org/officeDocument/2006/relationships/chart" Target="../charts/chart33.xml"/><Relationship Id="rId18" Type="http://schemas.openxmlformats.org/officeDocument/2006/relationships/chart" Target="../charts/chart38.xml"/><Relationship Id="rId3" Type="http://schemas.openxmlformats.org/officeDocument/2006/relationships/chart" Target="../charts/chart23.xml"/><Relationship Id="rId21" Type="http://schemas.openxmlformats.org/officeDocument/2006/relationships/chart" Target="../charts/chart41.xml"/><Relationship Id="rId7" Type="http://schemas.openxmlformats.org/officeDocument/2006/relationships/chart" Target="../charts/chart27.xml"/><Relationship Id="rId12" Type="http://schemas.openxmlformats.org/officeDocument/2006/relationships/chart" Target="../charts/chart32.xml"/><Relationship Id="rId17" Type="http://schemas.openxmlformats.org/officeDocument/2006/relationships/chart" Target="../charts/chart37.xml"/><Relationship Id="rId2" Type="http://schemas.openxmlformats.org/officeDocument/2006/relationships/chart" Target="../charts/chart22.xml"/><Relationship Id="rId16" Type="http://schemas.openxmlformats.org/officeDocument/2006/relationships/chart" Target="../charts/chart36.xml"/><Relationship Id="rId20" Type="http://schemas.openxmlformats.org/officeDocument/2006/relationships/chart" Target="../charts/chart40.xml"/><Relationship Id="rId1" Type="http://schemas.openxmlformats.org/officeDocument/2006/relationships/chart" Target="../charts/chart21.xml"/><Relationship Id="rId6" Type="http://schemas.openxmlformats.org/officeDocument/2006/relationships/chart" Target="../charts/chart26.xml"/><Relationship Id="rId11" Type="http://schemas.openxmlformats.org/officeDocument/2006/relationships/chart" Target="../charts/chart31.xml"/><Relationship Id="rId24" Type="http://schemas.openxmlformats.org/officeDocument/2006/relationships/chart" Target="../charts/chart42.xml"/><Relationship Id="rId5" Type="http://schemas.openxmlformats.org/officeDocument/2006/relationships/chart" Target="../charts/chart25.xml"/><Relationship Id="rId15" Type="http://schemas.openxmlformats.org/officeDocument/2006/relationships/chart" Target="../charts/chart35.xml"/><Relationship Id="rId23" Type="http://schemas.openxmlformats.org/officeDocument/2006/relationships/image" Target="../media/image1.png"/><Relationship Id="rId10" Type="http://schemas.openxmlformats.org/officeDocument/2006/relationships/chart" Target="../charts/chart30.xml"/><Relationship Id="rId19" Type="http://schemas.openxmlformats.org/officeDocument/2006/relationships/chart" Target="../charts/chart39.xml"/><Relationship Id="rId4" Type="http://schemas.openxmlformats.org/officeDocument/2006/relationships/chart" Target="../charts/chart24.xml"/><Relationship Id="rId9" Type="http://schemas.openxmlformats.org/officeDocument/2006/relationships/chart" Target="../charts/chart29.xml"/><Relationship Id="rId14" Type="http://schemas.openxmlformats.org/officeDocument/2006/relationships/chart" Target="../charts/chart34.xml"/><Relationship Id="rId22" Type="http://schemas.openxmlformats.org/officeDocument/2006/relationships/hyperlink" Target="https://www.varam.gov.lv/lv/pakalpojumu-vides-pilnveide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647701</xdr:colOff>
      <xdr:row>1</xdr:row>
      <xdr:rowOff>30957</xdr:rowOff>
    </xdr:from>
    <xdr:to>
      <xdr:col>18</xdr:col>
      <xdr:colOff>2019301</xdr:colOff>
      <xdr:row>2</xdr:row>
      <xdr:rowOff>0</xdr:rowOff>
    </xdr:to>
    <xdr:graphicFrame macro="">
      <xdr:nvGraphicFramePr>
        <xdr:cNvPr id="22" name="Chart 21">
          <a:extLst>
            <a:ext uri="{FF2B5EF4-FFF2-40B4-BE49-F238E27FC236}">
              <a16:creationId xmlns:a16="http://schemas.microsoft.com/office/drawing/2014/main" id="{E46A087A-687C-4A12-A5DD-6D0F2C327C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23</xdr:col>
      <xdr:colOff>662609</xdr:colOff>
      <xdr:row>1</xdr:row>
      <xdr:rowOff>24848</xdr:rowOff>
    </xdr:from>
    <xdr:to>
      <xdr:col>23</xdr:col>
      <xdr:colOff>2034209</xdr:colOff>
      <xdr:row>1</xdr:row>
      <xdr:rowOff>1079741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1BFD6CC-C1F3-4802-924E-D41860ADE9B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28</xdr:col>
      <xdr:colOff>646043</xdr:colOff>
      <xdr:row>1</xdr:row>
      <xdr:rowOff>33131</xdr:rowOff>
    </xdr:from>
    <xdr:to>
      <xdr:col>28</xdr:col>
      <xdr:colOff>2017643</xdr:colOff>
      <xdr:row>1</xdr:row>
      <xdr:rowOff>1035327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A9E596E6-EC79-4DFA-9752-6B71447502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40</xdr:col>
      <xdr:colOff>637761</xdr:colOff>
      <xdr:row>1</xdr:row>
      <xdr:rowOff>0</xdr:rowOff>
    </xdr:from>
    <xdr:to>
      <xdr:col>40</xdr:col>
      <xdr:colOff>2009361</xdr:colOff>
      <xdr:row>1</xdr:row>
      <xdr:rowOff>1054893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A887796A-8C60-445A-A974-9DBC5F0B31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45</xdr:col>
      <xdr:colOff>612913</xdr:colOff>
      <xdr:row>1</xdr:row>
      <xdr:rowOff>16565</xdr:rowOff>
    </xdr:from>
    <xdr:to>
      <xdr:col>45</xdr:col>
      <xdr:colOff>1984513</xdr:colOff>
      <xdr:row>1</xdr:row>
      <xdr:rowOff>1071458</xdr:rowOff>
    </xdr:to>
    <xdr:graphicFrame macro="">
      <xdr:nvGraphicFramePr>
        <xdr:cNvPr id="24" name="Chart 23">
          <a:extLst>
            <a:ext uri="{FF2B5EF4-FFF2-40B4-BE49-F238E27FC236}">
              <a16:creationId xmlns:a16="http://schemas.microsoft.com/office/drawing/2014/main" id="{673702B1-CF0B-4569-9095-E9492E712A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50</xdr:col>
      <xdr:colOff>654326</xdr:colOff>
      <xdr:row>1</xdr:row>
      <xdr:rowOff>24847</xdr:rowOff>
    </xdr:from>
    <xdr:to>
      <xdr:col>50</xdr:col>
      <xdr:colOff>2025926</xdr:colOff>
      <xdr:row>1</xdr:row>
      <xdr:rowOff>1079740</xdr:rowOff>
    </xdr:to>
    <xdr:graphicFrame macro="">
      <xdr:nvGraphicFramePr>
        <xdr:cNvPr id="25" name="Chart 24">
          <a:extLst>
            <a:ext uri="{FF2B5EF4-FFF2-40B4-BE49-F238E27FC236}">
              <a16:creationId xmlns:a16="http://schemas.microsoft.com/office/drawing/2014/main" id="{F61D3220-3654-4524-B77C-FFEB642197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55</xdr:col>
      <xdr:colOff>654326</xdr:colOff>
      <xdr:row>1</xdr:row>
      <xdr:rowOff>8283</xdr:rowOff>
    </xdr:from>
    <xdr:to>
      <xdr:col>55</xdr:col>
      <xdr:colOff>2025926</xdr:colOff>
      <xdr:row>1</xdr:row>
      <xdr:rowOff>1063176</xdr:rowOff>
    </xdr:to>
    <xdr:graphicFrame macro="">
      <xdr:nvGraphicFramePr>
        <xdr:cNvPr id="26" name="Chart 25">
          <a:extLst>
            <a:ext uri="{FF2B5EF4-FFF2-40B4-BE49-F238E27FC236}">
              <a16:creationId xmlns:a16="http://schemas.microsoft.com/office/drawing/2014/main" id="{F5115BED-248D-4E2B-88FA-479C70E69C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60</xdr:col>
      <xdr:colOff>662609</xdr:colOff>
      <xdr:row>1</xdr:row>
      <xdr:rowOff>0</xdr:rowOff>
    </xdr:from>
    <xdr:to>
      <xdr:col>60</xdr:col>
      <xdr:colOff>2034209</xdr:colOff>
      <xdr:row>1</xdr:row>
      <xdr:rowOff>1054893</xdr:rowOff>
    </xdr:to>
    <xdr:graphicFrame macro="">
      <xdr:nvGraphicFramePr>
        <xdr:cNvPr id="27" name="Chart 26">
          <a:extLst>
            <a:ext uri="{FF2B5EF4-FFF2-40B4-BE49-F238E27FC236}">
              <a16:creationId xmlns:a16="http://schemas.microsoft.com/office/drawing/2014/main" id="{3276D67D-779C-465F-8C13-56DA49806D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65</xdr:col>
      <xdr:colOff>646044</xdr:colOff>
      <xdr:row>1</xdr:row>
      <xdr:rowOff>8282</xdr:rowOff>
    </xdr:from>
    <xdr:to>
      <xdr:col>65</xdr:col>
      <xdr:colOff>2017644</xdr:colOff>
      <xdr:row>1</xdr:row>
      <xdr:rowOff>1063175</xdr:rowOff>
    </xdr:to>
    <xdr:graphicFrame macro="">
      <xdr:nvGraphicFramePr>
        <xdr:cNvPr id="28" name="Chart 27">
          <a:extLst>
            <a:ext uri="{FF2B5EF4-FFF2-40B4-BE49-F238E27FC236}">
              <a16:creationId xmlns:a16="http://schemas.microsoft.com/office/drawing/2014/main" id="{70BAA376-CD25-485B-9086-72DC74F16B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70</xdr:col>
      <xdr:colOff>646044</xdr:colOff>
      <xdr:row>1</xdr:row>
      <xdr:rowOff>8283</xdr:rowOff>
    </xdr:from>
    <xdr:to>
      <xdr:col>70</xdr:col>
      <xdr:colOff>2017644</xdr:colOff>
      <xdr:row>1</xdr:row>
      <xdr:rowOff>1063176</xdr:rowOff>
    </xdr:to>
    <xdr:graphicFrame macro="">
      <xdr:nvGraphicFramePr>
        <xdr:cNvPr id="29" name="Chart 28">
          <a:extLst>
            <a:ext uri="{FF2B5EF4-FFF2-40B4-BE49-F238E27FC236}">
              <a16:creationId xmlns:a16="http://schemas.microsoft.com/office/drawing/2014/main" id="{9916287E-FC25-4591-A33B-1A1486BB20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75</xdr:col>
      <xdr:colOff>670891</xdr:colOff>
      <xdr:row>1</xdr:row>
      <xdr:rowOff>16565</xdr:rowOff>
    </xdr:from>
    <xdr:to>
      <xdr:col>75</xdr:col>
      <xdr:colOff>2042491</xdr:colOff>
      <xdr:row>1</xdr:row>
      <xdr:rowOff>1071458</xdr:rowOff>
    </xdr:to>
    <xdr:graphicFrame macro="">
      <xdr:nvGraphicFramePr>
        <xdr:cNvPr id="30" name="Chart 29">
          <a:extLst>
            <a:ext uri="{FF2B5EF4-FFF2-40B4-BE49-F238E27FC236}">
              <a16:creationId xmlns:a16="http://schemas.microsoft.com/office/drawing/2014/main" id="{3980E4B0-0C0B-4A51-828B-0579DFAE0F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80</xdr:col>
      <xdr:colOff>670891</xdr:colOff>
      <xdr:row>1</xdr:row>
      <xdr:rowOff>16565</xdr:rowOff>
    </xdr:from>
    <xdr:to>
      <xdr:col>80</xdr:col>
      <xdr:colOff>2042491</xdr:colOff>
      <xdr:row>1</xdr:row>
      <xdr:rowOff>1071458</xdr:rowOff>
    </xdr:to>
    <xdr:graphicFrame macro="">
      <xdr:nvGraphicFramePr>
        <xdr:cNvPr id="31" name="Chart 30">
          <a:extLst>
            <a:ext uri="{FF2B5EF4-FFF2-40B4-BE49-F238E27FC236}">
              <a16:creationId xmlns:a16="http://schemas.microsoft.com/office/drawing/2014/main" id="{F7F042BD-2734-4245-9697-0D94B6EEBC9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85</xdr:col>
      <xdr:colOff>654326</xdr:colOff>
      <xdr:row>1</xdr:row>
      <xdr:rowOff>16565</xdr:rowOff>
    </xdr:from>
    <xdr:to>
      <xdr:col>85</xdr:col>
      <xdr:colOff>2025926</xdr:colOff>
      <xdr:row>1</xdr:row>
      <xdr:rowOff>1071458</xdr:rowOff>
    </xdr:to>
    <xdr:graphicFrame macro="">
      <xdr:nvGraphicFramePr>
        <xdr:cNvPr id="32" name="Chart 31">
          <a:extLst>
            <a:ext uri="{FF2B5EF4-FFF2-40B4-BE49-F238E27FC236}">
              <a16:creationId xmlns:a16="http://schemas.microsoft.com/office/drawing/2014/main" id="{92A935AA-ECF2-45D4-B886-5E392131EE7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90</xdr:col>
      <xdr:colOff>654326</xdr:colOff>
      <xdr:row>1</xdr:row>
      <xdr:rowOff>16565</xdr:rowOff>
    </xdr:from>
    <xdr:to>
      <xdr:col>90</xdr:col>
      <xdr:colOff>2025926</xdr:colOff>
      <xdr:row>1</xdr:row>
      <xdr:rowOff>1071458</xdr:rowOff>
    </xdr:to>
    <xdr:graphicFrame macro="">
      <xdr:nvGraphicFramePr>
        <xdr:cNvPr id="33" name="Chart 32">
          <a:extLst>
            <a:ext uri="{FF2B5EF4-FFF2-40B4-BE49-F238E27FC236}">
              <a16:creationId xmlns:a16="http://schemas.microsoft.com/office/drawing/2014/main" id="{C2672659-1230-445B-8E50-903C83E04D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95</xdr:col>
      <xdr:colOff>646044</xdr:colOff>
      <xdr:row>1</xdr:row>
      <xdr:rowOff>16565</xdr:rowOff>
    </xdr:from>
    <xdr:to>
      <xdr:col>95</xdr:col>
      <xdr:colOff>2017644</xdr:colOff>
      <xdr:row>1</xdr:row>
      <xdr:rowOff>1071458</xdr:rowOff>
    </xdr:to>
    <xdr:graphicFrame macro="">
      <xdr:nvGraphicFramePr>
        <xdr:cNvPr id="34" name="Chart 33">
          <a:extLst>
            <a:ext uri="{FF2B5EF4-FFF2-40B4-BE49-F238E27FC236}">
              <a16:creationId xmlns:a16="http://schemas.microsoft.com/office/drawing/2014/main" id="{71B2831F-3405-4339-ADA6-C8FFBFBE36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100</xdr:col>
      <xdr:colOff>654326</xdr:colOff>
      <xdr:row>1</xdr:row>
      <xdr:rowOff>8283</xdr:rowOff>
    </xdr:from>
    <xdr:to>
      <xdr:col>100</xdr:col>
      <xdr:colOff>2025926</xdr:colOff>
      <xdr:row>1</xdr:row>
      <xdr:rowOff>1063176</xdr:rowOff>
    </xdr:to>
    <xdr:graphicFrame macro="">
      <xdr:nvGraphicFramePr>
        <xdr:cNvPr id="35" name="Chart 34">
          <a:extLst>
            <a:ext uri="{FF2B5EF4-FFF2-40B4-BE49-F238E27FC236}">
              <a16:creationId xmlns:a16="http://schemas.microsoft.com/office/drawing/2014/main" id="{2C7A9A2F-54DE-4358-B09F-0DCC97B343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105</xdr:col>
      <xdr:colOff>654326</xdr:colOff>
      <xdr:row>1</xdr:row>
      <xdr:rowOff>16566</xdr:rowOff>
    </xdr:from>
    <xdr:to>
      <xdr:col>105</xdr:col>
      <xdr:colOff>2025926</xdr:colOff>
      <xdr:row>1</xdr:row>
      <xdr:rowOff>1071459</xdr:rowOff>
    </xdr:to>
    <xdr:graphicFrame macro="">
      <xdr:nvGraphicFramePr>
        <xdr:cNvPr id="36" name="Chart 35">
          <a:extLst>
            <a:ext uri="{FF2B5EF4-FFF2-40B4-BE49-F238E27FC236}">
              <a16:creationId xmlns:a16="http://schemas.microsoft.com/office/drawing/2014/main" id="{845DA063-DE39-4E07-934A-FD80C11DAC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110</xdr:col>
      <xdr:colOff>646044</xdr:colOff>
      <xdr:row>1</xdr:row>
      <xdr:rowOff>0</xdr:rowOff>
    </xdr:from>
    <xdr:to>
      <xdr:col>110</xdr:col>
      <xdr:colOff>2017644</xdr:colOff>
      <xdr:row>1</xdr:row>
      <xdr:rowOff>1054893</xdr:rowOff>
    </xdr:to>
    <xdr:graphicFrame macro="">
      <xdr:nvGraphicFramePr>
        <xdr:cNvPr id="37" name="Chart 36">
          <a:extLst>
            <a:ext uri="{FF2B5EF4-FFF2-40B4-BE49-F238E27FC236}">
              <a16:creationId xmlns:a16="http://schemas.microsoft.com/office/drawing/2014/main" id="{73BB98C5-74DC-4D43-A2AD-05C57FD1E5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12</xdr:col>
      <xdr:colOff>314325</xdr:colOff>
      <xdr:row>0</xdr:row>
      <xdr:rowOff>695325</xdr:rowOff>
    </xdr:from>
    <xdr:to>
      <xdr:col>12</xdr:col>
      <xdr:colOff>2714625</xdr:colOff>
      <xdr:row>2</xdr:row>
      <xdr:rowOff>142876</xdr:rowOff>
    </xdr:to>
    <xdr:graphicFrame macro="">
      <xdr:nvGraphicFramePr>
        <xdr:cNvPr id="38" name="Chart 37">
          <a:extLst>
            <a:ext uri="{FF2B5EF4-FFF2-40B4-BE49-F238E27FC236}">
              <a16:creationId xmlns:a16="http://schemas.microsoft.com/office/drawing/2014/main" id="{C163B983-2065-48A9-B495-44C9DFE10C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15</xdr:col>
      <xdr:colOff>9525</xdr:colOff>
      <xdr:row>0</xdr:row>
      <xdr:rowOff>209550</xdr:rowOff>
    </xdr:from>
    <xdr:to>
      <xdr:col>17</xdr:col>
      <xdr:colOff>290511</xdr:colOff>
      <xdr:row>1</xdr:row>
      <xdr:rowOff>1066800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DC039AF5-7744-4411-A55D-0F5942F2B9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8164</xdr:colOff>
      <xdr:row>8</xdr:row>
      <xdr:rowOff>19730</xdr:rowOff>
    </xdr:from>
    <xdr:to>
      <xdr:col>14</xdr:col>
      <xdr:colOff>0</xdr:colOff>
      <xdr:row>9</xdr:row>
      <xdr:rowOff>7745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FBA9E73-3D3B-63D0-0B87-FEB8BFC8BF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0</xdr:colOff>
      <xdr:row>13</xdr:row>
      <xdr:rowOff>0</xdr:rowOff>
    </xdr:from>
    <xdr:to>
      <xdr:col>13</xdr:col>
      <xdr:colOff>421821</xdr:colOff>
      <xdr:row>13</xdr:row>
      <xdr:rowOff>428886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58F1CC32-E0DF-43D4-A719-205B2512D7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0</xdr:colOff>
      <xdr:row>9</xdr:row>
      <xdr:rowOff>0</xdr:rowOff>
    </xdr:from>
    <xdr:to>
      <xdr:col>13</xdr:col>
      <xdr:colOff>421821</xdr:colOff>
      <xdr:row>9</xdr:row>
      <xdr:rowOff>428886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2B984FD4-4AFB-48FA-8547-4F8499647A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0</xdr:colOff>
      <xdr:row>10</xdr:row>
      <xdr:rowOff>0</xdr:rowOff>
    </xdr:from>
    <xdr:to>
      <xdr:col>13</xdr:col>
      <xdr:colOff>421821</xdr:colOff>
      <xdr:row>10</xdr:row>
      <xdr:rowOff>428886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9E0DBFF3-15FE-41D1-9730-B215FE7FC1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13</xdr:col>
      <xdr:colOff>0</xdr:colOff>
      <xdr:row>6</xdr:row>
      <xdr:rowOff>43543</xdr:rowOff>
    </xdr:from>
    <xdr:to>
      <xdr:col>13</xdr:col>
      <xdr:colOff>421821</xdr:colOff>
      <xdr:row>6</xdr:row>
      <xdr:rowOff>472429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EAA683C6-76D3-4E70-87A6-ED3E795B1F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0</xdr:colOff>
      <xdr:row>14</xdr:row>
      <xdr:rowOff>0</xdr:rowOff>
    </xdr:from>
    <xdr:to>
      <xdr:col>13</xdr:col>
      <xdr:colOff>421821</xdr:colOff>
      <xdr:row>14</xdr:row>
      <xdr:rowOff>428886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1A236167-FC0E-46FE-AB58-FBFCF9868C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13</xdr:col>
      <xdr:colOff>0</xdr:colOff>
      <xdr:row>16</xdr:row>
      <xdr:rowOff>0</xdr:rowOff>
    </xdr:from>
    <xdr:to>
      <xdr:col>13</xdr:col>
      <xdr:colOff>421821</xdr:colOff>
      <xdr:row>16</xdr:row>
      <xdr:rowOff>428886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AD24480F-BF96-4F79-88DB-C8A6324867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13</xdr:col>
      <xdr:colOff>0</xdr:colOff>
      <xdr:row>16</xdr:row>
      <xdr:rowOff>440871</xdr:rowOff>
    </xdr:from>
    <xdr:to>
      <xdr:col>13</xdr:col>
      <xdr:colOff>421821</xdr:colOff>
      <xdr:row>17</xdr:row>
      <xdr:rowOff>428886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84F4CEBD-C646-49F8-ACE7-3A2D9B3882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13</xdr:col>
      <xdr:colOff>0</xdr:colOff>
      <xdr:row>19</xdr:row>
      <xdr:rowOff>21772</xdr:rowOff>
    </xdr:from>
    <xdr:to>
      <xdr:col>13</xdr:col>
      <xdr:colOff>421821</xdr:colOff>
      <xdr:row>20</xdr:row>
      <xdr:rowOff>9786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CE5C3A9B-B8D2-4B2D-9CBE-34A6A44D8D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0</xdr:colOff>
      <xdr:row>20</xdr:row>
      <xdr:rowOff>0</xdr:rowOff>
    </xdr:from>
    <xdr:to>
      <xdr:col>13</xdr:col>
      <xdr:colOff>421821</xdr:colOff>
      <xdr:row>20</xdr:row>
      <xdr:rowOff>428886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id="{A8C17C98-3667-4186-B84E-5AE5C821C7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13</xdr:col>
      <xdr:colOff>0</xdr:colOff>
      <xdr:row>21</xdr:row>
      <xdr:rowOff>0</xdr:rowOff>
    </xdr:from>
    <xdr:to>
      <xdr:col>13</xdr:col>
      <xdr:colOff>421821</xdr:colOff>
      <xdr:row>21</xdr:row>
      <xdr:rowOff>428886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id="{8EEDD27E-D6B5-447C-8918-6E2D5E57641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13</xdr:col>
      <xdr:colOff>0</xdr:colOff>
      <xdr:row>22</xdr:row>
      <xdr:rowOff>0</xdr:rowOff>
    </xdr:from>
    <xdr:to>
      <xdr:col>13</xdr:col>
      <xdr:colOff>421821</xdr:colOff>
      <xdr:row>22</xdr:row>
      <xdr:rowOff>428886</xdr:rowOff>
    </xdr:to>
    <xdr:graphicFrame macro="">
      <xdr:nvGraphicFramePr>
        <xdr:cNvPr id="18" name="Chart 17">
          <a:extLst>
            <a:ext uri="{FF2B5EF4-FFF2-40B4-BE49-F238E27FC236}">
              <a16:creationId xmlns:a16="http://schemas.microsoft.com/office/drawing/2014/main" id="{B81F31F7-941D-4A48-A928-F2F42327C9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13</xdr:col>
      <xdr:colOff>0</xdr:colOff>
      <xdr:row>23</xdr:row>
      <xdr:rowOff>250371</xdr:rowOff>
    </xdr:from>
    <xdr:to>
      <xdr:col>13</xdr:col>
      <xdr:colOff>421821</xdr:colOff>
      <xdr:row>24</xdr:row>
      <xdr:rowOff>428886</xdr:rowOff>
    </xdr:to>
    <xdr:graphicFrame macro="">
      <xdr:nvGraphicFramePr>
        <xdr:cNvPr id="19" name="Chart 18">
          <a:extLst>
            <a:ext uri="{FF2B5EF4-FFF2-40B4-BE49-F238E27FC236}">
              <a16:creationId xmlns:a16="http://schemas.microsoft.com/office/drawing/2014/main" id="{CBD0081B-8653-4D34-953B-3A694D2F3F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13</xdr:col>
      <xdr:colOff>0</xdr:colOff>
      <xdr:row>25</xdr:row>
      <xdr:rowOff>0</xdr:rowOff>
    </xdr:from>
    <xdr:to>
      <xdr:col>13</xdr:col>
      <xdr:colOff>421821</xdr:colOff>
      <xdr:row>25</xdr:row>
      <xdr:rowOff>428886</xdr:rowOff>
    </xdr:to>
    <xdr:graphicFrame macro="">
      <xdr:nvGraphicFramePr>
        <xdr:cNvPr id="20" name="Chart 19">
          <a:extLst>
            <a:ext uri="{FF2B5EF4-FFF2-40B4-BE49-F238E27FC236}">
              <a16:creationId xmlns:a16="http://schemas.microsoft.com/office/drawing/2014/main" id="{05B63E52-1EFE-4440-BD34-444D79F937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13</xdr:col>
      <xdr:colOff>0</xdr:colOff>
      <xdr:row>27</xdr:row>
      <xdr:rowOff>38100</xdr:rowOff>
    </xdr:from>
    <xdr:to>
      <xdr:col>13</xdr:col>
      <xdr:colOff>421821</xdr:colOff>
      <xdr:row>27</xdr:row>
      <xdr:rowOff>466986</xdr:rowOff>
    </xdr:to>
    <xdr:graphicFrame macro="">
      <xdr:nvGraphicFramePr>
        <xdr:cNvPr id="21" name="Chart 20">
          <a:extLst>
            <a:ext uri="{FF2B5EF4-FFF2-40B4-BE49-F238E27FC236}">
              <a16:creationId xmlns:a16="http://schemas.microsoft.com/office/drawing/2014/main" id="{194D8A74-9D94-46C0-A113-9C56AC26DE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12</xdr:col>
      <xdr:colOff>174172</xdr:colOff>
      <xdr:row>28</xdr:row>
      <xdr:rowOff>27214</xdr:rowOff>
    </xdr:from>
    <xdr:to>
      <xdr:col>13</xdr:col>
      <xdr:colOff>416379</xdr:colOff>
      <xdr:row>28</xdr:row>
      <xdr:rowOff>456100</xdr:rowOff>
    </xdr:to>
    <xdr:graphicFrame macro="">
      <xdr:nvGraphicFramePr>
        <xdr:cNvPr id="22" name="Chart 21">
          <a:extLst>
            <a:ext uri="{FF2B5EF4-FFF2-40B4-BE49-F238E27FC236}">
              <a16:creationId xmlns:a16="http://schemas.microsoft.com/office/drawing/2014/main" id="{FE38B26D-2D61-4A99-9C45-BCBC37CA54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13</xdr:col>
      <xdr:colOff>5443</xdr:colOff>
      <xdr:row>29</xdr:row>
      <xdr:rowOff>38100</xdr:rowOff>
    </xdr:from>
    <xdr:to>
      <xdr:col>13</xdr:col>
      <xdr:colOff>427264</xdr:colOff>
      <xdr:row>29</xdr:row>
      <xdr:rowOff>466986</xdr:rowOff>
    </xdr:to>
    <xdr:graphicFrame macro="">
      <xdr:nvGraphicFramePr>
        <xdr:cNvPr id="23" name="Chart 22">
          <a:extLst>
            <a:ext uri="{FF2B5EF4-FFF2-40B4-BE49-F238E27FC236}">
              <a16:creationId xmlns:a16="http://schemas.microsoft.com/office/drawing/2014/main" id="{69D566C4-3E67-407A-93E1-2D1E18389A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23</xdr:col>
      <xdr:colOff>45507</xdr:colOff>
      <xdr:row>6</xdr:row>
      <xdr:rowOff>233892</xdr:rowOff>
    </xdr:from>
    <xdr:to>
      <xdr:col>26</xdr:col>
      <xdr:colOff>643466</xdr:colOff>
      <xdr:row>12</xdr:row>
      <xdr:rowOff>186268</xdr:rowOff>
    </xdr:to>
    <xdr:graphicFrame macro="">
      <xdr:nvGraphicFramePr>
        <xdr:cNvPr id="25" name="Chart 24">
          <a:extLst>
            <a:ext uri="{FF2B5EF4-FFF2-40B4-BE49-F238E27FC236}">
              <a16:creationId xmlns:a16="http://schemas.microsoft.com/office/drawing/2014/main" id="{AC3AB44B-76DC-448A-B16F-C9D0993045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21</xdr:col>
      <xdr:colOff>523874</xdr:colOff>
      <xdr:row>13</xdr:row>
      <xdr:rowOff>201704</xdr:rowOff>
    </xdr:from>
    <xdr:to>
      <xdr:col>28</xdr:col>
      <xdr:colOff>33618</xdr:colOff>
      <xdr:row>15</xdr:row>
      <xdr:rowOff>212911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C85CDAE-D1A0-DCD8-C316-DD04E99395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13</xdr:col>
      <xdr:colOff>0</xdr:colOff>
      <xdr:row>11</xdr:row>
      <xdr:rowOff>0</xdr:rowOff>
    </xdr:from>
    <xdr:to>
      <xdr:col>13</xdr:col>
      <xdr:colOff>421821</xdr:colOff>
      <xdr:row>11</xdr:row>
      <xdr:rowOff>428886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27A4CDAB-CCC0-477A-9350-85DD82FBD1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25</xdr:col>
      <xdr:colOff>158751</xdr:colOff>
      <xdr:row>25</xdr:row>
      <xdr:rowOff>232834</xdr:rowOff>
    </xdr:from>
    <xdr:to>
      <xdr:col>28</xdr:col>
      <xdr:colOff>539751</xdr:colOff>
      <xdr:row>29</xdr:row>
      <xdr:rowOff>455083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36B46D6C-FFAA-4E58-AC03-6AC8A2332B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 editAs="oneCell">
    <xdr:from>
      <xdr:col>26</xdr:col>
      <xdr:colOff>175324</xdr:colOff>
      <xdr:row>0</xdr:row>
      <xdr:rowOff>36721</xdr:rowOff>
    </xdr:from>
    <xdr:to>
      <xdr:col>28</xdr:col>
      <xdr:colOff>89509</xdr:colOff>
      <xdr:row>3</xdr:row>
      <xdr:rowOff>455083</xdr:rowOff>
    </xdr:to>
    <xdr:pic>
      <xdr:nvPicPr>
        <xdr:cNvPr id="29" name="Picture 28" descr="A qr code on a white background&#10;&#10;Description automatically generated">
          <a:hlinkClick xmlns:r="http://schemas.openxmlformats.org/officeDocument/2006/relationships" r:id="rId22"/>
          <a:extLst>
            <a:ext uri="{FF2B5EF4-FFF2-40B4-BE49-F238E27FC236}">
              <a16:creationId xmlns:a16="http://schemas.microsoft.com/office/drawing/2014/main" id="{9FC97730-18D1-DF8A-CB0A-923B8E6EBE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20632907" y="36721"/>
          <a:ext cx="1205352" cy="1148612"/>
        </a:xfrm>
        <a:prstGeom prst="rect">
          <a:avLst/>
        </a:prstGeom>
      </xdr:spPr>
    </xdr:pic>
    <xdr:clientData/>
  </xdr:twoCellAnchor>
  <xdr:twoCellAnchor>
    <xdr:from>
      <xdr:col>21</xdr:col>
      <xdr:colOff>550333</xdr:colOff>
      <xdr:row>19</xdr:row>
      <xdr:rowOff>0</xdr:rowOff>
    </xdr:from>
    <xdr:to>
      <xdr:col>28</xdr:col>
      <xdr:colOff>31750</xdr:colOff>
      <xdr:row>21</xdr:row>
      <xdr:rowOff>374838</xdr:rowOff>
    </xdr:to>
    <xdr:graphicFrame macro="">
      <xdr:nvGraphicFramePr>
        <xdr:cNvPr id="30" name="Chart 29">
          <a:extLst>
            <a:ext uri="{FF2B5EF4-FFF2-40B4-BE49-F238E27FC236}">
              <a16:creationId xmlns:a16="http://schemas.microsoft.com/office/drawing/2014/main" id="{641EBBA4-6694-4A04-8935-263DC9B99C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4612E8-CF32-43B2-BCF6-11351359B01B}">
  <sheetPr>
    <outlinePr summaryBelow="0"/>
  </sheetPr>
  <dimension ref="A1:DK23"/>
  <sheetViews>
    <sheetView showGridLines="0" showZeros="0" zoomScaleNormal="100" workbookViewId="0">
      <pane xSplit="18" ySplit="9" topLeftCell="S10" activePane="bottomRight" state="frozen"/>
      <selection activeCell="A2" sqref="A2"/>
      <selection pane="topRight" activeCell="M2" sqref="M2"/>
      <selection pane="bottomLeft" activeCell="A11" sqref="A11"/>
      <selection pane="bottomRight" sqref="A1:A7"/>
    </sheetView>
  </sheetViews>
  <sheetFormatPr defaultRowHeight="12.75" x14ac:dyDescent="0.2"/>
  <cols>
    <col min="1" max="1" width="5.7109375" style="12" customWidth="1"/>
    <col min="2" max="2" width="5.7109375" style="1" customWidth="1"/>
    <col min="3" max="3" width="10.7109375" style="2" customWidth="1"/>
    <col min="4" max="4" width="10.7109375" style="3" customWidth="1"/>
    <col min="5" max="5" width="6.7109375" style="2" customWidth="1"/>
    <col min="6" max="11" width="6.7109375" style="1" hidden="1" customWidth="1"/>
    <col min="12" max="12" width="5.28515625" style="61" customWidth="1" collapsed="1"/>
    <col min="13" max="13" width="45.7109375" style="20" customWidth="1"/>
    <col min="14" max="14" width="4.7109375" style="1" hidden="1" customWidth="1"/>
    <col min="15" max="15" width="9.7109375" style="1" customWidth="1"/>
    <col min="16" max="18" width="4.7109375" style="1" customWidth="1"/>
    <col min="19" max="19" width="40.7109375" style="1" customWidth="1"/>
    <col min="20" max="23" width="3.7109375" style="1" hidden="1" customWidth="1"/>
    <col min="24" max="24" width="40.7109375" style="1" customWidth="1"/>
    <col min="25" max="28" width="3.7109375" style="1" hidden="1" customWidth="1"/>
    <col min="29" max="29" width="40.7109375" style="1" customWidth="1"/>
    <col min="30" max="33" width="3.7109375" style="1" hidden="1" customWidth="1"/>
    <col min="34" max="34" width="40.7109375" style="1" customWidth="1"/>
    <col min="35" max="35" width="3.7109375" style="1" hidden="1" customWidth="1" collapsed="1"/>
    <col min="36" max="40" width="3.7109375" style="1" hidden="1" customWidth="1"/>
    <col min="41" max="41" width="40.7109375" style="1" customWidth="1"/>
    <col min="42" max="45" width="3.7109375" style="1" hidden="1" customWidth="1"/>
    <col min="46" max="46" width="40.7109375" style="1" customWidth="1"/>
    <col min="47" max="50" width="3.7109375" style="1" hidden="1" customWidth="1"/>
    <col min="51" max="51" width="40.7109375" style="1" customWidth="1"/>
    <col min="52" max="55" width="3.7109375" style="1" hidden="1" customWidth="1"/>
    <col min="56" max="56" width="40.7109375" style="1" customWidth="1"/>
    <col min="57" max="60" width="3.7109375" style="1" hidden="1" customWidth="1"/>
    <col min="61" max="61" width="40.7109375" style="1" customWidth="1"/>
    <col min="62" max="65" width="3.7109375" style="1" hidden="1" customWidth="1"/>
    <col min="66" max="66" width="40.7109375" style="1" customWidth="1"/>
    <col min="67" max="70" width="3.7109375" style="1" hidden="1" customWidth="1"/>
    <col min="71" max="71" width="40.7109375" style="1" customWidth="1"/>
    <col min="72" max="75" width="3.7109375" style="1" hidden="1" customWidth="1"/>
    <col min="76" max="76" width="40.7109375" style="1" customWidth="1"/>
    <col min="77" max="80" width="3.7109375" style="1" hidden="1" customWidth="1"/>
    <col min="81" max="81" width="40.7109375" style="1" customWidth="1"/>
    <col min="82" max="85" width="3.7109375" style="1" hidden="1" customWidth="1"/>
    <col min="86" max="86" width="40.7109375" style="1" customWidth="1"/>
    <col min="87" max="90" width="3.7109375" style="1" hidden="1" customWidth="1"/>
    <col min="91" max="91" width="40.7109375" style="1" customWidth="1"/>
    <col min="92" max="95" width="3.7109375" style="1" hidden="1" customWidth="1"/>
    <col min="96" max="96" width="40.7109375" style="1" customWidth="1"/>
    <col min="97" max="100" width="3.7109375" style="1" hidden="1" customWidth="1"/>
    <col min="101" max="101" width="40.7109375" style="1" customWidth="1"/>
    <col min="102" max="105" width="3.7109375" style="1" hidden="1" customWidth="1"/>
    <col min="106" max="106" width="40.7109375" style="1" customWidth="1"/>
    <col min="107" max="110" width="3.7109375" style="1" hidden="1" customWidth="1"/>
    <col min="111" max="111" width="40.7109375" style="1" customWidth="1"/>
    <col min="112" max="115" width="3.7109375" style="1" hidden="1" customWidth="1"/>
    <col min="116" max="16384" width="9.140625" style="1"/>
  </cols>
  <sheetData>
    <row r="1" spans="1:115" ht="84.95" customHeight="1" x14ac:dyDescent="0.2">
      <c r="A1" s="280" t="s">
        <v>4</v>
      </c>
      <c r="B1" s="243" t="s">
        <v>5</v>
      </c>
      <c r="C1" s="283" t="s">
        <v>6</v>
      </c>
      <c r="D1" s="286" t="s">
        <v>7</v>
      </c>
      <c r="E1" s="289" t="s">
        <v>66</v>
      </c>
      <c r="F1" s="266" t="s">
        <v>74</v>
      </c>
      <c r="G1" s="269" t="s">
        <v>75</v>
      </c>
      <c r="H1" s="272" t="s">
        <v>76</v>
      </c>
      <c r="I1" s="275" t="s">
        <v>77</v>
      </c>
      <c r="J1" s="237" t="s">
        <v>78</v>
      </c>
      <c r="K1" s="237" t="s">
        <v>47</v>
      </c>
      <c r="L1" s="240" t="s">
        <v>79</v>
      </c>
      <c r="M1" s="131" t="s">
        <v>81</v>
      </c>
      <c r="N1" s="17"/>
      <c r="O1" s="243" t="s">
        <v>84</v>
      </c>
      <c r="P1" s="260" t="s">
        <v>147</v>
      </c>
      <c r="Q1" s="261"/>
      <c r="R1" s="262"/>
      <c r="S1" s="17" t="s">
        <v>85</v>
      </c>
      <c r="T1" s="252" t="str">
        <f>$P$4</f>
        <v>pakalpojumu nav</v>
      </c>
      <c r="U1" s="246" t="str">
        <f>$P$5</f>
        <v>nē</v>
      </c>
      <c r="V1" s="248" t="str">
        <f>$Q$6</f>
        <v>daļēji</v>
      </c>
      <c r="W1" s="250" t="str">
        <f>$R$7</f>
        <v>jā</v>
      </c>
      <c r="X1" s="17" t="s">
        <v>86</v>
      </c>
      <c r="Y1" s="252" t="str">
        <f>$P$4</f>
        <v>pakalpojumu nav</v>
      </c>
      <c r="Z1" s="246" t="str">
        <f>$P$5</f>
        <v>nē</v>
      </c>
      <c r="AA1" s="248" t="str">
        <f>$Q$6</f>
        <v>daļēji</v>
      </c>
      <c r="AB1" s="250" t="str">
        <f>$R$7</f>
        <v>jā</v>
      </c>
      <c r="AC1" s="17" t="s">
        <v>87</v>
      </c>
      <c r="AD1" s="252" t="str">
        <f>$P$4</f>
        <v>pakalpojumu nav</v>
      </c>
      <c r="AE1" s="246" t="str">
        <f>$P$5</f>
        <v>nē</v>
      </c>
      <c r="AF1" s="248" t="str">
        <f>$Q$6</f>
        <v>daļēji</v>
      </c>
      <c r="AG1" s="250" t="str">
        <f>$R$7</f>
        <v>jā</v>
      </c>
      <c r="AH1" s="169" t="s">
        <v>59</v>
      </c>
      <c r="AI1" s="250" t="s">
        <v>73</v>
      </c>
      <c r="AJ1" s="248" t="s">
        <v>44</v>
      </c>
      <c r="AK1" s="246" t="s">
        <v>41</v>
      </c>
      <c r="AL1" s="276" t="s">
        <v>42</v>
      </c>
      <c r="AM1" s="246" t="s">
        <v>103</v>
      </c>
      <c r="AN1" s="278" t="s">
        <v>3</v>
      </c>
      <c r="AO1" s="17" t="s">
        <v>88</v>
      </c>
      <c r="AP1" s="252" t="str">
        <f>$P$4</f>
        <v>pakalpojumu nav</v>
      </c>
      <c r="AQ1" s="246" t="str">
        <f>$P$5</f>
        <v>nē</v>
      </c>
      <c r="AR1" s="248" t="str">
        <f>$Q$6</f>
        <v>daļēji</v>
      </c>
      <c r="AS1" s="250" t="str">
        <f>$R$7</f>
        <v>jā</v>
      </c>
      <c r="AT1" s="17" t="s">
        <v>89</v>
      </c>
      <c r="AU1" s="252" t="str">
        <f>$P$4</f>
        <v>pakalpojumu nav</v>
      </c>
      <c r="AV1" s="246" t="str">
        <f>$P$5</f>
        <v>nē</v>
      </c>
      <c r="AW1" s="248" t="str">
        <f>$Q$6</f>
        <v>daļēji</v>
      </c>
      <c r="AX1" s="250" t="str">
        <f>$R$7</f>
        <v>jā</v>
      </c>
      <c r="AY1" s="17" t="s">
        <v>90</v>
      </c>
      <c r="AZ1" s="252" t="str">
        <f>$P$4</f>
        <v>pakalpojumu nav</v>
      </c>
      <c r="BA1" s="246" t="str">
        <f>$P$5</f>
        <v>nē</v>
      </c>
      <c r="BB1" s="248" t="str">
        <f>$Q$6</f>
        <v>daļēji</v>
      </c>
      <c r="BC1" s="250" t="str">
        <f>$R$7</f>
        <v>jā</v>
      </c>
      <c r="BD1" s="17" t="s">
        <v>91</v>
      </c>
      <c r="BE1" s="252" t="str">
        <f>$P$4</f>
        <v>pakalpojumu nav</v>
      </c>
      <c r="BF1" s="246" t="str">
        <f>$P$5</f>
        <v>nē</v>
      </c>
      <c r="BG1" s="248" t="str">
        <f>$Q$6</f>
        <v>daļēji</v>
      </c>
      <c r="BH1" s="250" t="str">
        <f>$R$7</f>
        <v>jā</v>
      </c>
      <c r="BI1" s="17" t="s">
        <v>92</v>
      </c>
      <c r="BJ1" s="252" t="str">
        <f>$P$4</f>
        <v>pakalpojumu nav</v>
      </c>
      <c r="BK1" s="246" t="str">
        <f>$P$5</f>
        <v>nē</v>
      </c>
      <c r="BL1" s="248" t="str">
        <f>$Q$6</f>
        <v>daļēji</v>
      </c>
      <c r="BM1" s="250" t="str">
        <f>$R$7</f>
        <v>jā</v>
      </c>
      <c r="BN1" s="17" t="s">
        <v>93</v>
      </c>
      <c r="BO1" s="252" t="str">
        <f>$P$4</f>
        <v>pakalpojumu nav</v>
      </c>
      <c r="BP1" s="246" t="str">
        <f>$P$5</f>
        <v>nē</v>
      </c>
      <c r="BQ1" s="248" t="str">
        <f>$Q$6</f>
        <v>daļēji</v>
      </c>
      <c r="BR1" s="250" t="str">
        <f>$R$7</f>
        <v>jā</v>
      </c>
      <c r="BS1" s="17" t="s">
        <v>94</v>
      </c>
      <c r="BT1" s="252" t="str">
        <f>$P$4</f>
        <v>pakalpojumu nav</v>
      </c>
      <c r="BU1" s="246" t="str">
        <f>$P$5</f>
        <v>nē</v>
      </c>
      <c r="BV1" s="248" t="str">
        <f>$Q$6</f>
        <v>daļēji</v>
      </c>
      <c r="BW1" s="250" t="str">
        <f>$R$7</f>
        <v>jā</v>
      </c>
      <c r="BX1" s="17" t="s">
        <v>95</v>
      </c>
      <c r="BY1" s="252" t="str">
        <f>$P$4</f>
        <v>pakalpojumu nav</v>
      </c>
      <c r="BZ1" s="246" t="str">
        <f>$P$5</f>
        <v>nē</v>
      </c>
      <c r="CA1" s="248" t="str">
        <f>$Q$6</f>
        <v>daļēji</v>
      </c>
      <c r="CB1" s="250" t="str">
        <f>$R$7</f>
        <v>jā</v>
      </c>
      <c r="CC1" s="17" t="s">
        <v>96</v>
      </c>
      <c r="CD1" s="252" t="str">
        <f>$P$4</f>
        <v>pakalpojumu nav</v>
      </c>
      <c r="CE1" s="246" t="str">
        <f>$P$5</f>
        <v>nē</v>
      </c>
      <c r="CF1" s="248" t="str">
        <f>$Q$6</f>
        <v>daļēji</v>
      </c>
      <c r="CG1" s="250" t="str">
        <f>$R$7</f>
        <v>jā</v>
      </c>
      <c r="CH1" s="17" t="s">
        <v>97</v>
      </c>
      <c r="CI1" s="252" t="str">
        <f>$P$4</f>
        <v>pakalpojumu nav</v>
      </c>
      <c r="CJ1" s="246" t="str">
        <f>$P$5</f>
        <v>nē</v>
      </c>
      <c r="CK1" s="248" t="str">
        <f>$Q$6</f>
        <v>daļēji</v>
      </c>
      <c r="CL1" s="250" t="str">
        <f>$R$7</f>
        <v>jā</v>
      </c>
      <c r="CM1" s="17" t="s">
        <v>98</v>
      </c>
      <c r="CN1" s="252" t="str">
        <f>$P$4</f>
        <v>pakalpojumu nav</v>
      </c>
      <c r="CO1" s="246" t="str">
        <f>$P$5</f>
        <v>nē</v>
      </c>
      <c r="CP1" s="248" t="str">
        <f>$Q$6</f>
        <v>daļēji</v>
      </c>
      <c r="CQ1" s="250" t="str">
        <f>$R$7</f>
        <v>jā</v>
      </c>
      <c r="CR1" s="17" t="s">
        <v>99</v>
      </c>
      <c r="CS1" s="252" t="str">
        <f>$P$4</f>
        <v>pakalpojumu nav</v>
      </c>
      <c r="CT1" s="246" t="str">
        <f>$P$5</f>
        <v>nē</v>
      </c>
      <c r="CU1" s="248" t="str">
        <f>$Q$6</f>
        <v>daļēji</v>
      </c>
      <c r="CV1" s="250" t="str">
        <f>$R$7</f>
        <v>jā</v>
      </c>
      <c r="CW1" s="17" t="s">
        <v>100</v>
      </c>
      <c r="CX1" s="252" t="str">
        <f>$P$4</f>
        <v>pakalpojumu nav</v>
      </c>
      <c r="CY1" s="246" t="str">
        <f>$P$5</f>
        <v>nē</v>
      </c>
      <c r="CZ1" s="248" t="str">
        <f>$Q$6</f>
        <v>daļēji</v>
      </c>
      <c r="DA1" s="250" t="str">
        <f>$R$7</f>
        <v>jā</v>
      </c>
      <c r="DB1" s="17" t="s">
        <v>101</v>
      </c>
      <c r="DC1" s="252" t="str">
        <f>$P$4</f>
        <v>pakalpojumu nav</v>
      </c>
      <c r="DD1" s="246" t="str">
        <f>$P$5</f>
        <v>nē</v>
      </c>
      <c r="DE1" s="248" t="str">
        <f>$Q$6</f>
        <v>daļēji</v>
      </c>
      <c r="DF1" s="250" t="str">
        <f>$R$7</f>
        <v>jā</v>
      </c>
      <c r="DG1" s="17" t="s">
        <v>102</v>
      </c>
      <c r="DH1" s="252" t="str">
        <f>$P$4</f>
        <v>pakalpojumu nav</v>
      </c>
      <c r="DI1" s="246" t="str">
        <f>$P$5</f>
        <v>nē</v>
      </c>
      <c r="DJ1" s="248" t="str">
        <f>$Q$6</f>
        <v>daļēji</v>
      </c>
      <c r="DK1" s="250" t="str">
        <f>$R$7</f>
        <v>jā</v>
      </c>
    </row>
    <row r="2" spans="1:115" ht="85.5" customHeight="1" x14ac:dyDescent="0.2">
      <c r="A2" s="281"/>
      <c r="B2" s="244"/>
      <c r="C2" s="284"/>
      <c r="D2" s="287"/>
      <c r="E2" s="290"/>
      <c r="F2" s="267"/>
      <c r="G2" s="270"/>
      <c r="H2" s="273"/>
      <c r="I2" s="276"/>
      <c r="J2" s="238"/>
      <c r="K2" s="238"/>
      <c r="L2" s="241"/>
      <c r="M2" s="18"/>
      <c r="N2" s="18"/>
      <c r="O2" s="244"/>
      <c r="P2" s="263"/>
      <c r="Q2" s="264"/>
      <c r="R2" s="265"/>
      <c r="S2" s="8"/>
      <c r="T2" s="253"/>
      <c r="U2" s="247"/>
      <c r="V2" s="249"/>
      <c r="W2" s="251"/>
      <c r="X2" s="8"/>
      <c r="Y2" s="253"/>
      <c r="Z2" s="247"/>
      <c r="AA2" s="249"/>
      <c r="AB2" s="251"/>
      <c r="AC2" s="8"/>
      <c r="AD2" s="253"/>
      <c r="AE2" s="247"/>
      <c r="AF2" s="249"/>
      <c r="AG2" s="251"/>
      <c r="AH2" s="167">
        <f>SUBTOTAL(109,AH10:AH230)</f>
        <v>54</v>
      </c>
      <c r="AI2" s="250"/>
      <c r="AJ2" s="248"/>
      <c r="AK2" s="246"/>
      <c r="AL2" s="276"/>
      <c r="AM2" s="246"/>
      <c r="AN2" s="278"/>
      <c r="AO2" s="8"/>
      <c r="AP2" s="253"/>
      <c r="AQ2" s="247"/>
      <c r="AR2" s="249"/>
      <c r="AS2" s="251"/>
      <c r="AT2" s="8"/>
      <c r="AU2" s="253"/>
      <c r="AV2" s="247"/>
      <c r="AW2" s="249"/>
      <c r="AX2" s="251"/>
      <c r="AY2" s="8"/>
      <c r="AZ2" s="253"/>
      <c r="BA2" s="247"/>
      <c r="BB2" s="249"/>
      <c r="BC2" s="251"/>
      <c r="BD2" s="8"/>
      <c r="BE2" s="253"/>
      <c r="BF2" s="247"/>
      <c r="BG2" s="249"/>
      <c r="BH2" s="251"/>
      <c r="BI2" s="8"/>
      <c r="BJ2" s="253"/>
      <c r="BK2" s="247"/>
      <c r="BL2" s="249"/>
      <c r="BM2" s="251"/>
      <c r="BN2" s="8"/>
      <c r="BO2" s="253"/>
      <c r="BP2" s="247"/>
      <c r="BQ2" s="249"/>
      <c r="BR2" s="251"/>
      <c r="BS2" s="8"/>
      <c r="BT2" s="253"/>
      <c r="BU2" s="247"/>
      <c r="BV2" s="249"/>
      <c r="BW2" s="251"/>
      <c r="BX2" s="8"/>
      <c r="BY2" s="253"/>
      <c r="BZ2" s="247"/>
      <c r="CA2" s="249"/>
      <c r="CB2" s="251"/>
      <c r="CC2" s="8"/>
      <c r="CD2" s="253"/>
      <c r="CE2" s="247"/>
      <c r="CF2" s="249"/>
      <c r="CG2" s="251"/>
      <c r="CH2" s="8"/>
      <c r="CI2" s="253"/>
      <c r="CJ2" s="247"/>
      <c r="CK2" s="249"/>
      <c r="CL2" s="251"/>
      <c r="CM2" s="8"/>
      <c r="CN2" s="253"/>
      <c r="CO2" s="247"/>
      <c r="CP2" s="249"/>
      <c r="CQ2" s="251"/>
      <c r="CR2" s="8"/>
      <c r="CS2" s="253"/>
      <c r="CT2" s="247"/>
      <c r="CU2" s="249"/>
      <c r="CV2" s="251"/>
      <c r="CW2" s="8"/>
      <c r="CX2" s="253"/>
      <c r="CY2" s="247"/>
      <c r="CZ2" s="249"/>
      <c r="DA2" s="251"/>
      <c r="DB2" s="8"/>
      <c r="DC2" s="253"/>
      <c r="DD2" s="247"/>
      <c r="DE2" s="249"/>
      <c r="DF2" s="251"/>
      <c r="DG2" s="8"/>
      <c r="DH2" s="253"/>
      <c r="DI2" s="247"/>
      <c r="DJ2" s="249"/>
      <c r="DK2" s="251"/>
    </row>
    <row r="3" spans="1:115" ht="15" customHeight="1" x14ac:dyDescent="0.2">
      <c r="A3" s="281"/>
      <c r="B3" s="244"/>
      <c r="C3" s="284"/>
      <c r="D3" s="287"/>
      <c r="E3" s="290"/>
      <c r="F3" s="267"/>
      <c r="G3" s="270"/>
      <c r="H3" s="273"/>
      <c r="I3" s="276"/>
      <c r="J3" s="238"/>
      <c r="K3" s="238"/>
      <c r="L3" s="241"/>
      <c r="M3" s="8"/>
      <c r="N3" s="8"/>
      <c r="O3" s="244"/>
      <c r="P3" s="254" t="s">
        <v>8</v>
      </c>
      <c r="Q3" s="255"/>
      <c r="R3" s="256"/>
      <c r="S3" s="5">
        <f>SUM(S4:S7)</f>
        <v>13</v>
      </c>
      <c r="T3" s="138"/>
      <c r="U3" s="151"/>
      <c r="V3" s="153"/>
      <c r="W3" s="154"/>
      <c r="X3" s="5">
        <f>SUM(X4:X7)</f>
        <v>13</v>
      </c>
      <c r="Y3" s="138"/>
      <c r="Z3" s="151"/>
      <c r="AA3" s="153"/>
      <c r="AB3" s="154"/>
      <c r="AC3" s="5">
        <f>SUM(AC4:AC7)</f>
        <v>13</v>
      </c>
      <c r="AD3" s="138"/>
      <c r="AE3" s="151"/>
      <c r="AF3" s="153"/>
      <c r="AG3" s="154"/>
      <c r="AH3" s="168"/>
      <c r="AI3" s="250"/>
      <c r="AJ3" s="248"/>
      <c r="AK3" s="246"/>
      <c r="AL3" s="276"/>
      <c r="AM3" s="246"/>
      <c r="AN3" s="278"/>
      <c r="AO3" s="5">
        <f>SUM(AO4:AO7)</f>
        <v>13</v>
      </c>
      <c r="AP3" s="138"/>
      <c r="AQ3" s="151"/>
      <c r="AR3" s="153"/>
      <c r="AS3" s="154"/>
      <c r="AT3" s="5">
        <f>SUM(AT4:AT7)</f>
        <v>13</v>
      </c>
      <c r="AU3" s="138"/>
      <c r="AV3" s="151"/>
      <c r="AW3" s="153"/>
      <c r="AX3" s="154"/>
      <c r="AY3" s="5">
        <f>SUM(AY4:AY7)</f>
        <v>13</v>
      </c>
      <c r="AZ3" s="138"/>
      <c r="BA3" s="151"/>
      <c r="BB3" s="153"/>
      <c r="BC3" s="154"/>
      <c r="BD3" s="5">
        <f>SUM(BD4:BD7)</f>
        <v>13</v>
      </c>
      <c r="BE3" s="138"/>
      <c r="BF3" s="151"/>
      <c r="BG3" s="153"/>
      <c r="BH3" s="154"/>
      <c r="BI3" s="5">
        <f>SUM(BI4:BI7)</f>
        <v>13</v>
      </c>
      <c r="BJ3" s="138"/>
      <c r="BK3" s="151"/>
      <c r="BL3" s="153"/>
      <c r="BM3" s="154"/>
      <c r="BN3" s="5">
        <f>SUM(BN4:BN7)</f>
        <v>13</v>
      </c>
      <c r="BO3" s="138"/>
      <c r="BP3" s="151"/>
      <c r="BQ3" s="153"/>
      <c r="BR3" s="154"/>
      <c r="BS3" s="5">
        <f>SUM(BS4:BS7)</f>
        <v>13</v>
      </c>
      <c r="BT3" s="138"/>
      <c r="BU3" s="151"/>
      <c r="BV3" s="153"/>
      <c r="BW3" s="154"/>
      <c r="BX3" s="5">
        <f>SUM(BX4:BX7)</f>
        <v>13</v>
      </c>
      <c r="BY3" s="138"/>
      <c r="BZ3" s="151"/>
      <c r="CA3" s="153"/>
      <c r="CB3" s="154"/>
      <c r="CC3" s="5">
        <f>SUM(CC4:CC7)</f>
        <v>13</v>
      </c>
      <c r="CD3" s="138"/>
      <c r="CE3" s="151"/>
      <c r="CF3" s="153"/>
      <c r="CG3" s="154"/>
      <c r="CH3" s="5">
        <f>SUM(CH4:CH7)</f>
        <v>13</v>
      </c>
      <c r="CI3" s="138"/>
      <c r="CJ3" s="151"/>
      <c r="CK3" s="153"/>
      <c r="CL3" s="154"/>
      <c r="CM3" s="5">
        <f>SUM(CM4:CM7)</f>
        <v>13</v>
      </c>
      <c r="CN3" s="138"/>
      <c r="CO3" s="151"/>
      <c r="CP3" s="153"/>
      <c r="CQ3" s="154"/>
      <c r="CR3" s="5">
        <f>SUM(CR4:CR7)</f>
        <v>13</v>
      </c>
      <c r="CS3" s="138"/>
      <c r="CT3" s="151"/>
      <c r="CU3" s="153"/>
      <c r="CV3" s="154"/>
      <c r="CW3" s="5">
        <f>SUM(CW4:CW7)</f>
        <v>13</v>
      </c>
      <c r="CX3" s="138"/>
      <c r="CY3" s="151"/>
      <c r="CZ3" s="153"/>
      <c r="DA3" s="154"/>
      <c r="DB3" s="5">
        <f>SUM(DB4:DB7)</f>
        <v>13</v>
      </c>
      <c r="DC3" s="138"/>
      <c r="DD3" s="151"/>
      <c r="DE3" s="153"/>
      <c r="DF3" s="154"/>
      <c r="DG3" s="5">
        <f>SUM(DG4:DG7)</f>
        <v>13</v>
      </c>
      <c r="DH3" s="138"/>
      <c r="DI3" s="151"/>
      <c r="DJ3" s="153"/>
      <c r="DK3" s="154"/>
    </row>
    <row r="4" spans="1:115" ht="15" customHeight="1" x14ac:dyDescent="0.2">
      <c r="A4" s="281"/>
      <c r="B4" s="244"/>
      <c r="C4" s="284"/>
      <c r="D4" s="287"/>
      <c r="E4" s="290"/>
      <c r="F4" s="267"/>
      <c r="G4" s="270"/>
      <c r="H4" s="273"/>
      <c r="I4" s="276"/>
      <c r="J4" s="238"/>
      <c r="K4" s="238"/>
      <c r="L4" s="241"/>
      <c r="M4" s="24" t="s">
        <v>82</v>
      </c>
      <c r="N4" s="24"/>
      <c r="O4" s="244"/>
      <c r="P4" s="257" t="s">
        <v>43</v>
      </c>
      <c r="Q4" s="258"/>
      <c r="R4" s="259"/>
      <c r="S4" s="11">
        <f>T4</f>
        <v>2</v>
      </c>
      <c r="T4" s="100">
        <f>SUBTOTAL(109,T10:T58)</f>
        <v>2</v>
      </c>
      <c r="U4" s="152"/>
      <c r="V4" s="157"/>
      <c r="W4" s="158"/>
      <c r="X4" s="11">
        <f>Y4</f>
        <v>2</v>
      </c>
      <c r="Y4" s="100">
        <f>SUBTOTAL(109,Y10:Y58)</f>
        <v>2</v>
      </c>
      <c r="Z4" s="152"/>
      <c r="AA4" s="157"/>
      <c r="AB4" s="158"/>
      <c r="AC4" s="11">
        <f>AD4</f>
        <v>2</v>
      </c>
      <c r="AD4" s="100">
        <f>SUBTOTAL(109,AD10:AD58)</f>
        <v>2</v>
      </c>
      <c r="AE4" s="152"/>
      <c r="AF4" s="157"/>
      <c r="AG4" s="158"/>
      <c r="AH4" s="163" t="str">
        <f>IF(AH5=0," ","ministrijas, kam nav pakalpojumu")</f>
        <v>ministrijas, kam nav pakalpojumu</v>
      </c>
      <c r="AI4" s="250"/>
      <c r="AJ4" s="248"/>
      <c r="AK4" s="246"/>
      <c r="AL4" s="276"/>
      <c r="AM4" s="246"/>
      <c r="AN4" s="278"/>
      <c r="AO4" s="11">
        <f>AP4</f>
        <v>2</v>
      </c>
      <c r="AP4" s="100">
        <f>SUBTOTAL(109,AP10:AP58)</f>
        <v>2</v>
      </c>
      <c r="AQ4" s="152"/>
      <c r="AR4" s="157"/>
      <c r="AS4" s="158"/>
      <c r="AT4" s="11">
        <f>AU4</f>
        <v>2</v>
      </c>
      <c r="AU4" s="100">
        <f>SUBTOTAL(109,AU10:AU58)</f>
        <v>2</v>
      </c>
      <c r="AV4" s="152"/>
      <c r="AW4" s="157"/>
      <c r="AX4" s="158"/>
      <c r="AY4" s="11">
        <f>AZ4</f>
        <v>2</v>
      </c>
      <c r="AZ4" s="100">
        <f>SUBTOTAL(109,AZ10:AZ58)</f>
        <v>2</v>
      </c>
      <c r="BA4" s="152"/>
      <c r="BB4" s="157"/>
      <c r="BC4" s="158"/>
      <c r="BD4" s="11">
        <f>BE4</f>
        <v>2</v>
      </c>
      <c r="BE4" s="100">
        <f>SUBTOTAL(109,BE10:BE58)</f>
        <v>2</v>
      </c>
      <c r="BF4" s="152"/>
      <c r="BG4" s="157"/>
      <c r="BH4" s="158"/>
      <c r="BI4" s="11">
        <f>BJ4</f>
        <v>2</v>
      </c>
      <c r="BJ4" s="100">
        <f>SUBTOTAL(109,BJ10:BJ58)</f>
        <v>2</v>
      </c>
      <c r="BK4" s="152"/>
      <c r="BL4" s="157"/>
      <c r="BM4" s="158"/>
      <c r="BN4" s="11">
        <f>BO4</f>
        <v>2</v>
      </c>
      <c r="BO4" s="100">
        <f>SUBTOTAL(109,BO10:BO58)</f>
        <v>2</v>
      </c>
      <c r="BP4" s="152"/>
      <c r="BQ4" s="157"/>
      <c r="BR4" s="158"/>
      <c r="BS4" s="11">
        <f>BT4</f>
        <v>2</v>
      </c>
      <c r="BT4" s="100">
        <f>SUBTOTAL(109,BT10:BT58)</f>
        <v>2</v>
      </c>
      <c r="BU4" s="152"/>
      <c r="BV4" s="157"/>
      <c r="BW4" s="158"/>
      <c r="BX4" s="11">
        <f>BY4</f>
        <v>2</v>
      </c>
      <c r="BY4" s="100">
        <f>SUBTOTAL(109,BY10:BY58)</f>
        <v>2</v>
      </c>
      <c r="BZ4" s="152"/>
      <c r="CA4" s="157"/>
      <c r="CB4" s="158"/>
      <c r="CC4" s="11">
        <f>CD4</f>
        <v>2</v>
      </c>
      <c r="CD4" s="100">
        <f>SUBTOTAL(109,CD10:CD58)</f>
        <v>2</v>
      </c>
      <c r="CE4" s="152"/>
      <c r="CF4" s="157"/>
      <c r="CG4" s="158"/>
      <c r="CH4" s="11">
        <f>CI4</f>
        <v>2</v>
      </c>
      <c r="CI4" s="100">
        <f>SUBTOTAL(109,CI10:CI58)</f>
        <v>2</v>
      </c>
      <c r="CJ4" s="152"/>
      <c r="CK4" s="157"/>
      <c r="CL4" s="158"/>
      <c r="CM4" s="11">
        <f>CN4</f>
        <v>2</v>
      </c>
      <c r="CN4" s="100">
        <f>SUBTOTAL(109,CN10:CN58)</f>
        <v>2</v>
      </c>
      <c r="CO4" s="152"/>
      <c r="CP4" s="157"/>
      <c r="CQ4" s="158"/>
      <c r="CR4" s="11">
        <f>CS4</f>
        <v>2</v>
      </c>
      <c r="CS4" s="100">
        <f>SUBTOTAL(109,CS10:CS58)</f>
        <v>2</v>
      </c>
      <c r="CT4" s="152"/>
      <c r="CU4" s="157"/>
      <c r="CV4" s="158"/>
      <c r="CW4" s="11">
        <f>CX4</f>
        <v>2</v>
      </c>
      <c r="CX4" s="100">
        <f>SUBTOTAL(109,CX10:CX58)</f>
        <v>2</v>
      </c>
      <c r="CY4" s="152"/>
      <c r="CZ4" s="157"/>
      <c r="DA4" s="158"/>
      <c r="DB4" s="11">
        <f>DC4</f>
        <v>2</v>
      </c>
      <c r="DC4" s="100">
        <f>SUBTOTAL(109,DC10:DC58)</f>
        <v>2</v>
      </c>
      <c r="DD4" s="152"/>
      <c r="DE4" s="157"/>
      <c r="DF4" s="158"/>
      <c r="DG4" s="11">
        <f>DH4</f>
        <v>2</v>
      </c>
      <c r="DH4" s="100">
        <f>SUBTOTAL(109,DH10:DH58)</f>
        <v>2</v>
      </c>
      <c r="DI4" s="152"/>
      <c r="DJ4" s="157"/>
      <c r="DK4" s="158"/>
    </row>
    <row r="5" spans="1:115" ht="15" customHeight="1" x14ac:dyDescent="0.2">
      <c r="A5" s="281"/>
      <c r="B5" s="244"/>
      <c r="C5" s="284"/>
      <c r="D5" s="287"/>
      <c r="E5" s="290"/>
      <c r="F5" s="267"/>
      <c r="G5" s="270"/>
      <c r="H5" s="273"/>
      <c r="I5" s="276"/>
      <c r="J5" s="238"/>
      <c r="K5" s="238"/>
      <c r="L5" s="241"/>
      <c r="M5" s="9">
        <f>N5</f>
        <v>1</v>
      </c>
      <c r="N5" s="9">
        <f>SUBTOTAL(109,N10:N58)</f>
        <v>1</v>
      </c>
      <c r="O5" s="244"/>
      <c r="P5" s="133" t="s">
        <v>0</v>
      </c>
      <c r="Q5" s="102"/>
      <c r="R5" s="139"/>
      <c r="S5" s="14">
        <f>U5</f>
        <v>1</v>
      </c>
      <c r="T5" s="102"/>
      <c r="U5" s="159">
        <f>SUBTOTAL(109,U10:U58)</f>
        <v>1</v>
      </c>
      <c r="V5" s="157"/>
      <c r="W5" s="158"/>
      <c r="X5" s="14">
        <f>Z5</f>
        <v>1</v>
      </c>
      <c r="Y5" s="102"/>
      <c r="Z5" s="159">
        <f>SUBTOTAL(109,Z10:Z58)</f>
        <v>1</v>
      </c>
      <c r="AA5" s="157"/>
      <c r="AB5" s="158"/>
      <c r="AC5" s="14">
        <f>AE5</f>
        <v>0</v>
      </c>
      <c r="AD5" s="102"/>
      <c r="AE5" s="159">
        <f>SUBTOTAL(109,AE10:AE58)</f>
        <v>0</v>
      </c>
      <c r="AF5" s="157"/>
      <c r="AG5" s="158"/>
      <c r="AH5" s="164">
        <f>AI9</f>
        <v>2</v>
      </c>
      <c r="AI5" s="250"/>
      <c r="AJ5" s="248"/>
      <c r="AK5" s="246"/>
      <c r="AL5" s="276"/>
      <c r="AM5" s="246"/>
      <c r="AN5" s="278"/>
      <c r="AO5" s="14">
        <f>AQ5</f>
        <v>0</v>
      </c>
      <c r="AP5" s="102"/>
      <c r="AQ5" s="159">
        <f>SUBTOTAL(109,AQ10:AQ58)</f>
        <v>0</v>
      </c>
      <c r="AR5" s="157"/>
      <c r="AS5" s="158"/>
      <c r="AT5" s="14">
        <f>AV5</f>
        <v>5</v>
      </c>
      <c r="AU5" s="102"/>
      <c r="AV5" s="159">
        <f>SUBTOTAL(109,AV10:AV58)</f>
        <v>5</v>
      </c>
      <c r="AW5" s="157"/>
      <c r="AX5" s="158"/>
      <c r="AY5" s="14">
        <f>BA5</f>
        <v>1</v>
      </c>
      <c r="AZ5" s="102"/>
      <c r="BA5" s="159">
        <f>SUBTOTAL(109,BA10:BA58)</f>
        <v>1</v>
      </c>
      <c r="BB5" s="157"/>
      <c r="BC5" s="158"/>
      <c r="BD5" s="14">
        <f>BF5</f>
        <v>1</v>
      </c>
      <c r="BE5" s="102"/>
      <c r="BF5" s="159">
        <f>SUBTOTAL(109,BF10:BF58)</f>
        <v>1</v>
      </c>
      <c r="BG5" s="157"/>
      <c r="BH5" s="158"/>
      <c r="BI5" s="14">
        <f>BK5</f>
        <v>0</v>
      </c>
      <c r="BJ5" s="102"/>
      <c r="BK5" s="159">
        <f>SUBTOTAL(109,BK10:BK58)</f>
        <v>0</v>
      </c>
      <c r="BL5" s="157"/>
      <c r="BM5" s="158"/>
      <c r="BN5" s="14">
        <f>BP5</f>
        <v>1</v>
      </c>
      <c r="BO5" s="102"/>
      <c r="BP5" s="159">
        <f>SUBTOTAL(109,BP10:BP58)</f>
        <v>1</v>
      </c>
      <c r="BQ5" s="157"/>
      <c r="BR5" s="158"/>
      <c r="BS5" s="14">
        <f>BU5</f>
        <v>1</v>
      </c>
      <c r="BT5" s="102"/>
      <c r="BU5" s="159">
        <f>SUBTOTAL(109,BU10:BU58)</f>
        <v>1</v>
      </c>
      <c r="BV5" s="157"/>
      <c r="BW5" s="158"/>
      <c r="BX5" s="14">
        <f>BZ5</f>
        <v>1</v>
      </c>
      <c r="BY5" s="102"/>
      <c r="BZ5" s="159">
        <f>SUBTOTAL(109,BZ10:BZ58)</f>
        <v>1</v>
      </c>
      <c r="CA5" s="157"/>
      <c r="CB5" s="158"/>
      <c r="CC5" s="14">
        <f>CE5</f>
        <v>1</v>
      </c>
      <c r="CD5" s="102"/>
      <c r="CE5" s="159">
        <f>SUBTOTAL(109,CE10:CE58)</f>
        <v>1</v>
      </c>
      <c r="CF5" s="157"/>
      <c r="CG5" s="158"/>
      <c r="CH5" s="14">
        <f>CJ5</f>
        <v>1</v>
      </c>
      <c r="CI5" s="102"/>
      <c r="CJ5" s="159">
        <f>SUBTOTAL(109,CJ10:CJ58)</f>
        <v>1</v>
      </c>
      <c r="CK5" s="157"/>
      <c r="CL5" s="158"/>
      <c r="CM5" s="14">
        <f>CO5</f>
        <v>3</v>
      </c>
      <c r="CN5" s="102"/>
      <c r="CO5" s="159">
        <f>SUBTOTAL(109,CO10:CO58)</f>
        <v>3</v>
      </c>
      <c r="CP5" s="157"/>
      <c r="CQ5" s="158"/>
      <c r="CR5" s="14">
        <f>CT5</f>
        <v>4</v>
      </c>
      <c r="CS5" s="102"/>
      <c r="CT5" s="159">
        <f>SUBTOTAL(109,CT10:CT58)</f>
        <v>4</v>
      </c>
      <c r="CU5" s="157"/>
      <c r="CV5" s="158"/>
      <c r="CW5" s="14">
        <f>CY5</f>
        <v>6</v>
      </c>
      <c r="CX5" s="102"/>
      <c r="CY5" s="159">
        <f>SUBTOTAL(109,CY10:CY58)</f>
        <v>6</v>
      </c>
      <c r="CZ5" s="157"/>
      <c r="DA5" s="158"/>
      <c r="DB5" s="14">
        <f>DD5</f>
        <v>6</v>
      </c>
      <c r="DC5" s="102"/>
      <c r="DD5" s="159">
        <f>SUBTOTAL(109,DD10:DD58)</f>
        <v>6</v>
      </c>
      <c r="DE5" s="157"/>
      <c r="DF5" s="158"/>
      <c r="DG5" s="14">
        <f>DI5</f>
        <v>8</v>
      </c>
      <c r="DH5" s="102"/>
      <c r="DI5" s="159">
        <f>SUBTOTAL(109,DI10:DI58)</f>
        <v>8</v>
      </c>
      <c r="DJ5" s="157"/>
      <c r="DK5" s="158"/>
    </row>
    <row r="6" spans="1:115" ht="15" customHeight="1" x14ac:dyDescent="0.2">
      <c r="A6" s="281"/>
      <c r="B6" s="244"/>
      <c r="C6" s="284"/>
      <c r="D6" s="287"/>
      <c r="E6" s="290"/>
      <c r="F6" s="267"/>
      <c r="G6" s="270"/>
      <c r="H6" s="273"/>
      <c r="I6" s="276"/>
      <c r="J6" s="238"/>
      <c r="K6" s="238"/>
      <c r="L6" s="241"/>
      <c r="M6" s="25" t="s">
        <v>83</v>
      </c>
      <c r="N6" s="25"/>
      <c r="O6" s="244"/>
      <c r="P6" s="132"/>
      <c r="Q6" s="134" t="s">
        <v>1</v>
      </c>
      <c r="R6" s="150"/>
      <c r="S6" s="6">
        <f>V6</f>
        <v>2</v>
      </c>
      <c r="T6" s="160"/>
      <c r="U6" s="140"/>
      <c r="V6" s="161">
        <f>SUBTOTAL(109,V10:V58)</f>
        <v>2</v>
      </c>
      <c r="W6" s="158"/>
      <c r="X6" s="6">
        <f>AA6</f>
        <v>2</v>
      </c>
      <c r="Y6" s="160"/>
      <c r="Z6" s="140"/>
      <c r="AA6" s="161">
        <f>SUBTOTAL(109,AA10:AA58)</f>
        <v>2</v>
      </c>
      <c r="AB6" s="158"/>
      <c r="AC6" s="6">
        <f>AF6</f>
        <v>4</v>
      </c>
      <c r="AD6" s="160"/>
      <c r="AE6" s="140"/>
      <c r="AF6" s="161">
        <f>SUBTOTAL(109,AF10:AF58)</f>
        <v>4</v>
      </c>
      <c r="AG6" s="158"/>
      <c r="AH6" s="165" t="str">
        <f>IF(AH7=0," ","ministrijas, kam nav zināms cik ir pakalpojumi")</f>
        <v>ministrijas, kam nav zināms cik ir pakalpojumi</v>
      </c>
      <c r="AI6" s="250"/>
      <c r="AJ6" s="248"/>
      <c r="AK6" s="246"/>
      <c r="AL6" s="276"/>
      <c r="AM6" s="246"/>
      <c r="AN6" s="278"/>
      <c r="AO6" s="6">
        <f>AR6</f>
        <v>4</v>
      </c>
      <c r="AP6" s="160"/>
      <c r="AQ6" s="140"/>
      <c r="AR6" s="161">
        <f>SUBTOTAL(109,AR10:AR58)</f>
        <v>4</v>
      </c>
      <c r="AS6" s="158"/>
      <c r="AT6" s="6">
        <f>AW6</f>
        <v>1</v>
      </c>
      <c r="AU6" s="160"/>
      <c r="AV6" s="140"/>
      <c r="AW6" s="161">
        <f>SUBTOTAL(109,AW10:AW58)</f>
        <v>1</v>
      </c>
      <c r="AX6" s="158"/>
      <c r="AY6" s="6">
        <f>BB6</f>
        <v>3</v>
      </c>
      <c r="AZ6" s="160"/>
      <c r="BA6" s="140"/>
      <c r="BB6" s="161">
        <f>SUBTOTAL(109,BB10:BB58)</f>
        <v>3</v>
      </c>
      <c r="BC6" s="158"/>
      <c r="BD6" s="6">
        <f>BG6</f>
        <v>5</v>
      </c>
      <c r="BE6" s="160"/>
      <c r="BF6" s="140"/>
      <c r="BG6" s="161">
        <f>SUBTOTAL(109,BG10:BG58)</f>
        <v>5</v>
      </c>
      <c r="BH6" s="158"/>
      <c r="BI6" s="6">
        <f>BL6</f>
        <v>5</v>
      </c>
      <c r="BJ6" s="160"/>
      <c r="BK6" s="140"/>
      <c r="BL6" s="161">
        <f>SUBTOTAL(109,BL10:BL58)</f>
        <v>5</v>
      </c>
      <c r="BM6" s="158"/>
      <c r="BN6" s="6">
        <f>BQ6</f>
        <v>6</v>
      </c>
      <c r="BO6" s="160"/>
      <c r="BP6" s="140"/>
      <c r="BQ6" s="161">
        <f>SUBTOTAL(109,BQ10:BQ58)</f>
        <v>6</v>
      </c>
      <c r="BR6" s="158"/>
      <c r="BS6" s="6">
        <f>BV6</f>
        <v>5</v>
      </c>
      <c r="BT6" s="160"/>
      <c r="BU6" s="140"/>
      <c r="BV6" s="161">
        <f>SUBTOTAL(109,BV10:BV58)</f>
        <v>5</v>
      </c>
      <c r="BW6" s="158"/>
      <c r="BX6" s="6">
        <f>CA6</f>
        <v>7</v>
      </c>
      <c r="BY6" s="160"/>
      <c r="BZ6" s="140"/>
      <c r="CA6" s="161">
        <f>SUBTOTAL(109,CA10:CA58)</f>
        <v>7</v>
      </c>
      <c r="CB6" s="158"/>
      <c r="CC6" s="6">
        <f>CF6</f>
        <v>8</v>
      </c>
      <c r="CD6" s="160"/>
      <c r="CE6" s="140"/>
      <c r="CF6" s="161">
        <f>SUBTOTAL(109,CF10:CF58)</f>
        <v>8</v>
      </c>
      <c r="CG6" s="158"/>
      <c r="CH6" s="6">
        <f>CK6</f>
        <v>9</v>
      </c>
      <c r="CI6" s="160"/>
      <c r="CJ6" s="140"/>
      <c r="CK6" s="161">
        <f>SUBTOTAL(109,CK10:CK58)</f>
        <v>9</v>
      </c>
      <c r="CL6" s="158"/>
      <c r="CM6" s="6">
        <f>CP6</f>
        <v>5</v>
      </c>
      <c r="CN6" s="160"/>
      <c r="CO6" s="140"/>
      <c r="CP6" s="161">
        <f>SUBTOTAL(109,CP10:CP58)</f>
        <v>5</v>
      </c>
      <c r="CQ6" s="158"/>
      <c r="CR6" s="6">
        <f>CU6</f>
        <v>6</v>
      </c>
      <c r="CS6" s="160"/>
      <c r="CT6" s="140"/>
      <c r="CU6" s="161">
        <f>SUBTOTAL(109,CU10:CU58)</f>
        <v>6</v>
      </c>
      <c r="CV6" s="158"/>
      <c r="CW6" s="6">
        <f>CZ6</f>
        <v>0</v>
      </c>
      <c r="CX6" s="160"/>
      <c r="CY6" s="140"/>
      <c r="CZ6" s="161">
        <f>SUBTOTAL(109,CZ10:CZ58)</f>
        <v>0</v>
      </c>
      <c r="DA6" s="158"/>
      <c r="DB6" s="6">
        <f>DE6</f>
        <v>0</v>
      </c>
      <c r="DC6" s="160"/>
      <c r="DD6" s="140"/>
      <c r="DE6" s="161">
        <f>SUBTOTAL(109,DE10:DE58)</f>
        <v>0</v>
      </c>
      <c r="DF6" s="158"/>
      <c r="DG6" s="6">
        <f>DJ6</f>
        <v>0</v>
      </c>
      <c r="DH6" s="160"/>
      <c r="DI6" s="140"/>
      <c r="DJ6" s="161">
        <f>SUBTOTAL(109,DJ10:DJ58)</f>
        <v>0</v>
      </c>
      <c r="DK6" s="158"/>
    </row>
    <row r="7" spans="1:115" ht="15" customHeight="1" x14ac:dyDescent="0.2">
      <c r="A7" s="282"/>
      <c r="B7" s="245"/>
      <c r="C7" s="285"/>
      <c r="D7" s="288"/>
      <c r="E7" s="291"/>
      <c r="F7" s="268"/>
      <c r="G7" s="271"/>
      <c r="H7" s="274"/>
      <c r="I7" s="277"/>
      <c r="J7" s="239"/>
      <c r="K7" s="239"/>
      <c r="L7" s="242"/>
      <c r="M7" s="10">
        <f>M9-N5</f>
        <v>13</v>
      </c>
      <c r="N7" s="10"/>
      <c r="O7" s="245"/>
      <c r="P7" s="9"/>
      <c r="Q7" s="149"/>
      <c r="R7" s="148" t="s">
        <v>2</v>
      </c>
      <c r="S7" s="7">
        <f>W7</f>
        <v>8</v>
      </c>
      <c r="T7" s="104"/>
      <c r="U7" s="156"/>
      <c r="V7" s="104"/>
      <c r="W7" s="162">
        <f>SUBTOTAL(109,W10:W58)</f>
        <v>8</v>
      </c>
      <c r="X7" s="7">
        <f>AB7</f>
        <v>8</v>
      </c>
      <c r="Y7" s="104"/>
      <c r="Z7" s="156"/>
      <c r="AA7" s="104"/>
      <c r="AB7" s="162">
        <f>SUBTOTAL(109,AB10:AB58)</f>
        <v>8</v>
      </c>
      <c r="AC7" s="7">
        <f>AG7</f>
        <v>7</v>
      </c>
      <c r="AD7" s="104"/>
      <c r="AE7" s="156"/>
      <c r="AF7" s="104"/>
      <c r="AG7" s="162">
        <f>SUBTOTAL(109,AG10:AG58)</f>
        <v>7</v>
      </c>
      <c r="AH7" s="166">
        <f>AN9</f>
        <v>3</v>
      </c>
      <c r="AI7" s="251"/>
      <c r="AJ7" s="249"/>
      <c r="AK7" s="247"/>
      <c r="AL7" s="277"/>
      <c r="AM7" s="247"/>
      <c r="AN7" s="279"/>
      <c r="AO7" s="7">
        <f>AS7</f>
        <v>7</v>
      </c>
      <c r="AP7" s="104"/>
      <c r="AQ7" s="156"/>
      <c r="AR7" s="104"/>
      <c r="AS7" s="162">
        <f>SUBTOTAL(109,AS10:AS58)</f>
        <v>7</v>
      </c>
      <c r="AT7" s="7">
        <f>AX7</f>
        <v>5</v>
      </c>
      <c r="AU7" s="104"/>
      <c r="AV7" s="156"/>
      <c r="AW7" s="104"/>
      <c r="AX7" s="162">
        <f>SUBTOTAL(109,AX10:AX58)</f>
        <v>5</v>
      </c>
      <c r="AY7" s="7">
        <f>BC7</f>
        <v>7</v>
      </c>
      <c r="AZ7" s="104"/>
      <c r="BA7" s="156"/>
      <c r="BB7" s="104"/>
      <c r="BC7" s="162">
        <f>SUBTOTAL(109,BC10:BC58)</f>
        <v>7</v>
      </c>
      <c r="BD7" s="7">
        <f>BH7</f>
        <v>5</v>
      </c>
      <c r="BE7" s="104"/>
      <c r="BF7" s="156"/>
      <c r="BG7" s="104"/>
      <c r="BH7" s="162">
        <f>SUBTOTAL(109,BH10:BH58)</f>
        <v>5</v>
      </c>
      <c r="BI7" s="7">
        <f>BM7</f>
        <v>6</v>
      </c>
      <c r="BJ7" s="104"/>
      <c r="BK7" s="156"/>
      <c r="BL7" s="104"/>
      <c r="BM7" s="162">
        <f>SUBTOTAL(109,BM10:BM58)</f>
        <v>6</v>
      </c>
      <c r="BN7" s="7">
        <f>BR7</f>
        <v>4</v>
      </c>
      <c r="BO7" s="104"/>
      <c r="BP7" s="156"/>
      <c r="BQ7" s="104"/>
      <c r="BR7" s="162">
        <f>SUBTOTAL(109,BR10:BR58)</f>
        <v>4</v>
      </c>
      <c r="BS7" s="7">
        <f>BW7</f>
        <v>5</v>
      </c>
      <c r="BT7" s="104"/>
      <c r="BU7" s="156"/>
      <c r="BV7" s="104"/>
      <c r="BW7" s="162">
        <f>SUBTOTAL(109,BW10:BW58)</f>
        <v>5</v>
      </c>
      <c r="BX7" s="7">
        <f>CB7</f>
        <v>3</v>
      </c>
      <c r="BY7" s="104"/>
      <c r="BZ7" s="156"/>
      <c r="CA7" s="104"/>
      <c r="CB7" s="162">
        <f>SUBTOTAL(109,CB10:CB58)</f>
        <v>3</v>
      </c>
      <c r="CC7" s="7">
        <f>CG7</f>
        <v>2</v>
      </c>
      <c r="CD7" s="104"/>
      <c r="CE7" s="156"/>
      <c r="CF7" s="104"/>
      <c r="CG7" s="162">
        <f>SUBTOTAL(109,CG10:CG58)</f>
        <v>2</v>
      </c>
      <c r="CH7" s="7">
        <f>CL7</f>
        <v>1</v>
      </c>
      <c r="CI7" s="104"/>
      <c r="CJ7" s="156"/>
      <c r="CK7" s="104"/>
      <c r="CL7" s="162">
        <f>SUBTOTAL(109,CL10:CL58)</f>
        <v>1</v>
      </c>
      <c r="CM7" s="7">
        <f>CQ7</f>
        <v>3</v>
      </c>
      <c r="CN7" s="104"/>
      <c r="CO7" s="156"/>
      <c r="CP7" s="104"/>
      <c r="CQ7" s="162">
        <f>SUBTOTAL(109,CQ10:CQ58)</f>
        <v>3</v>
      </c>
      <c r="CR7" s="7">
        <f>CV7</f>
        <v>1</v>
      </c>
      <c r="CS7" s="104"/>
      <c r="CT7" s="156"/>
      <c r="CU7" s="104"/>
      <c r="CV7" s="162">
        <f>SUBTOTAL(109,CV10:CV58)</f>
        <v>1</v>
      </c>
      <c r="CW7" s="7">
        <f>DA7</f>
        <v>5</v>
      </c>
      <c r="CX7" s="104"/>
      <c r="CY7" s="156"/>
      <c r="CZ7" s="104"/>
      <c r="DA7" s="162">
        <f>SUBTOTAL(109,DA10:DA58)</f>
        <v>5</v>
      </c>
      <c r="DB7" s="7">
        <f>DF7</f>
        <v>5</v>
      </c>
      <c r="DC7" s="104"/>
      <c r="DD7" s="156"/>
      <c r="DE7" s="104"/>
      <c r="DF7" s="162">
        <f>SUBTOTAL(109,DF10:DF58)</f>
        <v>5</v>
      </c>
      <c r="DG7" s="7">
        <f>DK7</f>
        <v>3</v>
      </c>
      <c r="DH7" s="104"/>
      <c r="DI7" s="156"/>
      <c r="DJ7" s="104"/>
      <c r="DK7" s="162">
        <f>SUBTOTAL(109,DK10:DK58)</f>
        <v>3</v>
      </c>
    </row>
    <row r="8" spans="1:115" s="147" customFormat="1" ht="14.25" customHeight="1" x14ac:dyDescent="0.2">
      <c r="A8" s="144">
        <f>COUNTA(A10:A58)</f>
        <v>14</v>
      </c>
      <c r="B8" s="145">
        <f>COUNTA(B10:B58)</f>
        <v>14</v>
      </c>
      <c r="C8" s="145">
        <f>COUNTA(C10:C58)</f>
        <v>14</v>
      </c>
      <c r="D8" s="145">
        <f>COUNTA(D10:D58)</f>
        <v>14</v>
      </c>
      <c r="E8" s="145">
        <f>COUNTA(E10:E58)</f>
        <v>14</v>
      </c>
      <c r="F8" s="146">
        <f t="shared" ref="F8:K8" si="0">SUM(F10:F58)</f>
        <v>0</v>
      </c>
      <c r="G8" s="146">
        <f t="shared" si="0"/>
        <v>0</v>
      </c>
      <c r="H8" s="146">
        <f t="shared" si="0"/>
        <v>1</v>
      </c>
      <c r="I8" s="146">
        <f t="shared" si="0"/>
        <v>8</v>
      </c>
      <c r="J8" s="146">
        <f t="shared" si="0"/>
        <v>4</v>
      </c>
      <c r="K8" s="146">
        <f t="shared" si="0"/>
        <v>0</v>
      </c>
      <c r="L8" s="144">
        <f>COUNTA(L10:L58)</f>
        <v>0</v>
      </c>
      <c r="M8" s="145">
        <f>COUNTA(M10:M58)</f>
        <v>14</v>
      </c>
      <c r="N8" s="145"/>
      <c r="O8" s="145">
        <f>COUNTA(O10:O230)</f>
        <v>14</v>
      </c>
      <c r="P8" s="135">
        <f>SUBTOTAL(109,P10:P858)</f>
        <v>41</v>
      </c>
      <c r="Q8" s="136">
        <f>SUBTOTAL(109,Q10:Q858)</f>
        <v>72</v>
      </c>
      <c r="R8" s="137">
        <f>SUBTOTAL(109,R10:R858)</f>
        <v>85</v>
      </c>
      <c r="S8" s="145">
        <f>COUNTA(S10:S58)</f>
        <v>14</v>
      </c>
      <c r="T8" s="155"/>
      <c r="U8" s="155"/>
      <c r="V8" s="155"/>
      <c r="W8" s="146"/>
      <c r="X8" s="145">
        <f>COUNTA(X10:X58)</f>
        <v>14</v>
      </c>
      <c r="Y8" s="155"/>
      <c r="Z8" s="155"/>
      <c r="AA8" s="155"/>
      <c r="AB8" s="146"/>
      <c r="AC8" s="145">
        <f>COUNTA(AC10:AC58)</f>
        <v>14</v>
      </c>
      <c r="AD8" s="155"/>
      <c r="AE8" s="155"/>
      <c r="AF8" s="155"/>
      <c r="AG8" s="146"/>
      <c r="AH8" s="170">
        <f>COUNTA(AH10:AH58)</f>
        <v>14</v>
      </c>
      <c r="AI8" s="146">
        <f t="shared" ref="AI8:AN8" si="1">SUM(AI10:AI230)</f>
        <v>2</v>
      </c>
      <c r="AJ8" s="146">
        <f t="shared" si="1"/>
        <v>4</v>
      </c>
      <c r="AK8" s="146">
        <f t="shared" si="1"/>
        <v>3</v>
      </c>
      <c r="AL8" s="146">
        <f t="shared" si="1"/>
        <v>1</v>
      </c>
      <c r="AM8" s="146">
        <f t="shared" si="1"/>
        <v>0</v>
      </c>
      <c r="AN8" s="146">
        <f t="shared" si="1"/>
        <v>3</v>
      </c>
      <c r="AO8" s="145">
        <f>COUNTA(AO10:AO58)</f>
        <v>14</v>
      </c>
      <c r="AP8" s="155"/>
      <c r="AQ8" s="155"/>
      <c r="AR8" s="155"/>
      <c r="AS8" s="146"/>
      <c r="AT8" s="145">
        <f>COUNTA(AT10:AT58)</f>
        <v>14</v>
      </c>
      <c r="AU8" s="155"/>
      <c r="AV8" s="155"/>
      <c r="AW8" s="155"/>
      <c r="AX8" s="146"/>
      <c r="AY8" s="145">
        <f>COUNTA(AY10:AY58)</f>
        <v>14</v>
      </c>
      <c r="AZ8" s="155"/>
      <c r="BA8" s="155"/>
      <c r="BB8" s="155"/>
      <c r="BC8" s="146"/>
      <c r="BD8" s="145">
        <f>COUNTA(BD10:BD58)</f>
        <v>14</v>
      </c>
      <c r="BE8" s="155"/>
      <c r="BF8" s="155"/>
      <c r="BG8" s="155"/>
      <c r="BH8" s="146"/>
      <c r="BI8" s="145">
        <f>COUNTA(BI10:BI58)</f>
        <v>14</v>
      </c>
      <c r="BJ8" s="155"/>
      <c r="BK8" s="155"/>
      <c r="BL8" s="155"/>
      <c r="BM8" s="146"/>
      <c r="BN8" s="145">
        <f>COUNTA(BN10:BN58)</f>
        <v>14</v>
      </c>
      <c r="BO8" s="155"/>
      <c r="BP8" s="155"/>
      <c r="BQ8" s="155"/>
      <c r="BR8" s="146"/>
      <c r="BS8" s="145">
        <f>COUNTA(BS10:BS58)</f>
        <v>14</v>
      </c>
      <c r="BT8" s="155"/>
      <c r="BU8" s="155"/>
      <c r="BV8" s="155"/>
      <c r="BW8" s="146"/>
      <c r="BX8" s="145">
        <f>COUNTA(BX10:BX58)</f>
        <v>14</v>
      </c>
      <c r="BY8" s="155"/>
      <c r="BZ8" s="155"/>
      <c r="CA8" s="155"/>
      <c r="CB8" s="146"/>
      <c r="CC8" s="145">
        <f>COUNTA(CC10:CC58)</f>
        <v>14</v>
      </c>
      <c r="CD8" s="155"/>
      <c r="CE8" s="155"/>
      <c r="CF8" s="155"/>
      <c r="CG8" s="146"/>
      <c r="CH8" s="145">
        <f>COUNTA(CH10:CH58)</f>
        <v>14</v>
      </c>
      <c r="CI8" s="155"/>
      <c r="CJ8" s="155"/>
      <c r="CK8" s="155"/>
      <c r="CL8" s="146"/>
      <c r="CM8" s="145">
        <f>COUNTA(CM10:CM58)</f>
        <v>14</v>
      </c>
      <c r="CN8" s="155"/>
      <c r="CO8" s="155"/>
      <c r="CP8" s="155"/>
      <c r="CQ8" s="146"/>
      <c r="CR8" s="145">
        <f>COUNTA(CR10:CR58)</f>
        <v>14</v>
      </c>
      <c r="CS8" s="155"/>
      <c r="CT8" s="155"/>
      <c r="CU8" s="155"/>
      <c r="CV8" s="146"/>
      <c r="CW8" s="145">
        <f>COUNTA(CW10:CW58)</f>
        <v>14</v>
      </c>
      <c r="CX8" s="155"/>
      <c r="CY8" s="155"/>
      <c r="CZ8" s="155"/>
      <c r="DA8" s="146"/>
      <c r="DB8" s="145">
        <f>COUNTA(DB10:DB58)</f>
        <v>14</v>
      </c>
      <c r="DC8" s="155"/>
      <c r="DD8" s="155"/>
      <c r="DE8" s="155"/>
      <c r="DF8" s="146"/>
      <c r="DG8" s="145">
        <f>COUNTA(DG10:DG58)</f>
        <v>14</v>
      </c>
      <c r="DH8" s="155"/>
      <c r="DI8" s="155"/>
      <c r="DJ8" s="155"/>
      <c r="DK8" s="146"/>
    </row>
    <row r="9" spans="1:115" s="130" customFormat="1" ht="14.25" customHeight="1" x14ac:dyDescent="0.2">
      <c r="A9" s="141">
        <f>SUBTOTAL(103,A10:A58)</f>
        <v>14</v>
      </c>
      <c r="B9" s="142">
        <f>SUBTOTAL(103,B10:B58)</f>
        <v>14</v>
      </c>
      <c r="C9" s="142">
        <f>SUBTOTAL(103,C10:C58)</f>
        <v>14</v>
      </c>
      <c r="D9" s="142">
        <f>SUBTOTAL(103,D10:D58)</f>
        <v>14</v>
      </c>
      <c r="E9" s="142">
        <f>SUBTOTAL(103,E10:E58)</f>
        <v>14</v>
      </c>
      <c r="F9" s="129">
        <f t="shared" ref="F9:K9" si="2">SUBTOTAL(109,F10:F58)</f>
        <v>0</v>
      </c>
      <c r="G9" s="129">
        <f t="shared" si="2"/>
        <v>0</v>
      </c>
      <c r="H9" s="129">
        <f t="shared" si="2"/>
        <v>1</v>
      </c>
      <c r="I9" s="129">
        <f t="shared" si="2"/>
        <v>8</v>
      </c>
      <c r="J9" s="129">
        <f t="shared" si="2"/>
        <v>4</v>
      </c>
      <c r="K9" s="129">
        <f t="shared" si="2"/>
        <v>0</v>
      </c>
      <c r="L9" s="141">
        <f>SUBTOTAL(103,L10:L58)</f>
        <v>0</v>
      </c>
      <c r="M9" s="142">
        <f>SUBTOTAL(103,M10:M58)</f>
        <v>14</v>
      </c>
      <c r="N9" s="142"/>
      <c r="O9" s="142">
        <f>SUBTOTAL(103,O10:O230)</f>
        <v>14</v>
      </c>
      <c r="P9" s="135"/>
      <c r="Q9" s="136"/>
      <c r="R9" s="137"/>
      <c r="S9" s="142">
        <f>SUBTOTAL(103,S10:S58)</f>
        <v>14</v>
      </c>
      <c r="T9" s="143"/>
      <c r="U9" s="143"/>
      <c r="V9" s="143"/>
      <c r="W9" s="143"/>
      <c r="X9" s="142">
        <f>SUBTOTAL(103,X10:X58)</f>
        <v>14</v>
      </c>
      <c r="Y9" s="143"/>
      <c r="Z9" s="143"/>
      <c r="AA9" s="143"/>
      <c r="AB9" s="143"/>
      <c r="AC9" s="142">
        <f>SUBTOTAL(103,AC10:AC58)</f>
        <v>14</v>
      </c>
      <c r="AD9" s="143"/>
      <c r="AE9" s="143"/>
      <c r="AF9" s="143"/>
      <c r="AG9" s="143"/>
      <c r="AH9" s="171">
        <f>SUBTOTAL(103,AH10:AH58)</f>
        <v>14</v>
      </c>
      <c r="AI9" s="129">
        <f t="shared" ref="AI9:AN9" si="3">SUBTOTAL(109,AI10:AI230)</f>
        <v>2</v>
      </c>
      <c r="AJ9" s="129">
        <f t="shared" si="3"/>
        <v>4</v>
      </c>
      <c r="AK9" s="129">
        <f t="shared" si="3"/>
        <v>3</v>
      </c>
      <c r="AL9" s="129">
        <f t="shared" si="3"/>
        <v>1</v>
      </c>
      <c r="AM9" s="129">
        <f t="shared" si="3"/>
        <v>0</v>
      </c>
      <c r="AN9" s="129">
        <f t="shared" si="3"/>
        <v>3</v>
      </c>
      <c r="AO9" s="142">
        <f>SUBTOTAL(103,AO10:AO58)</f>
        <v>14</v>
      </c>
      <c r="AP9" s="143"/>
      <c r="AQ9" s="143"/>
      <c r="AR9" s="143"/>
      <c r="AS9" s="143"/>
      <c r="AT9" s="142">
        <f>SUBTOTAL(103,AT10:AT58)</f>
        <v>14</v>
      </c>
      <c r="AU9" s="143"/>
      <c r="AV9" s="143"/>
      <c r="AW9" s="143"/>
      <c r="AX9" s="143"/>
      <c r="AY9" s="142">
        <f>SUBTOTAL(103,AY10:AY58)</f>
        <v>14</v>
      </c>
      <c r="AZ9" s="143"/>
      <c r="BA9" s="143"/>
      <c r="BB9" s="143"/>
      <c r="BC9" s="143"/>
      <c r="BD9" s="142">
        <f>SUBTOTAL(103,BD10:BD58)</f>
        <v>14</v>
      </c>
      <c r="BE9" s="143"/>
      <c r="BF9" s="143"/>
      <c r="BG9" s="143"/>
      <c r="BH9" s="143"/>
      <c r="BI9" s="142">
        <f>SUBTOTAL(103,BI10:BI58)</f>
        <v>14</v>
      </c>
      <c r="BJ9" s="143"/>
      <c r="BK9" s="143"/>
      <c r="BL9" s="143"/>
      <c r="BM9" s="143"/>
      <c r="BN9" s="142">
        <f>SUBTOTAL(103,BN10:BN58)</f>
        <v>14</v>
      </c>
      <c r="BO9" s="143"/>
      <c r="BP9" s="143"/>
      <c r="BQ9" s="143"/>
      <c r="BR9" s="143"/>
      <c r="BS9" s="142">
        <f>SUBTOTAL(103,BS10:BS58)</f>
        <v>14</v>
      </c>
      <c r="BT9" s="143"/>
      <c r="BU9" s="143"/>
      <c r="BV9" s="143"/>
      <c r="BW9" s="143"/>
      <c r="BX9" s="142">
        <f>SUBTOTAL(103,BX10:BX58)</f>
        <v>14</v>
      </c>
      <c r="BY9" s="143"/>
      <c r="BZ9" s="143"/>
      <c r="CA9" s="143"/>
      <c r="CB9" s="143"/>
      <c r="CC9" s="142">
        <f>SUBTOTAL(103,CC10:CC58)</f>
        <v>14</v>
      </c>
      <c r="CD9" s="143"/>
      <c r="CE9" s="143"/>
      <c r="CF9" s="143"/>
      <c r="CG9" s="143"/>
      <c r="CH9" s="142">
        <f>SUBTOTAL(103,CH10:CH58)</f>
        <v>14</v>
      </c>
      <c r="CI9" s="143"/>
      <c r="CJ9" s="143"/>
      <c r="CK9" s="143"/>
      <c r="CL9" s="143"/>
      <c r="CM9" s="142">
        <f>SUBTOTAL(103,CM10:CM58)</f>
        <v>14</v>
      </c>
      <c r="CN9" s="143"/>
      <c r="CO9" s="143"/>
      <c r="CP9" s="143"/>
      <c r="CQ9" s="143"/>
      <c r="CR9" s="142">
        <f>SUBTOTAL(103,CR10:CR58)</f>
        <v>14</v>
      </c>
      <c r="CS9" s="143"/>
      <c r="CT9" s="143"/>
      <c r="CU9" s="143"/>
      <c r="CV9" s="143"/>
      <c r="CW9" s="142">
        <f>SUBTOTAL(103,CW10:CW58)</f>
        <v>14</v>
      </c>
      <c r="CX9" s="143"/>
      <c r="CY9" s="143"/>
      <c r="CZ9" s="143"/>
      <c r="DA9" s="143"/>
      <c r="DB9" s="142">
        <f>SUBTOTAL(103,DB10:DB58)</f>
        <v>14</v>
      </c>
      <c r="DC9" s="143"/>
      <c r="DD9" s="143"/>
      <c r="DE9" s="143"/>
      <c r="DF9" s="143"/>
      <c r="DG9" s="142">
        <f>SUBTOTAL(103,DG10:DG58)</f>
        <v>14</v>
      </c>
      <c r="DH9" s="143"/>
      <c r="DI9" s="143"/>
      <c r="DJ9" s="143"/>
      <c r="DK9" s="143"/>
    </row>
    <row r="10" spans="1:115" x14ac:dyDescent="0.2">
      <c r="A10" s="13">
        <v>5</v>
      </c>
      <c r="B10" s="4">
        <v>17</v>
      </c>
      <c r="C10" s="15">
        <v>45897.681157407402</v>
      </c>
      <c r="D10" s="16">
        <v>45897.681157407402</v>
      </c>
      <c r="E10" s="32">
        <v>201</v>
      </c>
      <c r="F10" s="22">
        <v>0</v>
      </c>
      <c r="G10" s="22">
        <v>0</v>
      </c>
      <c r="H10" s="22">
        <v>0</v>
      </c>
      <c r="I10" s="22">
        <v>0</v>
      </c>
      <c r="J10" s="22">
        <v>1</v>
      </c>
      <c r="K10" s="22">
        <v>0</v>
      </c>
      <c r="L10" s="60"/>
      <c r="M10" s="19" t="s">
        <v>153</v>
      </c>
      <c r="N10" s="4">
        <v>0</v>
      </c>
      <c r="O10" s="21" t="s">
        <v>2</v>
      </c>
      <c r="P10" s="101">
        <v>7</v>
      </c>
      <c r="Q10" s="103">
        <v>8</v>
      </c>
      <c r="R10" s="7">
        <v>3</v>
      </c>
      <c r="S10" s="22" t="s">
        <v>2</v>
      </c>
      <c r="T10" s="22">
        <v>0</v>
      </c>
      <c r="U10" s="22">
        <v>0</v>
      </c>
      <c r="V10" s="22">
        <v>0</v>
      </c>
      <c r="W10" s="22">
        <v>1</v>
      </c>
      <c r="X10" s="22" t="s">
        <v>0</v>
      </c>
      <c r="Y10" s="22">
        <v>0</v>
      </c>
      <c r="Z10" s="22">
        <v>1</v>
      </c>
      <c r="AA10" s="22">
        <v>0</v>
      </c>
      <c r="AB10" s="22">
        <v>0</v>
      </c>
      <c r="AC10" s="22" t="s">
        <v>1</v>
      </c>
      <c r="AD10" s="22">
        <v>0</v>
      </c>
      <c r="AE10" s="22">
        <v>0</v>
      </c>
      <c r="AF10" s="22">
        <v>1</v>
      </c>
      <c r="AG10" s="22">
        <v>0</v>
      </c>
      <c r="AH10" s="4">
        <v>6</v>
      </c>
      <c r="AI10" s="22">
        <v>0</v>
      </c>
      <c r="AJ10" s="22">
        <v>0</v>
      </c>
      <c r="AK10" s="22">
        <v>1</v>
      </c>
      <c r="AL10" s="22">
        <v>0</v>
      </c>
      <c r="AM10" s="22">
        <v>0</v>
      </c>
      <c r="AN10" s="22">
        <v>0</v>
      </c>
      <c r="AO10" s="22" t="s">
        <v>1</v>
      </c>
      <c r="AP10" s="22">
        <v>0</v>
      </c>
      <c r="AQ10" s="22">
        <v>0</v>
      </c>
      <c r="AR10" s="22">
        <v>1</v>
      </c>
      <c r="AS10" s="22">
        <v>0</v>
      </c>
      <c r="AT10" s="22" t="s">
        <v>0</v>
      </c>
      <c r="AU10" s="22">
        <v>0</v>
      </c>
      <c r="AV10" s="22">
        <v>1</v>
      </c>
      <c r="AW10" s="22">
        <v>0</v>
      </c>
      <c r="AX10" s="22">
        <v>0</v>
      </c>
      <c r="AY10" s="22" t="s">
        <v>1</v>
      </c>
      <c r="AZ10" s="22">
        <v>0</v>
      </c>
      <c r="BA10" s="22">
        <v>0</v>
      </c>
      <c r="BB10" s="22">
        <v>1</v>
      </c>
      <c r="BC10" s="22">
        <v>0</v>
      </c>
      <c r="BD10" s="22" t="s">
        <v>1</v>
      </c>
      <c r="BE10" s="22">
        <v>0</v>
      </c>
      <c r="BF10" s="22">
        <v>0</v>
      </c>
      <c r="BG10" s="22">
        <v>1</v>
      </c>
      <c r="BH10" s="22">
        <v>0</v>
      </c>
      <c r="BI10" s="22" t="s">
        <v>1</v>
      </c>
      <c r="BJ10" s="22">
        <v>0</v>
      </c>
      <c r="BK10" s="22">
        <v>0</v>
      </c>
      <c r="BL10" s="22">
        <v>1</v>
      </c>
      <c r="BM10" s="22">
        <v>0</v>
      </c>
      <c r="BN10" s="22" t="s">
        <v>0</v>
      </c>
      <c r="BO10" s="22">
        <v>0</v>
      </c>
      <c r="BP10" s="22">
        <v>1</v>
      </c>
      <c r="BQ10" s="22">
        <v>0</v>
      </c>
      <c r="BR10" s="22">
        <v>0</v>
      </c>
      <c r="BS10" s="22" t="s">
        <v>0</v>
      </c>
      <c r="BT10" s="22">
        <v>0</v>
      </c>
      <c r="BU10" s="22">
        <v>1</v>
      </c>
      <c r="BV10" s="22">
        <v>0</v>
      </c>
      <c r="BW10" s="22">
        <v>0</v>
      </c>
      <c r="BX10" s="22" t="s">
        <v>0</v>
      </c>
      <c r="BY10" s="22">
        <v>0</v>
      </c>
      <c r="BZ10" s="22">
        <v>1</v>
      </c>
      <c r="CA10" s="22">
        <v>0</v>
      </c>
      <c r="CB10" s="22">
        <v>0</v>
      </c>
      <c r="CC10" s="22" t="s">
        <v>1</v>
      </c>
      <c r="CD10" s="22">
        <v>0</v>
      </c>
      <c r="CE10" s="22">
        <v>0</v>
      </c>
      <c r="CF10" s="22">
        <v>1</v>
      </c>
      <c r="CG10" s="22">
        <v>0</v>
      </c>
      <c r="CH10" s="22" t="s">
        <v>1</v>
      </c>
      <c r="CI10" s="22">
        <v>0</v>
      </c>
      <c r="CJ10" s="22">
        <v>0</v>
      </c>
      <c r="CK10" s="22">
        <v>1</v>
      </c>
      <c r="CL10" s="22">
        <v>0</v>
      </c>
      <c r="CM10" s="22" t="s">
        <v>0</v>
      </c>
      <c r="CN10" s="22">
        <v>0</v>
      </c>
      <c r="CO10" s="22">
        <v>1</v>
      </c>
      <c r="CP10" s="22">
        <v>0</v>
      </c>
      <c r="CQ10" s="22">
        <v>0</v>
      </c>
      <c r="CR10" s="22" t="s">
        <v>1</v>
      </c>
      <c r="CS10" s="22">
        <v>0</v>
      </c>
      <c r="CT10" s="22">
        <v>0</v>
      </c>
      <c r="CU10" s="22">
        <v>1</v>
      </c>
      <c r="CV10" s="22">
        <v>0</v>
      </c>
      <c r="CW10" s="22" t="s">
        <v>2</v>
      </c>
      <c r="CX10" s="22">
        <v>0</v>
      </c>
      <c r="CY10" s="22">
        <v>0</v>
      </c>
      <c r="CZ10" s="22">
        <v>0</v>
      </c>
      <c r="DA10" s="22">
        <v>1</v>
      </c>
      <c r="DB10" s="22" t="s">
        <v>2</v>
      </c>
      <c r="DC10" s="22">
        <v>0</v>
      </c>
      <c r="DD10" s="22">
        <v>0</v>
      </c>
      <c r="DE10" s="22">
        <v>0</v>
      </c>
      <c r="DF10" s="22">
        <v>1</v>
      </c>
      <c r="DG10" s="22" t="s">
        <v>0</v>
      </c>
      <c r="DH10" s="22">
        <v>0</v>
      </c>
      <c r="DI10" s="22">
        <v>1</v>
      </c>
      <c r="DJ10" s="22">
        <v>0</v>
      </c>
      <c r="DK10" s="22">
        <v>0</v>
      </c>
    </row>
    <row r="11" spans="1:115" x14ac:dyDescent="0.2">
      <c r="A11" s="13">
        <v>14</v>
      </c>
      <c r="B11" s="4">
        <v>28</v>
      </c>
      <c r="C11" s="15">
        <v>45930.633472222202</v>
      </c>
      <c r="D11" s="16">
        <v>45930.633472222202</v>
      </c>
      <c r="E11" s="32">
        <v>168</v>
      </c>
      <c r="F11" s="22">
        <v>0</v>
      </c>
      <c r="G11" s="22">
        <v>0</v>
      </c>
      <c r="H11" s="22">
        <v>0</v>
      </c>
      <c r="I11" s="22">
        <v>1</v>
      </c>
      <c r="J11" s="22">
        <v>0</v>
      </c>
      <c r="K11" s="22">
        <v>0</v>
      </c>
      <c r="L11" s="60"/>
      <c r="M11" s="19" t="s">
        <v>154</v>
      </c>
      <c r="N11" s="4">
        <v>0</v>
      </c>
      <c r="O11" s="21" t="s">
        <v>2</v>
      </c>
      <c r="P11" s="101">
        <v>0</v>
      </c>
      <c r="Q11" s="103">
        <v>0</v>
      </c>
      <c r="R11" s="7">
        <v>18</v>
      </c>
      <c r="S11" s="22" t="s">
        <v>2</v>
      </c>
      <c r="T11" s="22">
        <v>0</v>
      </c>
      <c r="U11" s="22">
        <v>0</v>
      </c>
      <c r="V11" s="22">
        <v>0</v>
      </c>
      <c r="W11" s="22">
        <v>1</v>
      </c>
      <c r="X11" s="22" t="s">
        <v>2</v>
      </c>
      <c r="Y11" s="22">
        <v>0</v>
      </c>
      <c r="Z11" s="22">
        <v>0</v>
      </c>
      <c r="AA11" s="22">
        <v>0</v>
      </c>
      <c r="AB11" s="22">
        <v>1</v>
      </c>
      <c r="AC11" s="22" t="s">
        <v>2</v>
      </c>
      <c r="AD11" s="22">
        <v>0</v>
      </c>
      <c r="AE11" s="22">
        <v>0</v>
      </c>
      <c r="AF11" s="22">
        <v>0</v>
      </c>
      <c r="AG11" s="22">
        <v>1</v>
      </c>
      <c r="AH11" s="4">
        <v>2</v>
      </c>
      <c r="AI11" s="22">
        <v>0</v>
      </c>
      <c r="AJ11" s="22">
        <v>1</v>
      </c>
      <c r="AK11" s="22">
        <v>0</v>
      </c>
      <c r="AL11" s="22">
        <v>0</v>
      </c>
      <c r="AM11" s="22">
        <v>0</v>
      </c>
      <c r="AN11" s="22">
        <v>0</v>
      </c>
      <c r="AO11" s="22" t="s">
        <v>2</v>
      </c>
      <c r="AP11" s="22">
        <v>0</v>
      </c>
      <c r="AQ11" s="22">
        <v>0</v>
      </c>
      <c r="AR11" s="22">
        <v>0</v>
      </c>
      <c r="AS11" s="22">
        <v>1</v>
      </c>
      <c r="AT11" s="22" t="s">
        <v>2</v>
      </c>
      <c r="AU11" s="22">
        <v>0</v>
      </c>
      <c r="AV11" s="22">
        <v>0</v>
      </c>
      <c r="AW11" s="22">
        <v>0</v>
      </c>
      <c r="AX11" s="22">
        <v>1</v>
      </c>
      <c r="AY11" s="22" t="s">
        <v>2</v>
      </c>
      <c r="AZ11" s="22">
        <v>0</v>
      </c>
      <c r="BA11" s="22">
        <v>0</v>
      </c>
      <c r="BB11" s="22">
        <v>0</v>
      </c>
      <c r="BC11" s="22">
        <v>1</v>
      </c>
      <c r="BD11" s="22" t="s">
        <v>2</v>
      </c>
      <c r="BE11" s="22">
        <v>0</v>
      </c>
      <c r="BF11" s="22">
        <v>0</v>
      </c>
      <c r="BG11" s="22">
        <v>0</v>
      </c>
      <c r="BH11" s="22">
        <v>1</v>
      </c>
      <c r="BI11" s="22" t="s">
        <v>2</v>
      </c>
      <c r="BJ11" s="22">
        <v>0</v>
      </c>
      <c r="BK11" s="22">
        <v>0</v>
      </c>
      <c r="BL11" s="22">
        <v>0</v>
      </c>
      <c r="BM11" s="22">
        <v>1</v>
      </c>
      <c r="BN11" s="22" t="s">
        <v>2</v>
      </c>
      <c r="BO11" s="22">
        <v>0</v>
      </c>
      <c r="BP11" s="22">
        <v>0</v>
      </c>
      <c r="BQ11" s="22">
        <v>0</v>
      </c>
      <c r="BR11" s="22">
        <v>1</v>
      </c>
      <c r="BS11" s="22" t="s">
        <v>2</v>
      </c>
      <c r="BT11" s="22">
        <v>0</v>
      </c>
      <c r="BU11" s="22">
        <v>0</v>
      </c>
      <c r="BV11" s="22">
        <v>0</v>
      </c>
      <c r="BW11" s="22">
        <v>1</v>
      </c>
      <c r="BX11" s="22" t="s">
        <v>2</v>
      </c>
      <c r="BY11" s="22">
        <v>0</v>
      </c>
      <c r="BZ11" s="22">
        <v>0</v>
      </c>
      <c r="CA11" s="22">
        <v>0</v>
      </c>
      <c r="CB11" s="22">
        <v>1</v>
      </c>
      <c r="CC11" s="22" t="s">
        <v>2</v>
      </c>
      <c r="CD11" s="22">
        <v>0</v>
      </c>
      <c r="CE11" s="22">
        <v>0</v>
      </c>
      <c r="CF11" s="22">
        <v>0</v>
      </c>
      <c r="CG11" s="22">
        <v>1</v>
      </c>
      <c r="CH11" s="22" t="s">
        <v>2</v>
      </c>
      <c r="CI11" s="22">
        <v>0</v>
      </c>
      <c r="CJ11" s="22">
        <v>0</v>
      </c>
      <c r="CK11" s="22">
        <v>0</v>
      </c>
      <c r="CL11" s="22">
        <v>1</v>
      </c>
      <c r="CM11" s="22" t="s">
        <v>2</v>
      </c>
      <c r="CN11" s="22">
        <v>0</v>
      </c>
      <c r="CO11" s="22">
        <v>0</v>
      </c>
      <c r="CP11" s="22">
        <v>0</v>
      </c>
      <c r="CQ11" s="22">
        <v>1</v>
      </c>
      <c r="CR11" s="22" t="s">
        <v>2</v>
      </c>
      <c r="CS11" s="22">
        <v>0</v>
      </c>
      <c r="CT11" s="22">
        <v>0</v>
      </c>
      <c r="CU11" s="22">
        <v>0</v>
      </c>
      <c r="CV11" s="22">
        <v>1</v>
      </c>
      <c r="CW11" s="22" t="s">
        <v>2</v>
      </c>
      <c r="CX11" s="22">
        <v>0</v>
      </c>
      <c r="CY11" s="22">
        <v>0</v>
      </c>
      <c r="CZ11" s="22">
        <v>0</v>
      </c>
      <c r="DA11" s="22">
        <v>1</v>
      </c>
      <c r="DB11" s="22" t="s">
        <v>2</v>
      </c>
      <c r="DC11" s="22">
        <v>0</v>
      </c>
      <c r="DD11" s="22">
        <v>0</v>
      </c>
      <c r="DE11" s="22">
        <v>0</v>
      </c>
      <c r="DF11" s="22">
        <v>1</v>
      </c>
      <c r="DG11" s="22" t="s">
        <v>2</v>
      </c>
      <c r="DH11" s="22">
        <v>0</v>
      </c>
      <c r="DI11" s="22">
        <v>0</v>
      </c>
      <c r="DJ11" s="22">
        <v>0</v>
      </c>
      <c r="DK11" s="22">
        <v>1</v>
      </c>
    </row>
    <row r="12" spans="1:115" x14ac:dyDescent="0.2">
      <c r="A12" s="13">
        <v>12</v>
      </c>
      <c r="B12" s="4">
        <v>26</v>
      </c>
      <c r="C12" s="15">
        <v>45929.751944444397</v>
      </c>
      <c r="D12" s="16">
        <v>45929.751944444397</v>
      </c>
      <c r="E12" s="32">
        <v>169</v>
      </c>
      <c r="F12" s="22">
        <v>0</v>
      </c>
      <c r="G12" s="22">
        <v>0</v>
      </c>
      <c r="H12" s="22">
        <v>0</v>
      </c>
      <c r="I12" s="22">
        <v>1</v>
      </c>
      <c r="J12" s="22">
        <v>0</v>
      </c>
      <c r="K12" s="22">
        <v>0</v>
      </c>
      <c r="L12" s="60"/>
      <c r="M12" s="19" t="s">
        <v>155</v>
      </c>
      <c r="N12" s="4">
        <v>0</v>
      </c>
      <c r="O12" s="21" t="s">
        <v>2</v>
      </c>
      <c r="P12" s="101">
        <v>6</v>
      </c>
      <c r="Q12" s="103">
        <v>5</v>
      </c>
      <c r="R12" s="7">
        <v>7</v>
      </c>
      <c r="S12" s="22" t="s">
        <v>1</v>
      </c>
      <c r="T12" s="22">
        <v>0</v>
      </c>
      <c r="U12" s="22">
        <v>0</v>
      </c>
      <c r="V12" s="22">
        <v>1</v>
      </c>
      <c r="W12" s="22">
        <v>0</v>
      </c>
      <c r="X12" s="22" t="s">
        <v>2</v>
      </c>
      <c r="Y12" s="22">
        <v>0</v>
      </c>
      <c r="Z12" s="22">
        <v>0</v>
      </c>
      <c r="AA12" s="22">
        <v>0</v>
      </c>
      <c r="AB12" s="22">
        <v>1</v>
      </c>
      <c r="AC12" s="22" t="s">
        <v>2</v>
      </c>
      <c r="AD12" s="22">
        <v>0</v>
      </c>
      <c r="AE12" s="22">
        <v>0</v>
      </c>
      <c r="AF12" s="22">
        <v>0</v>
      </c>
      <c r="AG12" s="22">
        <v>1</v>
      </c>
      <c r="AH12" s="4">
        <v>2</v>
      </c>
      <c r="AI12" s="22">
        <v>0</v>
      </c>
      <c r="AJ12" s="22">
        <v>1</v>
      </c>
      <c r="AK12" s="22">
        <v>0</v>
      </c>
      <c r="AL12" s="22">
        <v>0</v>
      </c>
      <c r="AM12" s="22">
        <v>0</v>
      </c>
      <c r="AN12" s="22">
        <v>0</v>
      </c>
      <c r="AO12" s="22" t="s">
        <v>2</v>
      </c>
      <c r="AP12" s="22">
        <v>0</v>
      </c>
      <c r="AQ12" s="22">
        <v>0</v>
      </c>
      <c r="AR12" s="22">
        <v>0</v>
      </c>
      <c r="AS12" s="22">
        <v>1</v>
      </c>
      <c r="AT12" s="22" t="s">
        <v>2</v>
      </c>
      <c r="AU12" s="22">
        <v>0</v>
      </c>
      <c r="AV12" s="22">
        <v>0</v>
      </c>
      <c r="AW12" s="22">
        <v>0</v>
      </c>
      <c r="AX12" s="22">
        <v>1</v>
      </c>
      <c r="AY12" s="22" t="s">
        <v>2</v>
      </c>
      <c r="AZ12" s="22">
        <v>0</v>
      </c>
      <c r="BA12" s="22">
        <v>0</v>
      </c>
      <c r="BB12" s="22">
        <v>0</v>
      </c>
      <c r="BC12" s="22">
        <v>1</v>
      </c>
      <c r="BD12" s="22" t="s">
        <v>1</v>
      </c>
      <c r="BE12" s="22">
        <v>0</v>
      </c>
      <c r="BF12" s="22">
        <v>0</v>
      </c>
      <c r="BG12" s="22">
        <v>1</v>
      </c>
      <c r="BH12" s="22">
        <v>0</v>
      </c>
      <c r="BI12" s="22" t="s">
        <v>2</v>
      </c>
      <c r="BJ12" s="22">
        <v>0</v>
      </c>
      <c r="BK12" s="22">
        <v>0</v>
      </c>
      <c r="BL12" s="22">
        <v>0</v>
      </c>
      <c r="BM12" s="22">
        <v>1</v>
      </c>
      <c r="BN12" s="22" t="s">
        <v>1</v>
      </c>
      <c r="BO12" s="22">
        <v>0</v>
      </c>
      <c r="BP12" s="22">
        <v>0</v>
      </c>
      <c r="BQ12" s="22">
        <v>1</v>
      </c>
      <c r="BR12" s="22">
        <v>0</v>
      </c>
      <c r="BS12" s="22" t="s">
        <v>2</v>
      </c>
      <c r="BT12" s="22">
        <v>0</v>
      </c>
      <c r="BU12" s="22">
        <v>0</v>
      </c>
      <c r="BV12" s="22">
        <v>0</v>
      </c>
      <c r="BW12" s="22">
        <v>1</v>
      </c>
      <c r="BX12" s="22" t="s">
        <v>1</v>
      </c>
      <c r="BY12" s="22">
        <v>0</v>
      </c>
      <c r="BZ12" s="22">
        <v>0</v>
      </c>
      <c r="CA12" s="22">
        <v>1</v>
      </c>
      <c r="CB12" s="22">
        <v>0</v>
      </c>
      <c r="CC12" s="22" t="s">
        <v>0</v>
      </c>
      <c r="CD12" s="22">
        <v>0</v>
      </c>
      <c r="CE12" s="22">
        <v>1</v>
      </c>
      <c r="CF12" s="22">
        <v>0</v>
      </c>
      <c r="CG12" s="22">
        <v>0</v>
      </c>
      <c r="CH12" s="22" t="s">
        <v>0</v>
      </c>
      <c r="CI12" s="22">
        <v>0</v>
      </c>
      <c r="CJ12" s="22">
        <v>1</v>
      </c>
      <c r="CK12" s="22">
        <v>0</v>
      </c>
      <c r="CL12" s="22">
        <v>0</v>
      </c>
      <c r="CM12" s="22" t="s">
        <v>1</v>
      </c>
      <c r="CN12" s="22">
        <v>0</v>
      </c>
      <c r="CO12" s="22">
        <v>0</v>
      </c>
      <c r="CP12" s="22">
        <v>1</v>
      </c>
      <c r="CQ12" s="22">
        <v>0</v>
      </c>
      <c r="CR12" s="22" t="s">
        <v>0</v>
      </c>
      <c r="CS12" s="22">
        <v>0</v>
      </c>
      <c r="CT12" s="22">
        <v>1</v>
      </c>
      <c r="CU12" s="22">
        <v>0</v>
      </c>
      <c r="CV12" s="22">
        <v>0</v>
      </c>
      <c r="CW12" s="22" t="s">
        <v>0</v>
      </c>
      <c r="CX12" s="22">
        <v>0</v>
      </c>
      <c r="CY12" s="22">
        <v>1</v>
      </c>
      <c r="CZ12" s="22">
        <v>0</v>
      </c>
      <c r="DA12" s="22">
        <v>0</v>
      </c>
      <c r="DB12" s="22" t="s">
        <v>0</v>
      </c>
      <c r="DC12" s="22">
        <v>0</v>
      </c>
      <c r="DD12" s="22">
        <v>1</v>
      </c>
      <c r="DE12" s="22">
        <v>0</v>
      </c>
      <c r="DF12" s="22">
        <v>0</v>
      </c>
      <c r="DG12" s="22" t="s">
        <v>0</v>
      </c>
      <c r="DH12" s="22">
        <v>0</v>
      </c>
      <c r="DI12" s="22">
        <v>1</v>
      </c>
      <c r="DJ12" s="22">
        <v>0</v>
      </c>
      <c r="DK12" s="22">
        <v>0</v>
      </c>
    </row>
    <row r="13" spans="1:115" x14ac:dyDescent="0.2">
      <c r="A13" s="13">
        <v>10</v>
      </c>
      <c r="B13" s="4">
        <v>23</v>
      </c>
      <c r="C13" s="15">
        <v>45925.468495370398</v>
      </c>
      <c r="D13" s="16">
        <v>45925.468495370398</v>
      </c>
      <c r="E13" s="32">
        <v>173</v>
      </c>
      <c r="F13" s="22">
        <v>0</v>
      </c>
      <c r="G13" s="22">
        <v>0</v>
      </c>
      <c r="H13" s="22">
        <v>0</v>
      </c>
      <c r="I13" s="22">
        <v>1</v>
      </c>
      <c r="J13" s="22">
        <v>0</v>
      </c>
      <c r="K13" s="22">
        <v>0</v>
      </c>
      <c r="L13" s="60"/>
      <c r="M13" s="19" t="s">
        <v>156</v>
      </c>
      <c r="N13" s="4">
        <v>0</v>
      </c>
      <c r="O13" s="21" t="s">
        <v>2</v>
      </c>
      <c r="P13" s="101">
        <v>3</v>
      </c>
      <c r="Q13" s="103">
        <v>11</v>
      </c>
      <c r="R13" s="7">
        <v>4</v>
      </c>
      <c r="S13" s="22" t="s">
        <v>1</v>
      </c>
      <c r="T13" s="22">
        <v>0</v>
      </c>
      <c r="U13" s="22">
        <v>0</v>
      </c>
      <c r="V13" s="22">
        <v>1</v>
      </c>
      <c r="W13" s="22">
        <v>0</v>
      </c>
      <c r="X13" s="22" t="s">
        <v>2</v>
      </c>
      <c r="Y13" s="22">
        <v>0</v>
      </c>
      <c r="Z13" s="22">
        <v>0</v>
      </c>
      <c r="AA13" s="22">
        <v>0</v>
      </c>
      <c r="AB13" s="22">
        <v>1</v>
      </c>
      <c r="AC13" s="22" t="s">
        <v>2</v>
      </c>
      <c r="AD13" s="22">
        <v>0</v>
      </c>
      <c r="AE13" s="22">
        <v>0</v>
      </c>
      <c r="AF13" s="22">
        <v>0</v>
      </c>
      <c r="AG13" s="22">
        <v>1</v>
      </c>
      <c r="AH13" s="4">
        <v>6</v>
      </c>
      <c r="AI13" s="22">
        <v>0</v>
      </c>
      <c r="AJ13" s="22">
        <v>0</v>
      </c>
      <c r="AK13" s="22">
        <v>1</v>
      </c>
      <c r="AL13" s="22">
        <v>0</v>
      </c>
      <c r="AM13" s="22">
        <v>0</v>
      </c>
      <c r="AN13" s="22">
        <v>0</v>
      </c>
      <c r="AO13" s="22" t="s">
        <v>2</v>
      </c>
      <c r="AP13" s="22">
        <v>0</v>
      </c>
      <c r="AQ13" s="22">
        <v>0</v>
      </c>
      <c r="AR13" s="22">
        <v>0</v>
      </c>
      <c r="AS13" s="22">
        <v>1</v>
      </c>
      <c r="AT13" s="22" t="s">
        <v>2</v>
      </c>
      <c r="AU13" s="22">
        <v>0</v>
      </c>
      <c r="AV13" s="22">
        <v>0</v>
      </c>
      <c r="AW13" s="22">
        <v>0</v>
      </c>
      <c r="AX13" s="22">
        <v>1</v>
      </c>
      <c r="AY13" s="22" t="s">
        <v>1</v>
      </c>
      <c r="AZ13" s="22">
        <v>0</v>
      </c>
      <c r="BA13" s="22">
        <v>0</v>
      </c>
      <c r="BB13" s="22">
        <v>1</v>
      </c>
      <c r="BC13" s="22">
        <v>0</v>
      </c>
      <c r="BD13" s="22" t="s">
        <v>1</v>
      </c>
      <c r="BE13" s="22">
        <v>0</v>
      </c>
      <c r="BF13" s="22">
        <v>0</v>
      </c>
      <c r="BG13" s="22">
        <v>1</v>
      </c>
      <c r="BH13" s="22">
        <v>0</v>
      </c>
      <c r="BI13" s="22" t="s">
        <v>1</v>
      </c>
      <c r="BJ13" s="22">
        <v>0</v>
      </c>
      <c r="BK13" s="22">
        <v>0</v>
      </c>
      <c r="BL13" s="22">
        <v>1</v>
      </c>
      <c r="BM13" s="22">
        <v>0</v>
      </c>
      <c r="BN13" s="22" t="s">
        <v>1</v>
      </c>
      <c r="BO13" s="22">
        <v>0</v>
      </c>
      <c r="BP13" s="22">
        <v>0</v>
      </c>
      <c r="BQ13" s="22">
        <v>1</v>
      </c>
      <c r="BR13" s="22">
        <v>0</v>
      </c>
      <c r="BS13" s="22" t="s">
        <v>1</v>
      </c>
      <c r="BT13" s="22">
        <v>0</v>
      </c>
      <c r="BU13" s="22">
        <v>0</v>
      </c>
      <c r="BV13" s="22">
        <v>1</v>
      </c>
      <c r="BW13" s="22">
        <v>0</v>
      </c>
      <c r="BX13" s="22" t="s">
        <v>1</v>
      </c>
      <c r="BY13" s="22">
        <v>0</v>
      </c>
      <c r="BZ13" s="22">
        <v>0</v>
      </c>
      <c r="CA13" s="22">
        <v>1</v>
      </c>
      <c r="CB13" s="22">
        <v>0</v>
      </c>
      <c r="CC13" s="22" t="s">
        <v>1</v>
      </c>
      <c r="CD13" s="22">
        <v>0</v>
      </c>
      <c r="CE13" s="22">
        <v>0</v>
      </c>
      <c r="CF13" s="22">
        <v>1</v>
      </c>
      <c r="CG13" s="22">
        <v>0</v>
      </c>
      <c r="CH13" s="22" t="s">
        <v>1</v>
      </c>
      <c r="CI13" s="22">
        <v>0</v>
      </c>
      <c r="CJ13" s="22">
        <v>0</v>
      </c>
      <c r="CK13" s="22">
        <v>1</v>
      </c>
      <c r="CL13" s="22">
        <v>0</v>
      </c>
      <c r="CM13" s="22" t="s">
        <v>1</v>
      </c>
      <c r="CN13" s="22">
        <v>0</v>
      </c>
      <c r="CO13" s="22">
        <v>0</v>
      </c>
      <c r="CP13" s="22">
        <v>1</v>
      </c>
      <c r="CQ13" s="22">
        <v>0</v>
      </c>
      <c r="CR13" s="22" t="s">
        <v>1</v>
      </c>
      <c r="CS13" s="22">
        <v>0</v>
      </c>
      <c r="CT13" s="22">
        <v>0</v>
      </c>
      <c r="CU13" s="22">
        <v>1</v>
      </c>
      <c r="CV13" s="22">
        <v>0</v>
      </c>
      <c r="CW13" s="22" t="s">
        <v>0</v>
      </c>
      <c r="CX13" s="22">
        <v>0</v>
      </c>
      <c r="CY13" s="22">
        <v>1</v>
      </c>
      <c r="CZ13" s="22">
        <v>0</v>
      </c>
      <c r="DA13" s="22">
        <v>0</v>
      </c>
      <c r="DB13" s="22" t="s">
        <v>0</v>
      </c>
      <c r="DC13" s="22">
        <v>0</v>
      </c>
      <c r="DD13" s="22">
        <v>1</v>
      </c>
      <c r="DE13" s="22">
        <v>0</v>
      </c>
      <c r="DF13" s="22">
        <v>0</v>
      </c>
      <c r="DG13" s="22" t="s">
        <v>0</v>
      </c>
      <c r="DH13" s="22">
        <v>0</v>
      </c>
      <c r="DI13" s="22">
        <v>1</v>
      </c>
      <c r="DJ13" s="22">
        <v>0</v>
      </c>
      <c r="DK13" s="22">
        <v>0</v>
      </c>
    </row>
    <row r="14" spans="1:115" x14ac:dyDescent="0.2">
      <c r="A14" s="13">
        <v>2</v>
      </c>
      <c r="B14" s="4">
        <v>6</v>
      </c>
      <c r="C14" s="15">
        <v>45896.598831018498</v>
      </c>
      <c r="D14" s="16">
        <v>45896.598831018498</v>
      </c>
      <c r="E14" s="32">
        <v>202</v>
      </c>
      <c r="F14" s="22">
        <v>0</v>
      </c>
      <c r="G14" s="22">
        <v>0</v>
      </c>
      <c r="H14" s="22">
        <v>0</v>
      </c>
      <c r="I14" s="22">
        <v>0</v>
      </c>
      <c r="J14" s="22">
        <v>1</v>
      </c>
      <c r="K14" s="22">
        <v>0</v>
      </c>
      <c r="L14" s="60"/>
      <c r="M14" s="19" t="s">
        <v>157</v>
      </c>
      <c r="N14" s="4">
        <v>0</v>
      </c>
      <c r="O14" s="21" t="s">
        <v>0</v>
      </c>
      <c r="P14" s="101">
        <v>0</v>
      </c>
      <c r="Q14" s="103">
        <v>0</v>
      </c>
      <c r="R14" s="7">
        <v>0</v>
      </c>
      <c r="S14" s="22" t="s">
        <v>43</v>
      </c>
      <c r="T14" s="22">
        <v>1</v>
      </c>
      <c r="U14" s="22">
        <v>0</v>
      </c>
      <c r="V14" s="22">
        <v>0</v>
      </c>
      <c r="W14" s="22">
        <v>0</v>
      </c>
      <c r="X14" s="22" t="s">
        <v>43</v>
      </c>
      <c r="Y14" s="22">
        <v>1</v>
      </c>
      <c r="Z14" s="22">
        <v>0</v>
      </c>
      <c r="AA14" s="22">
        <v>0</v>
      </c>
      <c r="AB14" s="22">
        <v>0</v>
      </c>
      <c r="AC14" s="22" t="s">
        <v>43</v>
      </c>
      <c r="AD14" s="22">
        <v>1</v>
      </c>
      <c r="AE14" s="22">
        <v>0</v>
      </c>
      <c r="AF14" s="22">
        <v>0</v>
      </c>
      <c r="AG14" s="22">
        <v>0</v>
      </c>
      <c r="AH14" s="4" t="s">
        <v>73</v>
      </c>
      <c r="AI14" s="22">
        <v>1</v>
      </c>
      <c r="AJ14" s="22">
        <v>0</v>
      </c>
      <c r="AK14" s="22">
        <v>0</v>
      </c>
      <c r="AL14" s="22">
        <v>0</v>
      </c>
      <c r="AM14" s="22">
        <v>0</v>
      </c>
      <c r="AN14" s="22">
        <v>0</v>
      </c>
      <c r="AO14" s="22" t="s">
        <v>43</v>
      </c>
      <c r="AP14" s="22">
        <v>1</v>
      </c>
      <c r="AQ14" s="22">
        <v>0</v>
      </c>
      <c r="AR14" s="22">
        <v>0</v>
      </c>
      <c r="AS14" s="22">
        <v>0</v>
      </c>
      <c r="AT14" s="22" t="s">
        <v>43</v>
      </c>
      <c r="AU14" s="22">
        <v>1</v>
      </c>
      <c r="AV14" s="22">
        <v>0</v>
      </c>
      <c r="AW14" s="22">
        <v>0</v>
      </c>
      <c r="AX14" s="22">
        <v>0</v>
      </c>
      <c r="AY14" s="22" t="s">
        <v>43</v>
      </c>
      <c r="AZ14" s="22">
        <v>1</v>
      </c>
      <c r="BA14" s="22">
        <v>0</v>
      </c>
      <c r="BB14" s="22">
        <v>0</v>
      </c>
      <c r="BC14" s="22">
        <v>0</v>
      </c>
      <c r="BD14" s="22" t="s">
        <v>43</v>
      </c>
      <c r="BE14" s="22">
        <v>1</v>
      </c>
      <c r="BF14" s="22">
        <v>0</v>
      </c>
      <c r="BG14" s="22">
        <v>0</v>
      </c>
      <c r="BH14" s="22">
        <v>0</v>
      </c>
      <c r="BI14" s="22" t="s">
        <v>43</v>
      </c>
      <c r="BJ14" s="22">
        <v>1</v>
      </c>
      <c r="BK14" s="22">
        <v>0</v>
      </c>
      <c r="BL14" s="22">
        <v>0</v>
      </c>
      <c r="BM14" s="22">
        <v>0</v>
      </c>
      <c r="BN14" s="22" t="s">
        <v>43</v>
      </c>
      <c r="BO14" s="22">
        <v>1</v>
      </c>
      <c r="BP14" s="22">
        <v>0</v>
      </c>
      <c r="BQ14" s="22">
        <v>0</v>
      </c>
      <c r="BR14" s="22">
        <v>0</v>
      </c>
      <c r="BS14" s="22" t="s">
        <v>43</v>
      </c>
      <c r="BT14" s="22">
        <v>1</v>
      </c>
      <c r="BU14" s="22">
        <v>0</v>
      </c>
      <c r="BV14" s="22">
        <v>0</v>
      </c>
      <c r="BW14" s="22">
        <v>0</v>
      </c>
      <c r="BX14" s="22" t="s">
        <v>43</v>
      </c>
      <c r="BY14" s="22">
        <v>1</v>
      </c>
      <c r="BZ14" s="22">
        <v>0</v>
      </c>
      <c r="CA14" s="22">
        <v>0</v>
      </c>
      <c r="CB14" s="22">
        <v>0</v>
      </c>
      <c r="CC14" s="22" t="s">
        <v>43</v>
      </c>
      <c r="CD14" s="22">
        <v>1</v>
      </c>
      <c r="CE14" s="22">
        <v>0</v>
      </c>
      <c r="CF14" s="22">
        <v>0</v>
      </c>
      <c r="CG14" s="22">
        <v>0</v>
      </c>
      <c r="CH14" s="22" t="s">
        <v>43</v>
      </c>
      <c r="CI14" s="22">
        <v>1</v>
      </c>
      <c r="CJ14" s="22">
        <v>0</v>
      </c>
      <c r="CK14" s="22">
        <v>0</v>
      </c>
      <c r="CL14" s="22">
        <v>0</v>
      </c>
      <c r="CM14" s="22" t="s">
        <v>43</v>
      </c>
      <c r="CN14" s="22">
        <v>1</v>
      </c>
      <c r="CO14" s="22">
        <v>0</v>
      </c>
      <c r="CP14" s="22">
        <v>0</v>
      </c>
      <c r="CQ14" s="22">
        <v>0</v>
      </c>
      <c r="CR14" s="22" t="s">
        <v>43</v>
      </c>
      <c r="CS14" s="22">
        <v>1</v>
      </c>
      <c r="CT14" s="22">
        <v>0</v>
      </c>
      <c r="CU14" s="22">
        <v>0</v>
      </c>
      <c r="CV14" s="22">
        <v>0</v>
      </c>
      <c r="CW14" s="22" t="s">
        <v>43</v>
      </c>
      <c r="CX14" s="22">
        <v>1</v>
      </c>
      <c r="CY14" s="22">
        <v>0</v>
      </c>
      <c r="CZ14" s="22">
        <v>0</v>
      </c>
      <c r="DA14" s="22">
        <v>0</v>
      </c>
      <c r="DB14" s="22" t="s">
        <v>43</v>
      </c>
      <c r="DC14" s="22">
        <v>1</v>
      </c>
      <c r="DD14" s="22">
        <v>0</v>
      </c>
      <c r="DE14" s="22">
        <v>0</v>
      </c>
      <c r="DF14" s="22">
        <v>0</v>
      </c>
      <c r="DG14" s="22" t="s">
        <v>43</v>
      </c>
      <c r="DH14" s="22">
        <v>1</v>
      </c>
      <c r="DI14" s="22">
        <v>0</v>
      </c>
      <c r="DJ14" s="22">
        <v>0</v>
      </c>
      <c r="DK14" s="22">
        <v>0</v>
      </c>
    </row>
    <row r="15" spans="1:115" x14ac:dyDescent="0.2">
      <c r="A15" s="13">
        <v>7</v>
      </c>
      <c r="B15" s="4">
        <v>20</v>
      </c>
      <c r="C15" s="15">
        <v>45911.415983796302</v>
      </c>
      <c r="D15" s="16">
        <v>45911.415983796302</v>
      </c>
      <c r="E15" s="32">
        <v>187</v>
      </c>
      <c r="F15" s="22">
        <v>0</v>
      </c>
      <c r="G15" s="22">
        <v>0</v>
      </c>
      <c r="H15" s="22">
        <v>0</v>
      </c>
      <c r="I15" s="22">
        <v>0</v>
      </c>
      <c r="J15" s="22">
        <v>1</v>
      </c>
      <c r="K15" s="22">
        <v>0</v>
      </c>
      <c r="L15" s="60"/>
      <c r="M15" s="19" t="s">
        <v>158</v>
      </c>
      <c r="N15" s="4">
        <v>0</v>
      </c>
      <c r="O15" s="21" t="s">
        <v>2</v>
      </c>
      <c r="P15" s="101">
        <v>4</v>
      </c>
      <c r="Q15" s="103">
        <v>9</v>
      </c>
      <c r="R15" s="7">
        <v>5</v>
      </c>
      <c r="S15" s="22" t="s">
        <v>0</v>
      </c>
      <c r="T15" s="22">
        <v>0</v>
      </c>
      <c r="U15" s="22">
        <v>1</v>
      </c>
      <c r="V15" s="22">
        <v>0</v>
      </c>
      <c r="W15" s="22">
        <v>0</v>
      </c>
      <c r="X15" s="22" t="s">
        <v>2</v>
      </c>
      <c r="Y15" s="22">
        <v>0</v>
      </c>
      <c r="Z15" s="22">
        <v>0</v>
      </c>
      <c r="AA15" s="22">
        <v>0</v>
      </c>
      <c r="AB15" s="22">
        <v>1</v>
      </c>
      <c r="AC15" s="22" t="s">
        <v>1</v>
      </c>
      <c r="AD15" s="22">
        <v>0</v>
      </c>
      <c r="AE15" s="22">
        <v>0</v>
      </c>
      <c r="AF15" s="22">
        <v>1</v>
      </c>
      <c r="AG15" s="22">
        <v>0</v>
      </c>
      <c r="AH15" s="4" t="s">
        <v>3</v>
      </c>
      <c r="AI15" s="22">
        <v>0</v>
      </c>
      <c r="AJ15" s="22">
        <v>0</v>
      </c>
      <c r="AK15" s="22">
        <v>0</v>
      </c>
      <c r="AL15" s="22">
        <v>0</v>
      </c>
      <c r="AM15" s="22">
        <v>0</v>
      </c>
      <c r="AN15" s="22">
        <v>1</v>
      </c>
      <c r="AO15" s="22" t="s">
        <v>1</v>
      </c>
      <c r="AP15" s="22">
        <v>0</v>
      </c>
      <c r="AQ15" s="22">
        <v>0</v>
      </c>
      <c r="AR15" s="22">
        <v>1</v>
      </c>
      <c r="AS15" s="22">
        <v>0</v>
      </c>
      <c r="AT15" s="22" t="s">
        <v>0</v>
      </c>
      <c r="AU15" s="22">
        <v>0</v>
      </c>
      <c r="AV15" s="22">
        <v>1</v>
      </c>
      <c r="AW15" s="22">
        <v>0</v>
      </c>
      <c r="AX15" s="22">
        <v>0</v>
      </c>
      <c r="AY15" s="22" t="s">
        <v>2</v>
      </c>
      <c r="AZ15" s="22">
        <v>0</v>
      </c>
      <c r="BA15" s="22">
        <v>0</v>
      </c>
      <c r="BB15" s="22">
        <v>0</v>
      </c>
      <c r="BC15" s="22">
        <v>1</v>
      </c>
      <c r="BD15" s="22" t="s">
        <v>1</v>
      </c>
      <c r="BE15" s="22">
        <v>0</v>
      </c>
      <c r="BF15" s="22">
        <v>0</v>
      </c>
      <c r="BG15" s="22">
        <v>1</v>
      </c>
      <c r="BH15" s="22">
        <v>0</v>
      </c>
      <c r="BI15" s="22" t="s">
        <v>2</v>
      </c>
      <c r="BJ15" s="22">
        <v>0</v>
      </c>
      <c r="BK15" s="22">
        <v>0</v>
      </c>
      <c r="BL15" s="22">
        <v>0</v>
      </c>
      <c r="BM15" s="22">
        <v>1</v>
      </c>
      <c r="BN15" s="22" t="s">
        <v>1</v>
      </c>
      <c r="BO15" s="22">
        <v>0</v>
      </c>
      <c r="BP15" s="22">
        <v>0</v>
      </c>
      <c r="BQ15" s="22">
        <v>1</v>
      </c>
      <c r="BR15" s="22">
        <v>0</v>
      </c>
      <c r="BS15" s="22" t="s">
        <v>1</v>
      </c>
      <c r="BT15" s="22">
        <v>0</v>
      </c>
      <c r="BU15" s="22">
        <v>0</v>
      </c>
      <c r="BV15" s="22">
        <v>1</v>
      </c>
      <c r="BW15" s="22">
        <v>0</v>
      </c>
      <c r="BX15" s="22" t="s">
        <v>1</v>
      </c>
      <c r="BY15" s="22">
        <v>0</v>
      </c>
      <c r="BZ15" s="22">
        <v>0</v>
      </c>
      <c r="CA15" s="22">
        <v>1</v>
      </c>
      <c r="CB15" s="22">
        <v>0</v>
      </c>
      <c r="CC15" s="22" t="s">
        <v>1</v>
      </c>
      <c r="CD15" s="22">
        <v>0</v>
      </c>
      <c r="CE15" s="22">
        <v>0</v>
      </c>
      <c r="CF15" s="22">
        <v>1</v>
      </c>
      <c r="CG15" s="22">
        <v>0</v>
      </c>
      <c r="CH15" s="22" t="s">
        <v>1</v>
      </c>
      <c r="CI15" s="22">
        <v>0</v>
      </c>
      <c r="CJ15" s="22">
        <v>0</v>
      </c>
      <c r="CK15" s="22">
        <v>1</v>
      </c>
      <c r="CL15" s="22">
        <v>0</v>
      </c>
      <c r="CM15" s="22" t="s">
        <v>1</v>
      </c>
      <c r="CN15" s="22">
        <v>0</v>
      </c>
      <c r="CO15" s="22">
        <v>0</v>
      </c>
      <c r="CP15" s="22">
        <v>1</v>
      </c>
      <c r="CQ15" s="22">
        <v>0</v>
      </c>
      <c r="CR15" s="22" t="s">
        <v>0</v>
      </c>
      <c r="CS15" s="22">
        <v>0</v>
      </c>
      <c r="CT15" s="22">
        <v>1</v>
      </c>
      <c r="CU15" s="22">
        <v>0</v>
      </c>
      <c r="CV15" s="22">
        <v>0</v>
      </c>
      <c r="CW15" s="22" t="s">
        <v>2</v>
      </c>
      <c r="CX15" s="22">
        <v>0</v>
      </c>
      <c r="CY15" s="22">
        <v>0</v>
      </c>
      <c r="CZ15" s="22">
        <v>0</v>
      </c>
      <c r="DA15" s="22">
        <v>1</v>
      </c>
      <c r="DB15" s="22" t="s">
        <v>2</v>
      </c>
      <c r="DC15" s="22">
        <v>0</v>
      </c>
      <c r="DD15" s="22">
        <v>0</v>
      </c>
      <c r="DE15" s="22">
        <v>0</v>
      </c>
      <c r="DF15" s="22">
        <v>1</v>
      </c>
      <c r="DG15" s="22" t="s">
        <v>0</v>
      </c>
      <c r="DH15" s="22">
        <v>0</v>
      </c>
      <c r="DI15" s="22">
        <v>1</v>
      </c>
      <c r="DJ15" s="22">
        <v>0</v>
      </c>
      <c r="DK15" s="22">
        <v>0</v>
      </c>
    </row>
    <row r="16" spans="1:115" x14ac:dyDescent="0.2">
      <c r="A16" s="13">
        <v>16</v>
      </c>
      <c r="B16" s="4">
        <v>33</v>
      </c>
      <c r="C16" s="15">
        <v>46052.606550925899</v>
      </c>
      <c r="D16" s="16">
        <v>46052.606550925899</v>
      </c>
      <c r="E16" s="32">
        <v>46</v>
      </c>
      <c r="F16" s="22">
        <v>0</v>
      </c>
      <c r="G16" s="22">
        <v>0</v>
      </c>
      <c r="H16" s="22">
        <v>1</v>
      </c>
      <c r="I16" s="22">
        <v>0</v>
      </c>
      <c r="J16" s="22">
        <v>0</v>
      </c>
      <c r="K16" s="22">
        <v>0</v>
      </c>
      <c r="L16" s="60"/>
      <c r="M16" s="19" t="s">
        <v>159</v>
      </c>
      <c r="N16" s="4">
        <v>0</v>
      </c>
      <c r="O16" s="21" t="s">
        <v>0</v>
      </c>
      <c r="P16" s="101">
        <v>0</v>
      </c>
      <c r="Q16" s="103">
        <v>0</v>
      </c>
      <c r="R16" s="7">
        <v>0</v>
      </c>
      <c r="S16" s="22" t="s">
        <v>43</v>
      </c>
      <c r="T16" s="22">
        <v>1</v>
      </c>
      <c r="U16" s="22">
        <v>0</v>
      </c>
      <c r="V16" s="22">
        <v>0</v>
      </c>
      <c r="W16" s="22">
        <v>0</v>
      </c>
      <c r="X16" s="22" t="s">
        <v>43</v>
      </c>
      <c r="Y16" s="22">
        <v>1</v>
      </c>
      <c r="Z16" s="22">
        <v>0</v>
      </c>
      <c r="AA16" s="22">
        <v>0</v>
      </c>
      <c r="AB16" s="22">
        <v>0</v>
      </c>
      <c r="AC16" s="22" t="s">
        <v>43</v>
      </c>
      <c r="AD16" s="22">
        <v>1</v>
      </c>
      <c r="AE16" s="22">
        <v>0</v>
      </c>
      <c r="AF16" s="22">
        <v>0</v>
      </c>
      <c r="AG16" s="22">
        <v>0</v>
      </c>
      <c r="AH16" s="4" t="s">
        <v>73</v>
      </c>
      <c r="AI16" s="22">
        <v>1</v>
      </c>
      <c r="AJ16" s="22">
        <v>0</v>
      </c>
      <c r="AK16" s="22">
        <v>0</v>
      </c>
      <c r="AL16" s="22">
        <v>0</v>
      </c>
      <c r="AM16" s="22">
        <v>0</v>
      </c>
      <c r="AN16" s="22">
        <v>0</v>
      </c>
      <c r="AO16" s="22" t="s">
        <v>43</v>
      </c>
      <c r="AP16" s="22">
        <v>1</v>
      </c>
      <c r="AQ16" s="22">
        <v>0</v>
      </c>
      <c r="AR16" s="22">
        <v>0</v>
      </c>
      <c r="AS16" s="22">
        <v>0</v>
      </c>
      <c r="AT16" s="22" t="s">
        <v>43</v>
      </c>
      <c r="AU16" s="22">
        <v>1</v>
      </c>
      <c r="AV16" s="22">
        <v>0</v>
      </c>
      <c r="AW16" s="22">
        <v>0</v>
      </c>
      <c r="AX16" s="22">
        <v>0</v>
      </c>
      <c r="AY16" s="22" t="s">
        <v>43</v>
      </c>
      <c r="AZ16" s="22">
        <v>1</v>
      </c>
      <c r="BA16" s="22">
        <v>0</v>
      </c>
      <c r="BB16" s="22">
        <v>0</v>
      </c>
      <c r="BC16" s="22">
        <v>0</v>
      </c>
      <c r="BD16" s="22" t="s">
        <v>43</v>
      </c>
      <c r="BE16" s="22">
        <v>1</v>
      </c>
      <c r="BF16" s="22">
        <v>0</v>
      </c>
      <c r="BG16" s="22">
        <v>0</v>
      </c>
      <c r="BH16" s="22">
        <v>0</v>
      </c>
      <c r="BI16" s="22" t="s">
        <v>43</v>
      </c>
      <c r="BJ16" s="22">
        <v>1</v>
      </c>
      <c r="BK16" s="22">
        <v>0</v>
      </c>
      <c r="BL16" s="22">
        <v>0</v>
      </c>
      <c r="BM16" s="22">
        <v>0</v>
      </c>
      <c r="BN16" s="22" t="s">
        <v>43</v>
      </c>
      <c r="BO16" s="22">
        <v>1</v>
      </c>
      <c r="BP16" s="22">
        <v>0</v>
      </c>
      <c r="BQ16" s="22">
        <v>0</v>
      </c>
      <c r="BR16" s="22">
        <v>0</v>
      </c>
      <c r="BS16" s="22" t="s">
        <v>43</v>
      </c>
      <c r="BT16" s="22">
        <v>1</v>
      </c>
      <c r="BU16" s="22">
        <v>0</v>
      </c>
      <c r="BV16" s="22">
        <v>0</v>
      </c>
      <c r="BW16" s="22">
        <v>0</v>
      </c>
      <c r="BX16" s="22" t="s">
        <v>43</v>
      </c>
      <c r="BY16" s="22">
        <v>1</v>
      </c>
      <c r="BZ16" s="22">
        <v>0</v>
      </c>
      <c r="CA16" s="22">
        <v>0</v>
      </c>
      <c r="CB16" s="22">
        <v>0</v>
      </c>
      <c r="CC16" s="22" t="s">
        <v>43</v>
      </c>
      <c r="CD16" s="22">
        <v>1</v>
      </c>
      <c r="CE16" s="22">
        <v>0</v>
      </c>
      <c r="CF16" s="22">
        <v>0</v>
      </c>
      <c r="CG16" s="22">
        <v>0</v>
      </c>
      <c r="CH16" s="22" t="s">
        <v>43</v>
      </c>
      <c r="CI16" s="22">
        <v>1</v>
      </c>
      <c r="CJ16" s="22">
        <v>0</v>
      </c>
      <c r="CK16" s="22">
        <v>0</v>
      </c>
      <c r="CL16" s="22">
        <v>0</v>
      </c>
      <c r="CM16" s="22" t="s">
        <v>43</v>
      </c>
      <c r="CN16" s="22">
        <v>1</v>
      </c>
      <c r="CO16" s="22">
        <v>0</v>
      </c>
      <c r="CP16" s="22">
        <v>0</v>
      </c>
      <c r="CQ16" s="22">
        <v>0</v>
      </c>
      <c r="CR16" s="22" t="s">
        <v>43</v>
      </c>
      <c r="CS16" s="22">
        <v>1</v>
      </c>
      <c r="CT16" s="22">
        <v>0</v>
      </c>
      <c r="CU16" s="22">
        <v>0</v>
      </c>
      <c r="CV16" s="22">
        <v>0</v>
      </c>
      <c r="CW16" s="22" t="s">
        <v>43</v>
      </c>
      <c r="CX16" s="22">
        <v>1</v>
      </c>
      <c r="CY16" s="22">
        <v>0</v>
      </c>
      <c r="CZ16" s="22">
        <v>0</v>
      </c>
      <c r="DA16" s="22">
        <v>0</v>
      </c>
      <c r="DB16" s="22" t="s">
        <v>43</v>
      </c>
      <c r="DC16" s="22">
        <v>1</v>
      </c>
      <c r="DD16" s="22">
        <v>0</v>
      </c>
      <c r="DE16" s="22">
        <v>0</v>
      </c>
      <c r="DF16" s="22">
        <v>0</v>
      </c>
      <c r="DG16" s="22" t="s">
        <v>43</v>
      </c>
      <c r="DH16" s="22">
        <v>1</v>
      </c>
      <c r="DI16" s="22">
        <v>0</v>
      </c>
      <c r="DJ16" s="22">
        <v>0</v>
      </c>
      <c r="DK16" s="22">
        <v>0</v>
      </c>
    </row>
    <row r="17" spans="1:115" x14ac:dyDescent="0.2">
      <c r="A17" s="13">
        <v>15</v>
      </c>
      <c r="B17" s="4">
        <v>31</v>
      </c>
      <c r="C17" s="15">
        <v>45933.427245370403</v>
      </c>
      <c r="D17" s="16">
        <v>45933.427245370403</v>
      </c>
      <c r="E17" s="32">
        <v>165</v>
      </c>
      <c r="F17" s="22">
        <v>0</v>
      </c>
      <c r="G17" s="22">
        <v>0</v>
      </c>
      <c r="H17" s="22">
        <v>0</v>
      </c>
      <c r="I17" s="22">
        <v>1</v>
      </c>
      <c r="J17" s="22">
        <v>0</v>
      </c>
      <c r="K17" s="22">
        <v>0</v>
      </c>
      <c r="L17" s="60"/>
      <c r="M17" s="19" t="s">
        <v>160</v>
      </c>
      <c r="N17" s="4">
        <v>0</v>
      </c>
      <c r="O17" s="21" t="s">
        <v>2</v>
      </c>
      <c r="P17" s="101">
        <v>6</v>
      </c>
      <c r="Q17" s="103">
        <v>11</v>
      </c>
      <c r="R17" s="7">
        <v>1</v>
      </c>
      <c r="S17" s="22" t="s">
        <v>2</v>
      </c>
      <c r="T17" s="22">
        <v>0</v>
      </c>
      <c r="U17" s="22">
        <v>0</v>
      </c>
      <c r="V17" s="22">
        <v>0</v>
      </c>
      <c r="W17" s="22">
        <v>1</v>
      </c>
      <c r="X17" s="22" t="s">
        <v>1</v>
      </c>
      <c r="Y17" s="22">
        <v>0</v>
      </c>
      <c r="Z17" s="22">
        <v>0</v>
      </c>
      <c r="AA17" s="22">
        <v>1</v>
      </c>
      <c r="AB17" s="22">
        <v>0</v>
      </c>
      <c r="AC17" s="22" t="s">
        <v>1</v>
      </c>
      <c r="AD17" s="22">
        <v>0</v>
      </c>
      <c r="AE17" s="22">
        <v>0</v>
      </c>
      <c r="AF17" s="22">
        <v>1</v>
      </c>
      <c r="AG17" s="22">
        <v>0</v>
      </c>
      <c r="AH17" s="4" t="s">
        <v>3</v>
      </c>
      <c r="AI17" s="22">
        <v>0</v>
      </c>
      <c r="AJ17" s="22">
        <v>0</v>
      </c>
      <c r="AK17" s="22">
        <v>0</v>
      </c>
      <c r="AL17" s="22">
        <v>0</v>
      </c>
      <c r="AM17" s="22">
        <v>0</v>
      </c>
      <c r="AN17" s="22">
        <v>1</v>
      </c>
      <c r="AO17" s="22" t="s">
        <v>1</v>
      </c>
      <c r="AP17" s="22">
        <v>0</v>
      </c>
      <c r="AQ17" s="22">
        <v>0</v>
      </c>
      <c r="AR17" s="22">
        <v>1</v>
      </c>
      <c r="AS17" s="22">
        <v>0</v>
      </c>
      <c r="AT17" s="22" t="s">
        <v>0</v>
      </c>
      <c r="AU17" s="22">
        <v>0</v>
      </c>
      <c r="AV17" s="22">
        <v>1</v>
      </c>
      <c r="AW17" s="22">
        <v>0</v>
      </c>
      <c r="AX17" s="22">
        <v>0</v>
      </c>
      <c r="AY17" s="22" t="s">
        <v>1</v>
      </c>
      <c r="AZ17" s="22">
        <v>0</v>
      </c>
      <c r="BA17" s="22">
        <v>0</v>
      </c>
      <c r="BB17" s="22">
        <v>1</v>
      </c>
      <c r="BC17" s="22">
        <v>0</v>
      </c>
      <c r="BD17" s="22" t="s">
        <v>1</v>
      </c>
      <c r="BE17" s="22">
        <v>0</v>
      </c>
      <c r="BF17" s="22">
        <v>0</v>
      </c>
      <c r="BG17" s="22">
        <v>1</v>
      </c>
      <c r="BH17" s="22">
        <v>0</v>
      </c>
      <c r="BI17" s="22" t="s">
        <v>1</v>
      </c>
      <c r="BJ17" s="22">
        <v>0</v>
      </c>
      <c r="BK17" s="22">
        <v>0</v>
      </c>
      <c r="BL17" s="22">
        <v>1</v>
      </c>
      <c r="BM17" s="22">
        <v>0</v>
      </c>
      <c r="BN17" s="22" t="s">
        <v>1</v>
      </c>
      <c r="BO17" s="22">
        <v>0</v>
      </c>
      <c r="BP17" s="22">
        <v>0</v>
      </c>
      <c r="BQ17" s="22">
        <v>1</v>
      </c>
      <c r="BR17" s="22">
        <v>0</v>
      </c>
      <c r="BS17" s="22" t="s">
        <v>1</v>
      </c>
      <c r="BT17" s="22">
        <v>0</v>
      </c>
      <c r="BU17" s="22">
        <v>0</v>
      </c>
      <c r="BV17" s="22">
        <v>1</v>
      </c>
      <c r="BW17" s="22">
        <v>0</v>
      </c>
      <c r="BX17" s="22" t="s">
        <v>1</v>
      </c>
      <c r="BY17" s="22">
        <v>0</v>
      </c>
      <c r="BZ17" s="22">
        <v>0</v>
      </c>
      <c r="CA17" s="22">
        <v>1</v>
      </c>
      <c r="CB17" s="22">
        <v>0</v>
      </c>
      <c r="CC17" s="22" t="s">
        <v>1</v>
      </c>
      <c r="CD17" s="22">
        <v>0</v>
      </c>
      <c r="CE17" s="22">
        <v>0</v>
      </c>
      <c r="CF17" s="22">
        <v>1</v>
      </c>
      <c r="CG17" s="22">
        <v>0</v>
      </c>
      <c r="CH17" s="22" t="s">
        <v>1</v>
      </c>
      <c r="CI17" s="22">
        <v>0</v>
      </c>
      <c r="CJ17" s="22">
        <v>0</v>
      </c>
      <c r="CK17" s="22">
        <v>1</v>
      </c>
      <c r="CL17" s="22">
        <v>0</v>
      </c>
      <c r="CM17" s="22" t="s">
        <v>0</v>
      </c>
      <c r="CN17" s="22">
        <v>0</v>
      </c>
      <c r="CO17" s="22">
        <v>1</v>
      </c>
      <c r="CP17" s="22">
        <v>0</v>
      </c>
      <c r="CQ17" s="22">
        <v>0</v>
      </c>
      <c r="CR17" s="22" t="s">
        <v>0</v>
      </c>
      <c r="CS17" s="22">
        <v>0</v>
      </c>
      <c r="CT17" s="22">
        <v>1</v>
      </c>
      <c r="CU17" s="22">
        <v>0</v>
      </c>
      <c r="CV17" s="22">
        <v>0</v>
      </c>
      <c r="CW17" s="22" t="s">
        <v>0</v>
      </c>
      <c r="CX17" s="22">
        <v>0</v>
      </c>
      <c r="CY17" s="22">
        <v>1</v>
      </c>
      <c r="CZ17" s="22">
        <v>0</v>
      </c>
      <c r="DA17" s="22">
        <v>0</v>
      </c>
      <c r="DB17" s="22" t="s">
        <v>0</v>
      </c>
      <c r="DC17" s="22">
        <v>0</v>
      </c>
      <c r="DD17" s="22">
        <v>1</v>
      </c>
      <c r="DE17" s="22">
        <v>0</v>
      </c>
      <c r="DF17" s="22">
        <v>0</v>
      </c>
      <c r="DG17" s="22" t="s">
        <v>0</v>
      </c>
      <c r="DH17" s="22">
        <v>0</v>
      </c>
      <c r="DI17" s="22">
        <v>1</v>
      </c>
      <c r="DJ17" s="22">
        <v>0</v>
      </c>
      <c r="DK17" s="22">
        <v>0</v>
      </c>
    </row>
    <row r="18" spans="1:115" x14ac:dyDescent="0.2">
      <c r="A18" s="13">
        <v>9</v>
      </c>
      <c r="B18" s="4">
        <v>22</v>
      </c>
      <c r="C18" s="15">
        <v>45922.593379629601</v>
      </c>
      <c r="D18" s="16">
        <v>45922.593379629601</v>
      </c>
      <c r="E18" s="32">
        <v>176</v>
      </c>
      <c r="F18" s="22">
        <v>0</v>
      </c>
      <c r="G18" s="22">
        <v>0</v>
      </c>
      <c r="H18" s="22">
        <v>0</v>
      </c>
      <c r="I18" s="22">
        <v>1</v>
      </c>
      <c r="J18" s="22">
        <v>0</v>
      </c>
      <c r="K18" s="22">
        <v>0</v>
      </c>
      <c r="L18" s="60"/>
      <c r="M18" s="19" t="s">
        <v>161</v>
      </c>
      <c r="N18" s="4">
        <v>0</v>
      </c>
      <c r="O18" s="21" t="s">
        <v>2</v>
      </c>
      <c r="P18" s="101">
        <v>4</v>
      </c>
      <c r="Q18" s="103">
        <v>3</v>
      </c>
      <c r="R18" s="7">
        <v>11</v>
      </c>
      <c r="S18" s="22" t="s">
        <v>2</v>
      </c>
      <c r="T18" s="22">
        <v>0</v>
      </c>
      <c r="U18" s="22">
        <v>0</v>
      </c>
      <c r="V18" s="22">
        <v>0</v>
      </c>
      <c r="W18" s="22">
        <v>1</v>
      </c>
      <c r="X18" s="22" t="s">
        <v>2</v>
      </c>
      <c r="Y18" s="22">
        <v>0</v>
      </c>
      <c r="Z18" s="22">
        <v>0</v>
      </c>
      <c r="AA18" s="22">
        <v>0</v>
      </c>
      <c r="AB18" s="22">
        <v>1</v>
      </c>
      <c r="AC18" s="22" t="s">
        <v>2</v>
      </c>
      <c r="AD18" s="22">
        <v>0</v>
      </c>
      <c r="AE18" s="22">
        <v>0</v>
      </c>
      <c r="AF18" s="22">
        <v>0</v>
      </c>
      <c r="AG18" s="22">
        <v>1</v>
      </c>
      <c r="AH18" s="4">
        <v>27</v>
      </c>
      <c r="AI18" s="22">
        <v>0</v>
      </c>
      <c r="AJ18" s="22">
        <v>0</v>
      </c>
      <c r="AK18" s="22">
        <v>0</v>
      </c>
      <c r="AL18" s="22">
        <v>1</v>
      </c>
      <c r="AM18" s="22">
        <v>0</v>
      </c>
      <c r="AN18" s="22">
        <v>0</v>
      </c>
      <c r="AO18" s="22" t="s">
        <v>2</v>
      </c>
      <c r="AP18" s="22">
        <v>0</v>
      </c>
      <c r="AQ18" s="22">
        <v>0</v>
      </c>
      <c r="AR18" s="22">
        <v>0</v>
      </c>
      <c r="AS18" s="22">
        <v>1</v>
      </c>
      <c r="AT18" s="22" t="s">
        <v>0</v>
      </c>
      <c r="AU18" s="22">
        <v>0</v>
      </c>
      <c r="AV18" s="22">
        <v>1</v>
      </c>
      <c r="AW18" s="22">
        <v>0</v>
      </c>
      <c r="AX18" s="22">
        <v>0</v>
      </c>
      <c r="AY18" s="22" t="s">
        <v>2</v>
      </c>
      <c r="AZ18" s="22">
        <v>0</v>
      </c>
      <c r="BA18" s="22">
        <v>0</v>
      </c>
      <c r="BB18" s="22">
        <v>0</v>
      </c>
      <c r="BC18" s="22">
        <v>1</v>
      </c>
      <c r="BD18" s="22" t="s">
        <v>2</v>
      </c>
      <c r="BE18" s="22">
        <v>0</v>
      </c>
      <c r="BF18" s="22">
        <v>0</v>
      </c>
      <c r="BG18" s="22">
        <v>0</v>
      </c>
      <c r="BH18" s="22">
        <v>1</v>
      </c>
      <c r="BI18" s="22" t="s">
        <v>2</v>
      </c>
      <c r="BJ18" s="22">
        <v>0</v>
      </c>
      <c r="BK18" s="22">
        <v>0</v>
      </c>
      <c r="BL18" s="22">
        <v>0</v>
      </c>
      <c r="BM18" s="22">
        <v>1</v>
      </c>
      <c r="BN18" s="22" t="s">
        <v>2</v>
      </c>
      <c r="BO18" s="22">
        <v>0</v>
      </c>
      <c r="BP18" s="22">
        <v>0</v>
      </c>
      <c r="BQ18" s="22">
        <v>0</v>
      </c>
      <c r="BR18" s="22">
        <v>1</v>
      </c>
      <c r="BS18" s="22" t="s">
        <v>2</v>
      </c>
      <c r="BT18" s="22">
        <v>0</v>
      </c>
      <c r="BU18" s="22">
        <v>0</v>
      </c>
      <c r="BV18" s="22">
        <v>0</v>
      </c>
      <c r="BW18" s="22">
        <v>1</v>
      </c>
      <c r="BX18" s="22" t="s">
        <v>2</v>
      </c>
      <c r="BY18" s="22">
        <v>0</v>
      </c>
      <c r="BZ18" s="22">
        <v>0</v>
      </c>
      <c r="CA18" s="22">
        <v>0</v>
      </c>
      <c r="CB18" s="22">
        <v>1</v>
      </c>
      <c r="CC18" s="22" t="s">
        <v>1</v>
      </c>
      <c r="CD18" s="22">
        <v>0</v>
      </c>
      <c r="CE18" s="22">
        <v>0</v>
      </c>
      <c r="CF18" s="22">
        <v>1</v>
      </c>
      <c r="CG18" s="22">
        <v>0</v>
      </c>
      <c r="CH18" s="22" t="s">
        <v>1</v>
      </c>
      <c r="CI18" s="22">
        <v>0</v>
      </c>
      <c r="CJ18" s="22">
        <v>0</v>
      </c>
      <c r="CK18" s="22">
        <v>1</v>
      </c>
      <c r="CL18" s="22">
        <v>0</v>
      </c>
      <c r="CM18" s="22" t="s">
        <v>2</v>
      </c>
      <c r="CN18" s="22">
        <v>0</v>
      </c>
      <c r="CO18" s="22">
        <v>0</v>
      </c>
      <c r="CP18" s="22">
        <v>0</v>
      </c>
      <c r="CQ18" s="22">
        <v>1</v>
      </c>
      <c r="CR18" s="22" t="s">
        <v>1</v>
      </c>
      <c r="CS18" s="22">
        <v>0</v>
      </c>
      <c r="CT18" s="22">
        <v>0</v>
      </c>
      <c r="CU18" s="22">
        <v>1</v>
      </c>
      <c r="CV18" s="22">
        <v>0</v>
      </c>
      <c r="CW18" s="22" t="s">
        <v>0</v>
      </c>
      <c r="CX18" s="22">
        <v>0</v>
      </c>
      <c r="CY18" s="22">
        <v>1</v>
      </c>
      <c r="CZ18" s="22">
        <v>0</v>
      </c>
      <c r="DA18" s="22">
        <v>0</v>
      </c>
      <c r="DB18" s="22" t="s">
        <v>0</v>
      </c>
      <c r="DC18" s="22">
        <v>0</v>
      </c>
      <c r="DD18" s="22">
        <v>1</v>
      </c>
      <c r="DE18" s="22">
        <v>0</v>
      </c>
      <c r="DF18" s="22">
        <v>0</v>
      </c>
      <c r="DG18" s="22" t="s">
        <v>0</v>
      </c>
      <c r="DH18" s="22">
        <v>0</v>
      </c>
      <c r="DI18" s="22">
        <v>1</v>
      </c>
      <c r="DJ18" s="22">
        <v>0</v>
      </c>
      <c r="DK18" s="22">
        <v>0</v>
      </c>
    </row>
    <row r="19" spans="1:115" x14ac:dyDescent="0.2">
      <c r="A19" s="13">
        <v>11</v>
      </c>
      <c r="B19" s="4">
        <v>24</v>
      </c>
      <c r="C19" s="15">
        <v>45929.402789351901</v>
      </c>
      <c r="D19" s="16">
        <v>45929.402789351901</v>
      </c>
      <c r="E19" s="32">
        <v>169</v>
      </c>
      <c r="F19" s="22">
        <v>0</v>
      </c>
      <c r="G19" s="22">
        <v>0</v>
      </c>
      <c r="H19" s="22">
        <v>0</v>
      </c>
      <c r="I19" s="22">
        <v>1</v>
      </c>
      <c r="J19" s="22">
        <v>0</v>
      </c>
      <c r="K19" s="22">
        <v>0</v>
      </c>
      <c r="L19" s="60"/>
      <c r="M19" s="19" t="s">
        <v>162</v>
      </c>
      <c r="N19" s="4">
        <v>0</v>
      </c>
      <c r="O19" s="21" t="s">
        <v>2</v>
      </c>
      <c r="P19" s="101">
        <v>3</v>
      </c>
      <c r="Q19" s="103">
        <v>10</v>
      </c>
      <c r="R19" s="7">
        <v>5</v>
      </c>
      <c r="S19" s="22" t="s">
        <v>2</v>
      </c>
      <c r="T19" s="22">
        <v>0</v>
      </c>
      <c r="U19" s="22">
        <v>0</v>
      </c>
      <c r="V19" s="22">
        <v>0</v>
      </c>
      <c r="W19" s="22">
        <v>1</v>
      </c>
      <c r="X19" s="22" t="s">
        <v>1</v>
      </c>
      <c r="Y19" s="22">
        <v>0</v>
      </c>
      <c r="Z19" s="22">
        <v>0</v>
      </c>
      <c r="AA19" s="22">
        <v>1</v>
      </c>
      <c r="AB19" s="22">
        <v>0</v>
      </c>
      <c r="AC19" s="22" t="s">
        <v>1</v>
      </c>
      <c r="AD19" s="22">
        <v>0</v>
      </c>
      <c r="AE19" s="22">
        <v>0</v>
      </c>
      <c r="AF19" s="22">
        <v>1</v>
      </c>
      <c r="AG19" s="22">
        <v>0</v>
      </c>
      <c r="AH19" s="4" t="s">
        <v>3</v>
      </c>
      <c r="AI19" s="22">
        <v>0</v>
      </c>
      <c r="AJ19" s="22">
        <v>0</v>
      </c>
      <c r="AK19" s="22">
        <v>0</v>
      </c>
      <c r="AL19" s="22">
        <v>0</v>
      </c>
      <c r="AM19" s="22">
        <v>0</v>
      </c>
      <c r="AN19" s="22">
        <v>1</v>
      </c>
      <c r="AO19" s="22" t="s">
        <v>1</v>
      </c>
      <c r="AP19" s="22">
        <v>0</v>
      </c>
      <c r="AQ19" s="22">
        <v>0</v>
      </c>
      <c r="AR19" s="22">
        <v>1</v>
      </c>
      <c r="AS19" s="22">
        <v>0</v>
      </c>
      <c r="AT19" s="22" t="s">
        <v>1</v>
      </c>
      <c r="AU19" s="22">
        <v>0</v>
      </c>
      <c r="AV19" s="22">
        <v>0</v>
      </c>
      <c r="AW19" s="22">
        <v>1</v>
      </c>
      <c r="AX19" s="22">
        <v>0</v>
      </c>
      <c r="AY19" s="22" t="s">
        <v>2</v>
      </c>
      <c r="AZ19" s="22">
        <v>0</v>
      </c>
      <c r="BA19" s="22">
        <v>0</v>
      </c>
      <c r="BB19" s="22">
        <v>0</v>
      </c>
      <c r="BC19" s="22">
        <v>1</v>
      </c>
      <c r="BD19" s="22" t="s">
        <v>2</v>
      </c>
      <c r="BE19" s="22">
        <v>0</v>
      </c>
      <c r="BF19" s="22">
        <v>0</v>
      </c>
      <c r="BG19" s="22">
        <v>0</v>
      </c>
      <c r="BH19" s="22">
        <v>1</v>
      </c>
      <c r="BI19" s="22" t="s">
        <v>2</v>
      </c>
      <c r="BJ19" s="22">
        <v>0</v>
      </c>
      <c r="BK19" s="22">
        <v>0</v>
      </c>
      <c r="BL19" s="22">
        <v>0</v>
      </c>
      <c r="BM19" s="22">
        <v>1</v>
      </c>
      <c r="BN19" s="22" t="s">
        <v>2</v>
      </c>
      <c r="BO19" s="22">
        <v>0</v>
      </c>
      <c r="BP19" s="22">
        <v>0</v>
      </c>
      <c r="BQ19" s="22">
        <v>0</v>
      </c>
      <c r="BR19" s="22">
        <v>1</v>
      </c>
      <c r="BS19" s="22" t="s">
        <v>1</v>
      </c>
      <c r="BT19" s="22">
        <v>0</v>
      </c>
      <c r="BU19" s="22">
        <v>0</v>
      </c>
      <c r="BV19" s="22">
        <v>1</v>
      </c>
      <c r="BW19" s="22">
        <v>0</v>
      </c>
      <c r="BX19" s="22" t="s">
        <v>1</v>
      </c>
      <c r="BY19" s="22">
        <v>0</v>
      </c>
      <c r="BZ19" s="22">
        <v>0</v>
      </c>
      <c r="CA19" s="22">
        <v>1</v>
      </c>
      <c r="CB19" s="22">
        <v>0</v>
      </c>
      <c r="CC19" s="22" t="s">
        <v>1</v>
      </c>
      <c r="CD19" s="22">
        <v>0</v>
      </c>
      <c r="CE19" s="22">
        <v>0</v>
      </c>
      <c r="CF19" s="22">
        <v>1</v>
      </c>
      <c r="CG19" s="22">
        <v>0</v>
      </c>
      <c r="CH19" s="22" t="s">
        <v>1</v>
      </c>
      <c r="CI19" s="22">
        <v>0</v>
      </c>
      <c r="CJ19" s="22">
        <v>0</v>
      </c>
      <c r="CK19" s="22">
        <v>1</v>
      </c>
      <c r="CL19" s="22">
        <v>0</v>
      </c>
      <c r="CM19" s="22" t="s">
        <v>1</v>
      </c>
      <c r="CN19" s="22">
        <v>0</v>
      </c>
      <c r="CO19" s="22">
        <v>0</v>
      </c>
      <c r="CP19" s="22">
        <v>1</v>
      </c>
      <c r="CQ19" s="22">
        <v>0</v>
      </c>
      <c r="CR19" s="22" t="s">
        <v>1</v>
      </c>
      <c r="CS19" s="22">
        <v>0</v>
      </c>
      <c r="CT19" s="22">
        <v>0</v>
      </c>
      <c r="CU19" s="22">
        <v>1</v>
      </c>
      <c r="CV19" s="22">
        <v>0</v>
      </c>
      <c r="CW19" s="22" t="s">
        <v>0</v>
      </c>
      <c r="CX19" s="22">
        <v>0</v>
      </c>
      <c r="CY19" s="22">
        <v>1</v>
      </c>
      <c r="CZ19" s="22">
        <v>0</v>
      </c>
      <c r="DA19" s="22">
        <v>0</v>
      </c>
      <c r="DB19" s="22" t="s">
        <v>0</v>
      </c>
      <c r="DC19" s="22">
        <v>0</v>
      </c>
      <c r="DD19" s="22">
        <v>1</v>
      </c>
      <c r="DE19" s="22">
        <v>0</v>
      </c>
      <c r="DF19" s="22">
        <v>0</v>
      </c>
      <c r="DG19" s="22" t="s">
        <v>0</v>
      </c>
      <c r="DH19" s="22">
        <v>0</v>
      </c>
      <c r="DI19" s="22">
        <v>1</v>
      </c>
      <c r="DJ19" s="22">
        <v>0</v>
      </c>
      <c r="DK19" s="22">
        <v>0</v>
      </c>
    </row>
    <row r="20" spans="1:115" x14ac:dyDescent="0.2">
      <c r="A20" s="13">
        <v>13</v>
      </c>
      <c r="B20" s="4">
        <v>27</v>
      </c>
      <c r="C20" s="15">
        <v>45930.572222222203</v>
      </c>
      <c r="D20" s="16">
        <v>45930.572222222203</v>
      </c>
      <c r="E20" s="32">
        <v>168</v>
      </c>
      <c r="F20" s="22">
        <v>0</v>
      </c>
      <c r="G20" s="22">
        <v>0</v>
      </c>
      <c r="H20" s="22">
        <v>0</v>
      </c>
      <c r="I20" s="22">
        <v>1</v>
      </c>
      <c r="J20" s="22">
        <v>0</v>
      </c>
      <c r="K20" s="22">
        <v>0</v>
      </c>
      <c r="L20" s="60"/>
      <c r="M20" s="19" t="s">
        <v>163</v>
      </c>
      <c r="N20" s="4">
        <v>0</v>
      </c>
      <c r="O20" s="21" t="s">
        <v>2</v>
      </c>
      <c r="P20" s="101">
        <v>5</v>
      </c>
      <c r="Q20" s="103">
        <v>3</v>
      </c>
      <c r="R20" s="7">
        <v>10</v>
      </c>
      <c r="S20" s="22" t="s">
        <v>2</v>
      </c>
      <c r="T20" s="22">
        <v>0</v>
      </c>
      <c r="U20" s="22">
        <v>0</v>
      </c>
      <c r="V20" s="22">
        <v>0</v>
      </c>
      <c r="W20" s="22">
        <v>1</v>
      </c>
      <c r="X20" s="22" t="s">
        <v>2</v>
      </c>
      <c r="Y20" s="22">
        <v>0</v>
      </c>
      <c r="Z20" s="22">
        <v>0</v>
      </c>
      <c r="AA20" s="22">
        <v>0</v>
      </c>
      <c r="AB20" s="22">
        <v>1</v>
      </c>
      <c r="AC20" s="22" t="s">
        <v>2</v>
      </c>
      <c r="AD20" s="22">
        <v>0</v>
      </c>
      <c r="AE20" s="22">
        <v>0</v>
      </c>
      <c r="AF20" s="22">
        <v>0</v>
      </c>
      <c r="AG20" s="22">
        <v>1</v>
      </c>
      <c r="AH20" s="4">
        <v>2</v>
      </c>
      <c r="AI20" s="22">
        <v>0</v>
      </c>
      <c r="AJ20" s="22">
        <v>1</v>
      </c>
      <c r="AK20" s="22">
        <v>0</v>
      </c>
      <c r="AL20" s="22">
        <v>0</v>
      </c>
      <c r="AM20" s="22">
        <v>0</v>
      </c>
      <c r="AN20" s="22">
        <v>0</v>
      </c>
      <c r="AO20" s="22" t="s">
        <v>2</v>
      </c>
      <c r="AP20" s="22">
        <v>0</v>
      </c>
      <c r="AQ20" s="22">
        <v>0</v>
      </c>
      <c r="AR20" s="22">
        <v>0</v>
      </c>
      <c r="AS20" s="22">
        <v>1</v>
      </c>
      <c r="AT20" s="22" t="s">
        <v>2</v>
      </c>
      <c r="AU20" s="22">
        <v>0</v>
      </c>
      <c r="AV20" s="22">
        <v>0</v>
      </c>
      <c r="AW20" s="22">
        <v>0</v>
      </c>
      <c r="AX20" s="22">
        <v>1</v>
      </c>
      <c r="AY20" s="22" t="s">
        <v>2</v>
      </c>
      <c r="AZ20" s="22">
        <v>0</v>
      </c>
      <c r="BA20" s="22">
        <v>0</v>
      </c>
      <c r="BB20" s="22">
        <v>0</v>
      </c>
      <c r="BC20" s="22">
        <v>1</v>
      </c>
      <c r="BD20" s="22" t="s">
        <v>2</v>
      </c>
      <c r="BE20" s="22">
        <v>0</v>
      </c>
      <c r="BF20" s="22">
        <v>0</v>
      </c>
      <c r="BG20" s="22">
        <v>0</v>
      </c>
      <c r="BH20" s="22">
        <v>1</v>
      </c>
      <c r="BI20" s="22" t="s">
        <v>2</v>
      </c>
      <c r="BJ20" s="22">
        <v>0</v>
      </c>
      <c r="BK20" s="22">
        <v>0</v>
      </c>
      <c r="BL20" s="22">
        <v>0</v>
      </c>
      <c r="BM20" s="22">
        <v>1</v>
      </c>
      <c r="BN20" s="22" t="s">
        <v>1</v>
      </c>
      <c r="BO20" s="22">
        <v>0</v>
      </c>
      <c r="BP20" s="22">
        <v>0</v>
      </c>
      <c r="BQ20" s="22">
        <v>1</v>
      </c>
      <c r="BR20" s="22">
        <v>0</v>
      </c>
      <c r="BS20" s="22" t="s">
        <v>2</v>
      </c>
      <c r="BT20" s="22">
        <v>0</v>
      </c>
      <c r="BU20" s="22">
        <v>0</v>
      </c>
      <c r="BV20" s="22">
        <v>0</v>
      </c>
      <c r="BW20" s="22">
        <v>1</v>
      </c>
      <c r="BX20" s="22" t="s">
        <v>2</v>
      </c>
      <c r="BY20" s="22">
        <v>0</v>
      </c>
      <c r="BZ20" s="22">
        <v>0</v>
      </c>
      <c r="CA20" s="22">
        <v>0</v>
      </c>
      <c r="CB20" s="22">
        <v>1</v>
      </c>
      <c r="CC20" s="22" t="s">
        <v>1</v>
      </c>
      <c r="CD20" s="22">
        <v>0</v>
      </c>
      <c r="CE20" s="22">
        <v>0</v>
      </c>
      <c r="CF20" s="22">
        <v>1</v>
      </c>
      <c r="CG20" s="22">
        <v>0</v>
      </c>
      <c r="CH20" s="22" t="s">
        <v>1</v>
      </c>
      <c r="CI20" s="22">
        <v>0</v>
      </c>
      <c r="CJ20" s="22">
        <v>0</v>
      </c>
      <c r="CK20" s="22">
        <v>1</v>
      </c>
      <c r="CL20" s="22">
        <v>0</v>
      </c>
      <c r="CM20" s="22" t="s">
        <v>0</v>
      </c>
      <c r="CN20" s="22">
        <v>0</v>
      </c>
      <c r="CO20" s="22">
        <v>1</v>
      </c>
      <c r="CP20" s="22">
        <v>0</v>
      </c>
      <c r="CQ20" s="22">
        <v>0</v>
      </c>
      <c r="CR20" s="22" t="s">
        <v>0</v>
      </c>
      <c r="CS20" s="22">
        <v>0</v>
      </c>
      <c r="CT20" s="22">
        <v>1</v>
      </c>
      <c r="CU20" s="22">
        <v>0</v>
      </c>
      <c r="CV20" s="22">
        <v>0</v>
      </c>
      <c r="CW20" s="22" t="s">
        <v>0</v>
      </c>
      <c r="CX20" s="22">
        <v>0</v>
      </c>
      <c r="CY20" s="22">
        <v>1</v>
      </c>
      <c r="CZ20" s="22">
        <v>0</v>
      </c>
      <c r="DA20" s="22">
        <v>0</v>
      </c>
      <c r="DB20" s="22" t="s">
        <v>0</v>
      </c>
      <c r="DC20" s="22">
        <v>0</v>
      </c>
      <c r="DD20" s="22">
        <v>1</v>
      </c>
      <c r="DE20" s="22">
        <v>0</v>
      </c>
      <c r="DF20" s="22">
        <v>0</v>
      </c>
      <c r="DG20" s="22" t="s">
        <v>0</v>
      </c>
      <c r="DH20" s="22">
        <v>0</v>
      </c>
      <c r="DI20" s="22">
        <v>1</v>
      </c>
      <c r="DJ20" s="22">
        <v>0</v>
      </c>
      <c r="DK20" s="22">
        <v>0</v>
      </c>
    </row>
    <row r="21" spans="1:115" x14ac:dyDescent="0.2">
      <c r="A21" s="13">
        <v>8</v>
      </c>
      <c r="B21" s="4">
        <v>21</v>
      </c>
      <c r="C21" s="15">
        <v>45919.511597222197</v>
      </c>
      <c r="D21" s="16">
        <v>45919.511597222197</v>
      </c>
      <c r="E21" s="32">
        <v>179</v>
      </c>
      <c r="F21" s="22">
        <v>0</v>
      </c>
      <c r="G21" s="22">
        <v>0</v>
      </c>
      <c r="H21" s="22">
        <v>0</v>
      </c>
      <c r="I21" s="22">
        <v>1</v>
      </c>
      <c r="J21" s="22">
        <v>0</v>
      </c>
      <c r="K21" s="22">
        <v>0</v>
      </c>
      <c r="L21" s="60"/>
      <c r="M21" s="19" t="s">
        <v>164</v>
      </c>
      <c r="N21" s="4">
        <v>0</v>
      </c>
      <c r="O21" s="21" t="s">
        <v>2</v>
      </c>
      <c r="P21" s="101">
        <v>3</v>
      </c>
      <c r="Q21" s="103">
        <v>8</v>
      </c>
      <c r="R21" s="7">
        <v>7</v>
      </c>
      <c r="S21" s="22" t="s">
        <v>2</v>
      </c>
      <c r="T21" s="22">
        <v>0</v>
      </c>
      <c r="U21" s="22">
        <v>0</v>
      </c>
      <c r="V21" s="22">
        <v>0</v>
      </c>
      <c r="W21" s="22">
        <v>1</v>
      </c>
      <c r="X21" s="22" t="s">
        <v>2</v>
      </c>
      <c r="Y21" s="22">
        <v>0</v>
      </c>
      <c r="Z21" s="22">
        <v>0</v>
      </c>
      <c r="AA21" s="22">
        <v>0</v>
      </c>
      <c r="AB21" s="22">
        <v>1</v>
      </c>
      <c r="AC21" s="22" t="s">
        <v>2</v>
      </c>
      <c r="AD21" s="22">
        <v>0</v>
      </c>
      <c r="AE21" s="22">
        <v>0</v>
      </c>
      <c r="AF21" s="22">
        <v>0</v>
      </c>
      <c r="AG21" s="22">
        <v>1</v>
      </c>
      <c r="AH21" s="4">
        <v>2</v>
      </c>
      <c r="AI21" s="22">
        <v>0</v>
      </c>
      <c r="AJ21" s="22">
        <v>1</v>
      </c>
      <c r="AK21" s="22">
        <v>0</v>
      </c>
      <c r="AL21" s="22">
        <v>0</v>
      </c>
      <c r="AM21" s="22">
        <v>0</v>
      </c>
      <c r="AN21" s="22">
        <v>0</v>
      </c>
      <c r="AO21" s="22" t="s">
        <v>2</v>
      </c>
      <c r="AP21" s="22">
        <v>0</v>
      </c>
      <c r="AQ21" s="22">
        <v>0</v>
      </c>
      <c r="AR21" s="22">
        <v>0</v>
      </c>
      <c r="AS21" s="22">
        <v>1</v>
      </c>
      <c r="AT21" s="22" t="s">
        <v>0</v>
      </c>
      <c r="AU21" s="22">
        <v>0</v>
      </c>
      <c r="AV21" s="22">
        <v>1</v>
      </c>
      <c r="AW21" s="22">
        <v>0</v>
      </c>
      <c r="AX21" s="22">
        <v>0</v>
      </c>
      <c r="AY21" s="22" t="s">
        <v>0</v>
      </c>
      <c r="AZ21" s="22">
        <v>0</v>
      </c>
      <c r="BA21" s="22">
        <v>1</v>
      </c>
      <c r="BB21" s="22">
        <v>0</v>
      </c>
      <c r="BC21" s="22">
        <v>0</v>
      </c>
      <c r="BD21" s="22" t="s">
        <v>0</v>
      </c>
      <c r="BE21" s="22">
        <v>0</v>
      </c>
      <c r="BF21" s="22">
        <v>1</v>
      </c>
      <c r="BG21" s="22">
        <v>0</v>
      </c>
      <c r="BH21" s="22">
        <v>0</v>
      </c>
      <c r="BI21" s="22" t="s">
        <v>1</v>
      </c>
      <c r="BJ21" s="22">
        <v>0</v>
      </c>
      <c r="BK21" s="22">
        <v>0</v>
      </c>
      <c r="BL21" s="22">
        <v>1</v>
      </c>
      <c r="BM21" s="22">
        <v>0</v>
      </c>
      <c r="BN21" s="22" t="s">
        <v>1</v>
      </c>
      <c r="BO21" s="22">
        <v>0</v>
      </c>
      <c r="BP21" s="22">
        <v>0</v>
      </c>
      <c r="BQ21" s="22">
        <v>1</v>
      </c>
      <c r="BR21" s="22">
        <v>0</v>
      </c>
      <c r="BS21" s="22" t="s">
        <v>1</v>
      </c>
      <c r="BT21" s="22">
        <v>0</v>
      </c>
      <c r="BU21" s="22">
        <v>0</v>
      </c>
      <c r="BV21" s="22">
        <v>1</v>
      </c>
      <c r="BW21" s="22">
        <v>0</v>
      </c>
      <c r="BX21" s="22" t="s">
        <v>1</v>
      </c>
      <c r="BY21" s="22">
        <v>0</v>
      </c>
      <c r="BZ21" s="22">
        <v>0</v>
      </c>
      <c r="CA21" s="22">
        <v>1</v>
      </c>
      <c r="CB21" s="22">
        <v>0</v>
      </c>
      <c r="CC21" s="22" t="s">
        <v>1</v>
      </c>
      <c r="CD21" s="22">
        <v>0</v>
      </c>
      <c r="CE21" s="22">
        <v>0</v>
      </c>
      <c r="CF21" s="22">
        <v>1</v>
      </c>
      <c r="CG21" s="22">
        <v>0</v>
      </c>
      <c r="CH21" s="22" t="s">
        <v>1</v>
      </c>
      <c r="CI21" s="22">
        <v>0</v>
      </c>
      <c r="CJ21" s="22">
        <v>0</v>
      </c>
      <c r="CK21" s="22">
        <v>1</v>
      </c>
      <c r="CL21" s="22">
        <v>0</v>
      </c>
      <c r="CM21" s="22" t="s">
        <v>1</v>
      </c>
      <c r="CN21" s="22">
        <v>0</v>
      </c>
      <c r="CO21" s="22">
        <v>0</v>
      </c>
      <c r="CP21" s="22">
        <v>1</v>
      </c>
      <c r="CQ21" s="22">
        <v>0</v>
      </c>
      <c r="CR21" s="22" t="s">
        <v>1</v>
      </c>
      <c r="CS21" s="22">
        <v>0</v>
      </c>
      <c r="CT21" s="22">
        <v>0</v>
      </c>
      <c r="CU21" s="22">
        <v>1</v>
      </c>
      <c r="CV21" s="22">
        <v>0</v>
      </c>
      <c r="CW21" s="22" t="s">
        <v>2</v>
      </c>
      <c r="CX21" s="22">
        <v>0</v>
      </c>
      <c r="CY21" s="22">
        <v>0</v>
      </c>
      <c r="CZ21" s="22">
        <v>0</v>
      </c>
      <c r="DA21" s="22">
        <v>1</v>
      </c>
      <c r="DB21" s="22" t="s">
        <v>2</v>
      </c>
      <c r="DC21" s="22">
        <v>0</v>
      </c>
      <c r="DD21" s="22">
        <v>0</v>
      </c>
      <c r="DE21" s="22">
        <v>0</v>
      </c>
      <c r="DF21" s="22">
        <v>1</v>
      </c>
      <c r="DG21" s="22" t="s">
        <v>2</v>
      </c>
      <c r="DH21" s="22">
        <v>0</v>
      </c>
      <c r="DI21" s="22">
        <v>0</v>
      </c>
      <c r="DJ21" s="22">
        <v>0</v>
      </c>
      <c r="DK21" s="22">
        <v>1</v>
      </c>
    </row>
    <row r="22" spans="1:115" x14ac:dyDescent="0.2">
      <c r="A22" s="13">
        <v>4</v>
      </c>
      <c r="B22" s="4">
        <v>14</v>
      </c>
      <c r="C22" s="15">
        <v>45897.643414351798</v>
      </c>
      <c r="D22" s="16">
        <v>45897.643414351798</v>
      </c>
      <c r="E22" s="32">
        <v>0</v>
      </c>
      <c r="F22" s="22">
        <v>0</v>
      </c>
      <c r="G22" s="22">
        <v>0</v>
      </c>
      <c r="H22" s="22">
        <v>0</v>
      </c>
      <c r="I22" s="22">
        <v>0</v>
      </c>
      <c r="J22" s="22">
        <v>0</v>
      </c>
      <c r="K22" s="22">
        <v>0</v>
      </c>
      <c r="L22" s="60"/>
      <c r="M22" s="19" t="s">
        <v>165</v>
      </c>
      <c r="N22" s="4">
        <v>1</v>
      </c>
      <c r="O22" s="21" t="s">
        <v>2</v>
      </c>
      <c r="P22" s="101">
        <v>0</v>
      </c>
      <c r="Q22" s="103">
        <v>0</v>
      </c>
      <c r="R22" s="7">
        <v>0</v>
      </c>
      <c r="S22" s="22" t="s">
        <v>166</v>
      </c>
      <c r="T22" s="22">
        <v>0</v>
      </c>
      <c r="U22" s="22">
        <v>0</v>
      </c>
      <c r="V22" s="22">
        <v>0</v>
      </c>
      <c r="W22" s="22">
        <v>0</v>
      </c>
      <c r="X22" s="22" t="s">
        <v>166</v>
      </c>
      <c r="Y22" s="22">
        <v>0</v>
      </c>
      <c r="Z22" s="22">
        <v>0</v>
      </c>
      <c r="AA22" s="22">
        <v>0</v>
      </c>
      <c r="AB22" s="22">
        <v>0</v>
      </c>
      <c r="AC22" s="22" t="s">
        <v>166</v>
      </c>
      <c r="AD22" s="22">
        <v>0</v>
      </c>
      <c r="AE22" s="22">
        <v>0</v>
      </c>
      <c r="AF22" s="22">
        <v>0</v>
      </c>
      <c r="AG22" s="22">
        <v>0</v>
      </c>
      <c r="AH22" s="4" t="s">
        <v>166</v>
      </c>
      <c r="AI22" s="22">
        <v>0</v>
      </c>
      <c r="AJ22" s="22">
        <v>0</v>
      </c>
      <c r="AK22" s="22">
        <v>0</v>
      </c>
      <c r="AL22" s="22">
        <v>0</v>
      </c>
      <c r="AM22" s="22">
        <v>0</v>
      </c>
      <c r="AN22" s="22">
        <v>0</v>
      </c>
      <c r="AO22" s="22" t="s">
        <v>166</v>
      </c>
      <c r="AP22" s="22">
        <v>0</v>
      </c>
      <c r="AQ22" s="22">
        <v>0</v>
      </c>
      <c r="AR22" s="22">
        <v>0</v>
      </c>
      <c r="AS22" s="22">
        <v>0</v>
      </c>
      <c r="AT22" s="22" t="s">
        <v>166</v>
      </c>
      <c r="AU22" s="22">
        <v>0</v>
      </c>
      <c r="AV22" s="22">
        <v>0</v>
      </c>
      <c r="AW22" s="22">
        <v>0</v>
      </c>
      <c r="AX22" s="22">
        <v>0</v>
      </c>
      <c r="AY22" s="22" t="s">
        <v>166</v>
      </c>
      <c r="AZ22" s="22">
        <v>0</v>
      </c>
      <c r="BA22" s="22">
        <v>0</v>
      </c>
      <c r="BB22" s="22">
        <v>0</v>
      </c>
      <c r="BC22" s="22">
        <v>0</v>
      </c>
      <c r="BD22" s="22" t="s">
        <v>166</v>
      </c>
      <c r="BE22" s="22">
        <v>0</v>
      </c>
      <c r="BF22" s="22">
        <v>0</v>
      </c>
      <c r="BG22" s="22">
        <v>0</v>
      </c>
      <c r="BH22" s="22">
        <v>0</v>
      </c>
      <c r="BI22" s="22" t="s">
        <v>166</v>
      </c>
      <c r="BJ22" s="22">
        <v>0</v>
      </c>
      <c r="BK22" s="22">
        <v>0</v>
      </c>
      <c r="BL22" s="22">
        <v>0</v>
      </c>
      <c r="BM22" s="22">
        <v>0</v>
      </c>
      <c r="BN22" s="22" t="s">
        <v>166</v>
      </c>
      <c r="BO22" s="22">
        <v>0</v>
      </c>
      <c r="BP22" s="22">
        <v>0</v>
      </c>
      <c r="BQ22" s="22">
        <v>0</v>
      </c>
      <c r="BR22" s="22">
        <v>0</v>
      </c>
      <c r="BS22" s="22" t="s">
        <v>166</v>
      </c>
      <c r="BT22" s="22">
        <v>0</v>
      </c>
      <c r="BU22" s="22">
        <v>0</v>
      </c>
      <c r="BV22" s="22">
        <v>0</v>
      </c>
      <c r="BW22" s="22">
        <v>0</v>
      </c>
      <c r="BX22" s="22" t="s">
        <v>166</v>
      </c>
      <c r="BY22" s="22">
        <v>0</v>
      </c>
      <c r="BZ22" s="22">
        <v>0</v>
      </c>
      <c r="CA22" s="22">
        <v>0</v>
      </c>
      <c r="CB22" s="22">
        <v>0</v>
      </c>
      <c r="CC22" s="22" t="s">
        <v>166</v>
      </c>
      <c r="CD22" s="22">
        <v>0</v>
      </c>
      <c r="CE22" s="22">
        <v>0</v>
      </c>
      <c r="CF22" s="22">
        <v>0</v>
      </c>
      <c r="CG22" s="22">
        <v>0</v>
      </c>
      <c r="CH22" s="22" t="s">
        <v>166</v>
      </c>
      <c r="CI22" s="22">
        <v>0</v>
      </c>
      <c r="CJ22" s="22">
        <v>0</v>
      </c>
      <c r="CK22" s="22">
        <v>0</v>
      </c>
      <c r="CL22" s="22">
        <v>0</v>
      </c>
      <c r="CM22" s="22" t="s">
        <v>166</v>
      </c>
      <c r="CN22" s="22">
        <v>0</v>
      </c>
      <c r="CO22" s="22">
        <v>0</v>
      </c>
      <c r="CP22" s="22">
        <v>0</v>
      </c>
      <c r="CQ22" s="22">
        <v>0</v>
      </c>
      <c r="CR22" s="22" t="s">
        <v>166</v>
      </c>
      <c r="CS22" s="22">
        <v>0</v>
      </c>
      <c r="CT22" s="22">
        <v>0</v>
      </c>
      <c r="CU22" s="22">
        <v>0</v>
      </c>
      <c r="CV22" s="22">
        <v>0</v>
      </c>
      <c r="CW22" s="22" t="s">
        <v>166</v>
      </c>
      <c r="CX22" s="22">
        <v>0</v>
      </c>
      <c r="CY22" s="22">
        <v>0</v>
      </c>
      <c r="CZ22" s="22">
        <v>0</v>
      </c>
      <c r="DA22" s="22">
        <v>0</v>
      </c>
      <c r="DB22" s="22" t="s">
        <v>166</v>
      </c>
      <c r="DC22" s="22">
        <v>0</v>
      </c>
      <c r="DD22" s="22">
        <v>0</v>
      </c>
      <c r="DE22" s="22">
        <v>0</v>
      </c>
      <c r="DF22" s="22">
        <v>0</v>
      </c>
      <c r="DG22" s="22" t="s">
        <v>166</v>
      </c>
      <c r="DH22" s="22">
        <v>0</v>
      </c>
      <c r="DI22" s="22">
        <v>0</v>
      </c>
      <c r="DJ22" s="22">
        <v>0</v>
      </c>
      <c r="DK22" s="22">
        <v>0</v>
      </c>
    </row>
    <row r="23" spans="1:115" x14ac:dyDescent="0.2">
      <c r="A23" s="13">
        <v>6</v>
      </c>
      <c r="B23" s="4">
        <v>18</v>
      </c>
      <c r="C23" s="15">
        <v>45905.596435185202</v>
      </c>
      <c r="D23" s="16">
        <v>45905.596435185202</v>
      </c>
      <c r="E23" s="32">
        <v>193</v>
      </c>
      <c r="F23" s="22">
        <v>0</v>
      </c>
      <c r="G23" s="22">
        <v>0</v>
      </c>
      <c r="H23" s="22">
        <v>0</v>
      </c>
      <c r="I23" s="22">
        <v>0</v>
      </c>
      <c r="J23" s="22">
        <v>1</v>
      </c>
      <c r="K23" s="22">
        <v>0</v>
      </c>
      <c r="L23" s="60"/>
      <c r="M23" s="19" t="s">
        <v>167</v>
      </c>
      <c r="N23" s="4">
        <v>0</v>
      </c>
      <c r="O23" s="21" t="s">
        <v>2</v>
      </c>
      <c r="P23" s="101">
        <v>0</v>
      </c>
      <c r="Q23" s="103">
        <v>4</v>
      </c>
      <c r="R23" s="7">
        <v>14</v>
      </c>
      <c r="S23" s="22" t="s">
        <v>2</v>
      </c>
      <c r="T23" s="22">
        <v>0</v>
      </c>
      <c r="U23" s="22">
        <v>0</v>
      </c>
      <c r="V23" s="22">
        <v>0</v>
      </c>
      <c r="W23" s="22">
        <v>1</v>
      </c>
      <c r="X23" s="22" t="s">
        <v>2</v>
      </c>
      <c r="Y23" s="22">
        <v>0</v>
      </c>
      <c r="Z23" s="22">
        <v>0</v>
      </c>
      <c r="AA23" s="22">
        <v>0</v>
      </c>
      <c r="AB23" s="22">
        <v>1</v>
      </c>
      <c r="AC23" s="22" t="s">
        <v>2</v>
      </c>
      <c r="AD23" s="22">
        <v>0</v>
      </c>
      <c r="AE23" s="22">
        <v>0</v>
      </c>
      <c r="AF23" s="22">
        <v>0</v>
      </c>
      <c r="AG23" s="22">
        <v>1</v>
      </c>
      <c r="AH23" s="4">
        <v>7</v>
      </c>
      <c r="AI23" s="22">
        <v>0</v>
      </c>
      <c r="AJ23" s="22">
        <v>0</v>
      </c>
      <c r="AK23" s="22">
        <v>1</v>
      </c>
      <c r="AL23" s="22">
        <v>0</v>
      </c>
      <c r="AM23" s="22">
        <v>0</v>
      </c>
      <c r="AN23" s="22">
        <v>0</v>
      </c>
      <c r="AO23" s="22" t="s">
        <v>2</v>
      </c>
      <c r="AP23" s="22">
        <v>0</v>
      </c>
      <c r="AQ23" s="22">
        <v>0</v>
      </c>
      <c r="AR23" s="22">
        <v>0</v>
      </c>
      <c r="AS23" s="22">
        <v>1</v>
      </c>
      <c r="AT23" s="22" t="s">
        <v>2</v>
      </c>
      <c r="AU23" s="22">
        <v>0</v>
      </c>
      <c r="AV23" s="22">
        <v>0</v>
      </c>
      <c r="AW23" s="22">
        <v>0</v>
      </c>
      <c r="AX23" s="22">
        <v>1</v>
      </c>
      <c r="AY23" s="22" t="s">
        <v>2</v>
      </c>
      <c r="AZ23" s="22">
        <v>0</v>
      </c>
      <c r="BA23" s="22">
        <v>0</v>
      </c>
      <c r="BB23" s="22">
        <v>0</v>
      </c>
      <c r="BC23" s="22">
        <v>1</v>
      </c>
      <c r="BD23" s="22" t="s">
        <v>2</v>
      </c>
      <c r="BE23" s="22">
        <v>0</v>
      </c>
      <c r="BF23" s="22">
        <v>0</v>
      </c>
      <c r="BG23" s="22">
        <v>0</v>
      </c>
      <c r="BH23" s="22">
        <v>1</v>
      </c>
      <c r="BI23" s="22" t="s">
        <v>1</v>
      </c>
      <c r="BJ23" s="22">
        <v>0</v>
      </c>
      <c r="BK23" s="22">
        <v>0</v>
      </c>
      <c r="BL23" s="22">
        <v>1</v>
      </c>
      <c r="BM23" s="22">
        <v>0</v>
      </c>
      <c r="BN23" s="22" t="s">
        <v>2</v>
      </c>
      <c r="BO23" s="22">
        <v>0</v>
      </c>
      <c r="BP23" s="22">
        <v>0</v>
      </c>
      <c r="BQ23" s="22">
        <v>0</v>
      </c>
      <c r="BR23" s="22">
        <v>1</v>
      </c>
      <c r="BS23" s="22" t="s">
        <v>2</v>
      </c>
      <c r="BT23" s="22">
        <v>0</v>
      </c>
      <c r="BU23" s="22">
        <v>0</v>
      </c>
      <c r="BV23" s="22">
        <v>0</v>
      </c>
      <c r="BW23" s="22">
        <v>1</v>
      </c>
      <c r="BX23" s="22" t="s">
        <v>1</v>
      </c>
      <c r="BY23" s="22">
        <v>0</v>
      </c>
      <c r="BZ23" s="22">
        <v>0</v>
      </c>
      <c r="CA23" s="22">
        <v>1</v>
      </c>
      <c r="CB23" s="22">
        <v>0</v>
      </c>
      <c r="CC23" s="22" t="s">
        <v>2</v>
      </c>
      <c r="CD23" s="22">
        <v>0</v>
      </c>
      <c r="CE23" s="22">
        <v>0</v>
      </c>
      <c r="CF23" s="22">
        <v>0</v>
      </c>
      <c r="CG23" s="22">
        <v>1</v>
      </c>
      <c r="CH23" s="22" t="s">
        <v>1</v>
      </c>
      <c r="CI23" s="22">
        <v>0</v>
      </c>
      <c r="CJ23" s="22">
        <v>0</v>
      </c>
      <c r="CK23" s="22">
        <v>1</v>
      </c>
      <c r="CL23" s="22">
        <v>0</v>
      </c>
      <c r="CM23" s="22" t="s">
        <v>2</v>
      </c>
      <c r="CN23" s="22">
        <v>0</v>
      </c>
      <c r="CO23" s="22">
        <v>0</v>
      </c>
      <c r="CP23" s="22">
        <v>0</v>
      </c>
      <c r="CQ23" s="22">
        <v>1</v>
      </c>
      <c r="CR23" s="22" t="s">
        <v>1</v>
      </c>
      <c r="CS23" s="22">
        <v>0</v>
      </c>
      <c r="CT23" s="22">
        <v>0</v>
      </c>
      <c r="CU23" s="22">
        <v>1</v>
      </c>
      <c r="CV23" s="22">
        <v>0</v>
      </c>
      <c r="CW23" s="22" t="s">
        <v>2</v>
      </c>
      <c r="CX23" s="22">
        <v>0</v>
      </c>
      <c r="CY23" s="22">
        <v>0</v>
      </c>
      <c r="CZ23" s="22">
        <v>0</v>
      </c>
      <c r="DA23" s="22">
        <v>1</v>
      </c>
      <c r="DB23" s="22" t="s">
        <v>2</v>
      </c>
      <c r="DC23" s="22">
        <v>0</v>
      </c>
      <c r="DD23" s="22">
        <v>0</v>
      </c>
      <c r="DE23" s="22">
        <v>0</v>
      </c>
      <c r="DF23" s="22">
        <v>1</v>
      </c>
      <c r="DG23" s="22" t="s">
        <v>2</v>
      </c>
      <c r="DH23" s="22">
        <v>0</v>
      </c>
      <c r="DI23" s="22">
        <v>0</v>
      </c>
      <c r="DJ23" s="22">
        <v>0</v>
      </c>
      <c r="DK23" s="22">
        <v>1</v>
      </c>
    </row>
  </sheetData>
  <autoFilter ref="A9:DL9" xr:uid="{E94612E8-CF32-43B2-BCF6-11351359B01B}">
    <sortState xmlns:xlrd2="http://schemas.microsoft.com/office/spreadsheetml/2017/richdata2" ref="A10:DL25">
      <sortCondition ref="M9"/>
    </sortState>
  </autoFilter>
  <mergeCells count="95">
    <mergeCell ref="DJ1:DJ2"/>
    <mergeCell ref="DK1:DK2"/>
    <mergeCell ref="CY1:CY2"/>
    <mergeCell ref="CZ1:CZ2"/>
    <mergeCell ref="DA1:DA2"/>
    <mergeCell ref="DC1:DC2"/>
    <mergeCell ref="DD1:DD2"/>
    <mergeCell ref="DE1:DE2"/>
    <mergeCell ref="DF1:DF2"/>
    <mergeCell ref="DH1:DH2"/>
    <mergeCell ref="DI1:DI2"/>
    <mergeCell ref="CX1:CX2"/>
    <mergeCell ref="CB1:CB2"/>
    <mergeCell ref="CD1:CD2"/>
    <mergeCell ref="CE1:CE2"/>
    <mergeCell ref="CF1:CF2"/>
    <mergeCell ref="CG1:CG2"/>
    <mergeCell ref="CI1:CI2"/>
    <mergeCell ref="CJ1:CJ2"/>
    <mergeCell ref="CK1:CK2"/>
    <mergeCell ref="CL1:CL2"/>
    <mergeCell ref="CN1:CN2"/>
    <mergeCell ref="CO1:CO2"/>
    <mergeCell ref="CP1:CP2"/>
    <mergeCell ref="CQ1:CQ2"/>
    <mergeCell ref="CS1:CS2"/>
    <mergeCell ref="BU1:BU2"/>
    <mergeCell ref="BV1:BV2"/>
    <mergeCell ref="CT1:CT2"/>
    <mergeCell ref="CU1:CU2"/>
    <mergeCell ref="CV1:CV2"/>
    <mergeCell ref="BW1:BW2"/>
    <mergeCell ref="BY1:BY2"/>
    <mergeCell ref="BZ1:BZ2"/>
    <mergeCell ref="CA1:CA2"/>
    <mergeCell ref="BF1:BF2"/>
    <mergeCell ref="BG1:BG2"/>
    <mergeCell ref="BH1:BH2"/>
    <mergeCell ref="BJ1:BJ2"/>
    <mergeCell ref="BK1:BK2"/>
    <mergeCell ref="BR1:BR2"/>
    <mergeCell ref="BT1:BT2"/>
    <mergeCell ref="AU1:AU2"/>
    <mergeCell ref="AV1:AV2"/>
    <mergeCell ref="AW1:AW2"/>
    <mergeCell ref="AX1:AX2"/>
    <mergeCell ref="AZ1:AZ2"/>
    <mergeCell ref="BA1:BA2"/>
    <mergeCell ref="BB1:BB2"/>
    <mergeCell ref="BC1:BC2"/>
    <mergeCell ref="BE1:BE2"/>
    <mergeCell ref="BL1:BL2"/>
    <mergeCell ref="BM1:BM2"/>
    <mergeCell ref="BO1:BO2"/>
    <mergeCell ref="BP1:BP2"/>
    <mergeCell ref="BQ1:BQ2"/>
    <mergeCell ref="A1:A7"/>
    <mergeCell ref="B1:B7"/>
    <mergeCell ref="C1:C7"/>
    <mergeCell ref="D1:D7"/>
    <mergeCell ref="E1:E7"/>
    <mergeCell ref="AI1:AI7"/>
    <mergeCell ref="AJ1:AJ7"/>
    <mergeCell ref="AK1:AK7"/>
    <mergeCell ref="AL1:AL7"/>
    <mergeCell ref="AM1:AM7"/>
    <mergeCell ref="AN1:AN7"/>
    <mergeCell ref="AP1:AP2"/>
    <mergeCell ref="AQ1:AQ2"/>
    <mergeCell ref="AR1:AR2"/>
    <mergeCell ref="AS1:AS2"/>
    <mergeCell ref="F1:F7"/>
    <mergeCell ref="G1:G7"/>
    <mergeCell ref="H1:H7"/>
    <mergeCell ref="I1:I7"/>
    <mergeCell ref="J1:J7"/>
    <mergeCell ref="AG1:AG2"/>
    <mergeCell ref="Y1:Y2"/>
    <mergeCell ref="Z1:Z2"/>
    <mergeCell ref="AA1:AA2"/>
    <mergeCell ref="AB1:AB2"/>
    <mergeCell ref="AD1:AD2"/>
    <mergeCell ref="K1:K7"/>
    <mergeCell ref="L1:L7"/>
    <mergeCell ref="O1:O7"/>
    <mergeCell ref="AE1:AE2"/>
    <mergeCell ref="AF1:AF2"/>
    <mergeCell ref="P3:R3"/>
    <mergeCell ref="P4:R4"/>
    <mergeCell ref="P1:R1"/>
    <mergeCell ref="T1:T2"/>
    <mergeCell ref="U1:U2"/>
    <mergeCell ref="V1:V2"/>
    <mergeCell ref="W1:W2"/>
    <mergeCell ref="P2:R2"/>
  </mergeCells>
  <conditionalFormatting sqref="E10:E159">
    <cfRule type="cellIs" dxfId="26" priority="610" operator="greaterThan">
      <formula>180</formula>
    </cfRule>
    <cfRule type="cellIs" dxfId="25" priority="612" operator="between">
      <formula>91</formula>
      <formula>180</formula>
    </cfRule>
    <cfRule type="cellIs" dxfId="24" priority="613" operator="between">
      <formula>31</formula>
      <formula>90</formula>
    </cfRule>
    <cfRule type="cellIs" dxfId="23" priority="614" operator="between">
      <formula>6</formula>
      <formula>30</formula>
    </cfRule>
    <cfRule type="cellIs" dxfId="22" priority="615" operator="between">
      <formula>1</formula>
      <formula>5</formula>
    </cfRule>
  </conditionalFormatting>
  <conditionalFormatting sqref="M1">
    <cfRule type="duplicateValues" dxfId="21" priority="203"/>
  </conditionalFormatting>
  <conditionalFormatting sqref="M2:M1048576">
    <cfRule type="duplicateValues" dxfId="20" priority="1418"/>
  </conditionalFormatting>
  <conditionalFormatting sqref="O1 O8:O1048576">
    <cfRule type="cellIs" dxfId="19" priority="292" operator="equal">
      <formula>"nē"</formula>
    </cfRule>
  </conditionalFormatting>
  <conditionalFormatting sqref="S10:S159 X10:X159 AC10:AC159 AO10:AO159 AT10:AT159 AY10:AY159 BD10:BD159 BI10:BI159 BN10:BN159 BS10:BS159 BX10:BX159 CC10:CC159 CH10:CH159 CM10:CM159 CR10:CR159 CW10:CW159 DB10:DB159 DG10:DG159">
    <cfRule type="cellIs" dxfId="18" priority="381" operator="equal">
      <formula>"jā"</formula>
    </cfRule>
    <cfRule type="cellIs" dxfId="17" priority="382" operator="equal">
      <formula>"daļēji"</formula>
    </cfRule>
    <cfRule type="cellIs" dxfId="16" priority="383" operator="equal">
      <formula>"nē"</formula>
    </cfRule>
    <cfRule type="cellIs" dxfId="15" priority="384" operator="equal">
      <formula>"pakalpojumu nav"</formula>
    </cfRule>
    <cfRule type="cellIs" dxfId="14" priority="385" operator="equal">
      <formula>"anketa nav aizpildīta"</formula>
    </cfRule>
  </conditionalFormatting>
  <conditionalFormatting sqref="AH10:AH159">
    <cfRule type="cellIs" dxfId="13" priority="170" operator="equal">
      <formula>"nav zināms"</formula>
    </cfRule>
    <cfRule type="cellIs" dxfId="12" priority="177" operator="equal">
      <formula>"nav"</formula>
    </cfRule>
    <cfRule type="cellIs" dxfId="11" priority="295" operator="equal">
      <formula>"anketa nav aizpildīta"</formula>
    </cfRule>
  </conditionalFormatting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B8B130-08B7-465B-92D2-13A7798D681C}">
  <sheetPr>
    <outlinePr summaryBelow="0" summaryRight="0"/>
    <pageSetUpPr fitToPage="1"/>
  </sheetPr>
  <dimension ref="B1:AH30"/>
  <sheetViews>
    <sheetView showGridLines="0" showZeros="0" tabSelected="1" zoomScale="95" zoomScaleNormal="95" workbookViewId="0">
      <pane ySplit="5" topLeftCell="A6" activePane="bottomLeft" state="frozen"/>
      <selection pane="bottomLeft"/>
    </sheetView>
  </sheetViews>
  <sheetFormatPr defaultRowHeight="16.5" x14ac:dyDescent="0.2"/>
  <cols>
    <col min="1" max="1" width="4.7109375" style="26" customWidth="1"/>
    <col min="2" max="2" width="6.7109375" style="26" customWidth="1"/>
    <col min="3" max="3" width="45.7109375" style="26" customWidth="1"/>
    <col min="4" max="4" width="2.7109375" style="26" customWidth="1"/>
    <col min="5" max="5" width="11.7109375" style="30" customWidth="1"/>
    <col min="6" max="6" width="2.7109375" style="23" customWidth="1"/>
    <col min="7" max="7" width="3.7109375" style="29" customWidth="1"/>
    <col min="8" max="8" width="95.7109375" style="26" customWidth="1"/>
    <col min="9" max="9" width="2.7109375" style="26" customWidth="1"/>
    <col min="10" max="10" width="6.7109375" style="26" customWidth="1"/>
    <col min="11" max="12" width="6.7109375" style="27" customWidth="1"/>
    <col min="13" max="13" width="2.7109375" style="27" customWidth="1"/>
    <col min="14" max="14" width="6.42578125" style="27" customWidth="1"/>
    <col min="15" max="15" width="2.7109375" style="27" customWidth="1"/>
    <col min="16" max="18" width="6.7109375" style="27" customWidth="1"/>
    <col min="19" max="20" width="2.7109375" style="27" customWidth="1"/>
    <col min="21" max="21" width="25.7109375" style="26" customWidth="1"/>
    <col min="22" max="22" width="8.7109375" style="26" customWidth="1"/>
    <col min="23" max="28" width="9.7109375" style="26" customWidth="1"/>
    <col min="29" max="29" width="3.140625" style="26" customWidth="1"/>
    <col min="30" max="16384" width="9.140625" style="26"/>
  </cols>
  <sheetData>
    <row r="1" spans="2:30" ht="20.100000000000001" customHeight="1" x14ac:dyDescent="0.25">
      <c r="C1" s="336" t="s">
        <v>72</v>
      </c>
      <c r="D1" s="336"/>
      <c r="E1" s="336"/>
      <c r="F1" s="336"/>
      <c r="G1" s="336"/>
      <c r="H1" s="336"/>
      <c r="J1" s="342" t="s">
        <v>80</v>
      </c>
      <c r="K1" s="342"/>
      <c r="L1" s="342"/>
      <c r="M1" s="342"/>
      <c r="N1" s="342"/>
      <c r="O1" s="337" t="s">
        <v>152</v>
      </c>
      <c r="P1" s="337"/>
      <c r="Q1" s="337"/>
      <c r="R1" s="337"/>
      <c r="U1" s="349" t="s">
        <v>142</v>
      </c>
      <c r="V1" s="349"/>
      <c r="W1" s="349"/>
      <c r="X1" s="349"/>
      <c r="Y1" s="349"/>
      <c r="Z1" s="349"/>
      <c r="AA1" s="118"/>
      <c r="AB1" s="117"/>
      <c r="AC1" s="117"/>
    </row>
    <row r="2" spans="2:30" ht="20.100000000000001" customHeight="1" x14ac:dyDescent="0.2">
      <c r="C2" s="347" t="s">
        <v>114</v>
      </c>
      <c r="D2" s="347"/>
      <c r="E2" s="347"/>
      <c r="F2" s="347"/>
      <c r="G2" s="347"/>
      <c r="H2" s="347"/>
      <c r="J2" s="343" t="s">
        <v>135</v>
      </c>
      <c r="K2" s="343"/>
      <c r="L2" s="343"/>
      <c r="P2" s="343" t="s">
        <v>136</v>
      </c>
      <c r="Q2" s="343"/>
      <c r="R2" s="343"/>
      <c r="T2" s="204"/>
      <c r="U2" s="349" t="s">
        <v>143</v>
      </c>
      <c r="V2" s="349"/>
      <c r="W2" s="349"/>
      <c r="X2" s="349"/>
      <c r="Y2" s="349"/>
      <c r="Z2" s="349"/>
      <c r="AA2" s="118"/>
      <c r="AB2" s="117"/>
      <c r="AC2" s="117"/>
    </row>
    <row r="3" spans="2:30" ht="20.100000000000001" customHeight="1" x14ac:dyDescent="0.2">
      <c r="C3" s="347"/>
      <c r="D3" s="347"/>
      <c r="E3" s="347"/>
      <c r="F3" s="347"/>
      <c r="G3" s="347"/>
      <c r="H3" s="347"/>
      <c r="I3" s="28"/>
      <c r="J3" s="343"/>
      <c r="K3" s="343"/>
      <c r="L3" s="343"/>
      <c r="N3" s="1"/>
      <c r="P3" s="343"/>
      <c r="Q3" s="343"/>
      <c r="R3" s="343"/>
      <c r="T3" s="204"/>
      <c r="U3" s="349" t="s">
        <v>144</v>
      </c>
      <c r="V3" s="349"/>
      <c r="W3" s="349"/>
      <c r="X3" s="349"/>
      <c r="Y3" s="349"/>
      <c r="Z3" s="349"/>
      <c r="AA3" s="118"/>
      <c r="AB3" s="117"/>
      <c r="AC3" s="117"/>
    </row>
    <row r="4" spans="2:30" ht="39.950000000000003" customHeight="1" x14ac:dyDescent="0.2">
      <c r="B4" s="330" t="s">
        <v>22</v>
      </c>
      <c r="C4" s="330"/>
      <c r="D4" s="205"/>
      <c r="E4" s="50" t="s">
        <v>56</v>
      </c>
      <c r="F4" s="172"/>
      <c r="G4" s="325" t="s">
        <v>115</v>
      </c>
      <c r="H4" s="326"/>
      <c r="I4" s="206"/>
      <c r="J4" s="207" t="s">
        <v>68</v>
      </c>
      <c r="K4" s="6" t="s">
        <v>69</v>
      </c>
      <c r="L4" s="217" t="s">
        <v>2</v>
      </c>
      <c r="M4" s="341" t="s">
        <v>145</v>
      </c>
      <c r="N4" s="341"/>
      <c r="O4" s="341"/>
      <c r="P4" s="207" t="s">
        <v>68</v>
      </c>
      <c r="Q4" s="6" t="s">
        <v>69</v>
      </c>
      <c r="R4" s="217" t="s">
        <v>2</v>
      </c>
      <c r="T4" s="204"/>
      <c r="U4" s="348" t="s">
        <v>40</v>
      </c>
      <c r="V4" s="348"/>
      <c r="W4" s="348"/>
      <c r="X4" s="348"/>
      <c r="Y4" s="348"/>
      <c r="Z4" s="348"/>
      <c r="AA4" s="348"/>
      <c r="AB4" s="348"/>
      <c r="AC4" s="348"/>
    </row>
    <row r="5" spans="2:30" ht="9.9499999999999993" customHeight="1" x14ac:dyDescent="0.3">
      <c r="J5" s="208"/>
      <c r="K5" s="208"/>
      <c r="L5" s="209"/>
      <c r="T5" s="204"/>
    </row>
    <row r="6" spans="2:30" ht="9.9499999999999993" customHeight="1" thickBot="1" x14ac:dyDescent="0.25">
      <c r="L6" s="23"/>
      <c r="T6" s="204"/>
      <c r="U6" s="34"/>
      <c r="V6" s="34"/>
      <c r="W6" s="34"/>
      <c r="X6" s="34"/>
      <c r="Y6" s="34"/>
      <c r="Z6" s="34"/>
      <c r="AA6" s="34"/>
      <c r="AB6" s="34"/>
      <c r="AC6" s="34"/>
    </row>
    <row r="7" spans="2:30" ht="39.950000000000003" customHeight="1" x14ac:dyDescent="0.25">
      <c r="B7" s="182" t="s">
        <v>10</v>
      </c>
      <c r="C7" s="183" t="s">
        <v>19</v>
      </c>
      <c r="D7" s="184"/>
      <c r="E7" s="236" t="s">
        <v>71</v>
      </c>
      <c r="F7" s="185"/>
      <c r="G7" s="186" t="s">
        <v>23</v>
      </c>
      <c r="H7" s="183" t="s">
        <v>116</v>
      </c>
      <c r="I7" s="184"/>
      <c r="J7" s="210">
        <f>Apstrade_B!S5</f>
        <v>1</v>
      </c>
      <c r="K7" s="187">
        <f>Apstrade_B!S6</f>
        <v>2</v>
      </c>
      <c r="L7" s="218">
        <f>Apstrade_B!S7</f>
        <v>8</v>
      </c>
      <c r="M7" s="188"/>
      <c r="N7" s="188"/>
      <c r="O7" s="188"/>
      <c r="P7" s="222">
        <f>IF(SUM($J7:$L7)=0," ",J7/SUM($J7:$L7))</f>
        <v>9.0909090909090912E-2</v>
      </c>
      <c r="Q7" s="189">
        <f t="shared" ref="Q7:R7" si="0">IF(SUM($J7:$L7)=0," ",K7/SUM($J7:$L7))</f>
        <v>0.18181818181818182</v>
      </c>
      <c r="R7" s="226">
        <f t="shared" si="0"/>
        <v>0.72727272727272729</v>
      </c>
      <c r="T7" s="204"/>
      <c r="U7" s="82" t="s">
        <v>105</v>
      </c>
      <c r="V7" s="38">
        <f>V11+V10</f>
        <v>14</v>
      </c>
      <c r="W7" s="31"/>
      <c r="X7" s="31"/>
      <c r="Y7" s="125"/>
      <c r="Z7" s="125"/>
      <c r="AA7" s="36"/>
      <c r="AB7" s="31"/>
      <c r="AC7" s="31"/>
    </row>
    <row r="8" spans="2:30" ht="20.100000000000001" customHeight="1" x14ac:dyDescent="0.25">
      <c r="B8" s="49"/>
      <c r="E8" s="68" t="s">
        <v>17</v>
      </c>
      <c r="G8" s="51"/>
      <c r="H8" s="30"/>
      <c r="J8" s="190"/>
      <c r="K8" s="191"/>
      <c r="L8" s="192"/>
      <c r="N8" s="68" t="str">
        <f>IF(SUM(X$18:AB$18)=0," ",E8)</f>
        <v>↓</v>
      </c>
      <c r="P8" s="191"/>
      <c r="Q8" s="191"/>
      <c r="R8" s="192"/>
      <c r="T8" s="204"/>
      <c r="U8" s="296" t="s">
        <v>106</v>
      </c>
      <c r="V8" s="296"/>
      <c r="W8" s="42"/>
      <c r="X8" s="31"/>
      <c r="Y8" s="126"/>
      <c r="Z8" s="126"/>
      <c r="AA8" s="31"/>
      <c r="AB8" s="31"/>
      <c r="AC8" s="31"/>
      <c r="AD8" s="84"/>
    </row>
    <row r="9" spans="2:30" ht="35.1" customHeight="1" thickBot="1" x14ac:dyDescent="0.3">
      <c r="B9" s="307" t="s">
        <v>9</v>
      </c>
      <c r="C9" s="327" t="s">
        <v>18</v>
      </c>
      <c r="D9" s="174"/>
      <c r="E9" s="344" t="s">
        <v>52</v>
      </c>
      <c r="F9" s="175"/>
      <c r="G9" s="176" t="s">
        <v>24</v>
      </c>
      <c r="H9" s="173" t="s">
        <v>117</v>
      </c>
      <c r="I9" s="174"/>
      <c r="J9" s="211">
        <f>Apstrade_B!X5</f>
        <v>1</v>
      </c>
      <c r="K9" s="177">
        <f>Apstrade_B!X6</f>
        <v>2</v>
      </c>
      <c r="L9" s="202">
        <f>Apstrade_B!X7</f>
        <v>8</v>
      </c>
      <c r="M9" s="178"/>
      <c r="N9" s="178"/>
      <c r="O9" s="178"/>
      <c r="P9" s="223">
        <f>IF(SUM($J9:$L9)=0," ",J9/SUM($J9:$L9))</f>
        <v>9.0909090909090912E-2</v>
      </c>
      <c r="Q9" s="179">
        <f t="shared" ref="Q9:Q12" si="1">IF(SUM($J9:$L9)=0," ",K9/SUM($J9:$L9))</f>
        <v>0.18181818181818182</v>
      </c>
      <c r="R9" s="227">
        <f t="shared" ref="R9:R12" si="2">IF(SUM($J9:$L9)=0," ",L9/SUM($J9:$L9))</f>
        <v>0.72727272727272729</v>
      </c>
      <c r="T9" s="204"/>
      <c r="U9" s="297"/>
      <c r="V9" s="297"/>
      <c r="W9" s="43"/>
      <c r="X9" s="41"/>
      <c r="Y9" s="127"/>
      <c r="Z9" s="127"/>
      <c r="AA9" s="41"/>
      <c r="AB9" s="41"/>
      <c r="AC9" s="41"/>
    </row>
    <row r="10" spans="2:30" ht="35.1" customHeight="1" x14ac:dyDescent="0.25">
      <c r="B10" s="331"/>
      <c r="C10" s="328"/>
      <c r="E10" s="345"/>
      <c r="G10" s="52" t="s">
        <v>25</v>
      </c>
      <c r="H10" s="40" t="s">
        <v>118</v>
      </c>
      <c r="J10" s="212">
        <f>Apstrade_B!AC5</f>
        <v>0</v>
      </c>
      <c r="K10" s="45">
        <f>Apstrade_B!AC6</f>
        <v>4</v>
      </c>
      <c r="L10" s="46">
        <f>Apstrade_B!AC7</f>
        <v>7</v>
      </c>
      <c r="P10" s="224">
        <f>IF(SUM($J10:$L10)=0," ",J10/SUM($J10:$L10))</f>
        <v>0</v>
      </c>
      <c r="Q10" s="44">
        <f t="shared" si="1"/>
        <v>0.36363636363636365</v>
      </c>
      <c r="R10" s="228">
        <f t="shared" si="2"/>
        <v>0.63636363636363635</v>
      </c>
      <c r="T10" s="204"/>
      <c r="U10" s="96" t="s">
        <v>107</v>
      </c>
      <c r="V10" s="79">
        <f>Apstrade_B!M7</f>
        <v>13</v>
      </c>
      <c r="W10" s="80">
        <f>IF(V7=0," ",V10/V7)</f>
        <v>0.9285714285714286</v>
      </c>
      <c r="X10" s="31"/>
      <c r="Y10" s="126"/>
      <c r="Z10" s="126"/>
      <c r="AA10" s="298" t="str">
        <f>IF(W11=1,"D",IF(W11=0,"C"," "))</f>
        <v xml:space="preserve"> </v>
      </c>
      <c r="AB10" s="298"/>
      <c r="AC10" s="31"/>
    </row>
    <row r="11" spans="2:30" ht="35.1" customHeight="1" thickBot="1" x14ac:dyDescent="0.3">
      <c r="B11" s="331"/>
      <c r="C11" s="328"/>
      <c r="E11" s="345"/>
      <c r="G11" s="50" t="s">
        <v>26</v>
      </c>
      <c r="H11" s="39" t="s">
        <v>119</v>
      </c>
      <c r="J11" s="212">
        <f>Apstrade_B!AO5</f>
        <v>0</v>
      </c>
      <c r="K11" s="45">
        <f>Apstrade_B!AO6</f>
        <v>4</v>
      </c>
      <c r="L11" s="46">
        <f>Apstrade_B!AO7</f>
        <v>7</v>
      </c>
      <c r="P11" s="224">
        <f>IF(SUM($J11:$L11)=0," ",J11/SUM($J11:$L11))</f>
        <v>0</v>
      </c>
      <c r="Q11" s="44">
        <f t="shared" si="1"/>
        <v>0.36363636363636365</v>
      </c>
      <c r="R11" s="228">
        <f t="shared" si="2"/>
        <v>0.63636363636363635</v>
      </c>
      <c r="T11" s="204"/>
      <c r="U11" s="97" t="s">
        <v>108</v>
      </c>
      <c r="V11" s="77">
        <f>Apstrade_B!M5</f>
        <v>1</v>
      </c>
      <c r="W11" s="78">
        <f>IF(V7=0,"",V11/V7)</f>
        <v>7.1428571428571425E-2</v>
      </c>
      <c r="X11" s="41"/>
      <c r="Y11" s="127"/>
      <c r="Z11" s="127"/>
      <c r="AA11" s="299"/>
      <c r="AB11" s="299"/>
      <c r="AC11" s="41"/>
    </row>
    <row r="12" spans="2:30" ht="34.5" customHeight="1" x14ac:dyDescent="0.25">
      <c r="B12" s="308"/>
      <c r="C12" s="329"/>
      <c r="D12" s="194"/>
      <c r="E12" s="346"/>
      <c r="F12" s="195"/>
      <c r="G12" s="196" t="s">
        <v>27</v>
      </c>
      <c r="H12" s="197" t="s">
        <v>120</v>
      </c>
      <c r="I12" s="194"/>
      <c r="J12" s="213">
        <f>Apstrade_B!AT5</f>
        <v>5</v>
      </c>
      <c r="K12" s="198">
        <f>Apstrade_B!AT6</f>
        <v>1</v>
      </c>
      <c r="L12" s="203">
        <f>Apstrade_B!AT7</f>
        <v>5</v>
      </c>
      <c r="M12" s="199"/>
      <c r="N12" s="199"/>
      <c r="O12" s="199"/>
      <c r="P12" s="225">
        <f>IF(SUM($J12:$L12)=0," ",J12/SUM($J12:$L12))</f>
        <v>0.45454545454545453</v>
      </c>
      <c r="Q12" s="200">
        <f t="shared" si="1"/>
        <v>9.0909090909090912E-2</v>
      </c>
      <c r="R12" s="229">
        <f t="shared" si="2"/>
        <v>0.45454545454545453</v>
      </c>
      <c r="T12" s="204"/>
      <c r="U12" s="338" t="s">
        <v>109</v>
      </c>
      <c r="V12" s="339"/>
      <c r="W12" s="339"/>
      <c r="X12" s="339"/>
      <c r="Y12" s="126"/>
      <c r="Z12" s="126"/>
      <c r="AA12" s="31"/>
      <c r="AB12" s="53"/>
      <c r="AC12" s="31"/>
    </row>
    <row r="13" spans="2:30" ht="20.100000000000001" customHeight="1" thickBot="1" x14ac:dyDescent="0.3">
      <c r="B13" s="47"/>
      <c r="E13" s="68" t="s">
        <v>17</v>
      </c>
      <c r="F13" s="26"/>
      <c r="G13" s="47"/>
      <c r="H13" s="30"/>
      <c r="J13" s="191"/>
      <c r="K13" s="191"/>
      <c r="L13" s="192"/>
      <c r="N13" s="68" t="str">
        <f>IF(SUM(X$18:AB$18)=0," ",E13)</f>
        <v>↓</v>
      </c>
      <c r="P13" s="191"/>
      <c r="Q13" s="191"/>
      <c r="R13" s="192"/>
      <c r="T13" s="204"/>
      <c r="U13" s="340"/>
      <c r="V13" s="340"/>
      <c r="W13" s="340"/>
      <c r="X13" s="340"/>
      <c r="Y13" s="128"/>
      <c r="Z13" s="128"/>
      <c r="AA13" s="33"/>
      <c r="AB13" s="33"/>
      <c r="AC13" s="33"/>
      <c r="AD13" s="83"/>
    </row>
    <row r="14" spans="2:30" ht="35.1" customHeight="1" x14ac:dyDescent="0.25">
      <c r="B14" s="307" t="s">
        <v>53</v>
      </c>
      <c r="C14" s="309" t="s">
        <v>54</v>
      </c>
      <c r="D14" s="174"/>
      <c r="E14" s="334" t="s">
        <v>148</v>
      </c>
      <c r="F14" s="175"/>
      <c r="G14" s="176" t="s">
        <v>28</v>
      </c>
      <c r="H14" s="173" t="s">
        <v>121</v>
      </c>
      <c r="I14" s="174"/>
      <c r="J14" s="214">
        <f>Apstrade_B!AY5</f>
        <v>1</v>
      </c>
      <c r="K14" s="177">
        <f>Apstrade_B!AY6</f>
        <v>3</v>
      </c>
      <c r="L14" s="219">
        <f>Apstrade_B!AY7</f>
        <v>7</v>
      </c>
      <c r="M14" s="178"/>
      <c r="N14" s="178"/>
      <c r="O14" s="178"/>
      <c r="P14" s="223">
        <f>IF(SUM($J14:$L14)=0," ",J14/SUM($J14:$L14))</f>
        <v>9.0909090909090912E-2</v>
      </c>
      <c r="Q14" s="179">
        <f t="shared" ref="Q14:Q15" si="3">IF(SUM($J14:$L14)=0," ",K14/SUM($J14:$L14))</f>
        <v>0.27272727272727271</v>
      </c>
      <c r="R14" s="227">
        <f t="shared" ref="R14:R15" si="4">IF(SUM($J14:$L14)=0," ",L14/SUM($J14:$L14))</f>
        <v>0.63636363636363635</v>
      </c>
      <c r="T14" s="204"/>
      <c r="U14" s="82" t="s">
        <v>58</v>
      </c>
      <c r="V14" s="37">
        <f>Apstrade_B!AH2</f>
        <v>54</v>
      </c>
      <c r="W14" s="31"/>
      <c r="X14" s="300" t="s">
        <v>113</v>
      </c>
      <c r="Y14" s="300"/>
      <c r="Z14" s="300"/>
      <c r="AA14" s="300"/>
      <c r="AB14" s="31"/>
      <c r="AC14" s="31"/>
    </row>
    <row r="15" spans="2:30" ht="35.1" customHeight="1" x14ac:dyDescent="0.25">
      <c r="B15" s="308"/>
      <c r="C15" s="310"/>
      <c r="D15" s="194"/>
      <c r="E15" s="335"/>
      <c r="F15" s="195"/>
      <c r="G15" s="196" t="s">
        <v>29</v>
      </c>
      <c r="H15" s="197" t="s">
        <v>122</v>
      </c>
      <c r="I15" s="194"/>
      <c r="J15" s="215">
        <f>Apstrade_B!BD5</f>
        <v>1</v>
      </c>
      <c r="K15" s="198">
        <f>Apstrade_B!BD6</f>
        <v>5</v>
      </c>
      <c r="L15" s="220">
        <f>Apstrade_B!BD7</f>
        <v>5</v>
      </c>
      <c r="M15" s="199"/>
      <c r="N15" s="199"/>
      <c r="O15" s="199"/>
      <c r="P15" s="225">
        <f>IF(SUM($J15:$L15)=0," ",J15/SUM($J15:$L15))</f>
        <v>9.0909090909090912E-2</v>
      </c>
      <c r="Q15" s="200">
        <f t="shared" si="3"/>
        <v>0.45454545454545453</v>
      </c>
      <c r="R15" s="229">
        <f t="shared" si="4"/>
        <v>0.45454545454545453</v>
      </c>
      <c r="T15" s="204"/>
      <c r="U15" s="296" t="s">
        <v>110</v>
      </c>
      <c r="V15" s="296"/>
      <c r="W15" s="31"/>
      <c r="X15" s="31"/>
      <c r="Y15" s="31"/>
      <c r="Z15" s="31"/>
      <c r="AA15" s="31"/>
      <c r="AB15" s="31"/>
      <c r="AC15" s="31"/>
    </row>
    <row r="16" spans="2:30" ht="20.100000000000001" customHeight="1" x14ac:dyDescent="0.25">
      <c r="B16" s="49"/>
      <c r="E16" s="68" t="s">
        <v>20</v>
      </c>
      <c r="G16" s="51"/>
      <c r="H16" s="30"/>
      <c r="J16" s="190"/>
      <c r="K16" s="191"/>
      <c r="L16" s="192"/>
      <c r="N16" s="68" t="str">
        <f>IF(SUM(X$18:AB$18)=0," ",E16)</f>
        <v>↓↓</v>
      </c>
      <c r="P16" s="191"/>
      <c r="Q16" s="191"/>
      <c r="R16" s="192"/>
      <c r="T16" s="204"/>
      <c r="U16" s="296"/>
      <c r="V16" s="296"/>
      <c r="W16" s="31"/>
      <c r="X16" s="31"/>
      <c r="Y16" s="31"/>
      <c r="Z16" s="31"/>
      <c r="AA16" s="31"/>
      <c r="AB16" s="31"/>
      <c r="AC16" s="31"/>
    </row>
    <row r="17" spans="2:34" ht="35.1" customHeight="1" thickBot="1" x14ac:dyDescent="0.3">
      <c r="B17" s="307" t="s">
        <v>11</v>
      </c>
      <c r="C17" s="309" t="s">
        <v>60</v>
      </c>
      <c r="D17" s="174"/>
      <c r="E17" s="323" t="s">
        <v>149</v>
      </c>
      <c r="F17" s="175"/>
      <c r="G17" s="176" t="s">
        <v>30</v>
      </c>
      <c r="H17" s="173" t="s">
        <v>123</v>
      </c>
      <c r="I17" s="174"/>
      <c r="J17" s="214">
        <f>Apstrade_B!BI5</f>
        <v>0</v>
      </c>
      <c r="K17" s="177">
        <f>Apstrade_B!BI6</f>
        <v>5</v>
      </c>
      <c r="L17" s="219">
        <f>Apstrade_B!BI7</f>
        <v>6</v>
      </c>
      <c r="M17" s="178"/>
      <c r="N17" s="178"/>
      <c r="O17" s="178"/>
      <c r="P17" s="223">
        <f>IF(SUM($J17:$L17)=0," ",J17/SUM($J17:$L17))</f>
        <v>0</v>
      </c>
      <c r="Q17" s="179">
        <f t="shared" ref="Q17:Q18" si="5">IF(SUM($J17:$L17)=0," ",K17/SUM($J17:$L17))</f>
        <v>0.45454545454545453</v>
      </c>
      <c r="R17" s="227">
        <f t="shared" ref="R17:R18" si="6">IF(SUM($J17:$L17)=0," ",L17/SUM($J17:$L17))</f>
        <v>0.54545454545454541</v>
      </c>
      <c r="T17" s="204"/>
      <c r="U17" s="319" t="s">
        <v>46</v>
      </c>
      <c r="V17" s="319"/>
      <c r="W17" s="92" t="s">
        <v>43</v>
      </c>
      <c r="X17" s="88" t="s">
        <v>44</v>
      </c>
      <c r="Y17" s="91" t="s">
        <v>41</v>
      </c>
      <c r="Z17" s="87" t="s">
        <v>42</v>
      </c>
      <c r="AA17" s="85" t="s">
        <v>104</v>
      </c>
      <c r="AB17" s="81" t="s">
        <v>45</v>
      </c>
      <c r="AC17" s="41"/>
    </row>
    <row r="18" spans="2:34" ht="35.1" customHeight="1" x14ac:dyDescent="0.25">
      <c r="B18" s="308"/>
      <c r="C18" s="310"/>
      <c r="D18" s="194"/>
      <c r="E18" s="324"/>
      <c r="F18" s="195"/>
      <c r="G18" s="196" t="s">
        <v>31</v>
      </c>
      <c r="H18" s="197" t="s">
        <v>124</v>
      </c>
      <c r="I18" s="194"/>
      <c r="J18" s="215">
        <f>Apstrade_B!BN5</f>
        <v>1</v>
      </c>
      <c r="K18" s="198">
        <f>Apstrade_B!BN6</f>
        <v>6</v>
      </c>
      <c r="L18" s="220">
        <f>Apstrade_B!BN7</f>
        <v>4</v>
      </c>
      <c r="M18" s="199"/>
      <c r="N18" s="199"/>
      <c r="O18" s="199"/>
      <c r="P18" s="225">
        <f>IF(SUM($J18:$L18)=0," ",J18/SUM($J18:$L18))</f>
        <v>9.0909090909090912E-2</v>
      </c>
      <c r="Q18" s="200">
        <f t="shared" si="5"/>
        <v>0.54545454545454541</v>
      </c>
      <c r="R18" s="229">
        <f t="shared" si="6"/>
        <v>0.36363636363636365</v>
      </c>
      <c r="T18" s="204"/>
      <c r="U18" s="313" t="s">
        <v>111</v>
      </c>
      <c r="V18" s="314"/>
      <c r="W18" s="98">
        <f>Apstrade_B!AI9</f>
        <v>2</v>
      </c>
      <c r="X18" s="89">
        <f>Apstrade_B!AJ9</f>
        <v>4</v>
      </c>
      <c r="Y18" s="93">
        <f>Apstrade_B!AK9</f>
        <v>3</v>
      </c>
      <c r="Z18" s="69">
        <f>Apstrade_B!AL9</f>
        <v>1</v>
      </c>
      <c r="AA18" s="95">
        <f>Apstrade_B!AM9</f>
        <v>0</v>
      </c>
      <c r="AB18" s="66">
        <f>Apstrade_B!AN9</f>
        <v>3</v>
      </c>
      <c r="AC18" s="31"/>
    </row>
    <row r="19" spans="2:34" ht="20.100000000000001" customHeight="1" thickBot="1" x14ac:dyDescent="0.3">
      <c r="B19" s="49"/>
      <c r="E19" s="68" t="s">
        <v>20</v>
      </c>
      <c r="G19" s="51"/>
      <c r="H19" s="30"/>
      <c r="J19" s="190"/>
      <c r="K19" s="191"/>
      <c r="L19" s="192"/>
      <c r="N19" s="68" t="str">
        <f>IF(SUM(X$18:AB$18)=0," ",E19)</f>
        <v>↓↓</v>
      </c>
      <c r="P19" s="191"/>
      <c r="Q19" s="191"/>
      <c r="R19" s="192"/>
      <c r="T19" s="204"/>
      <c r="U19" s="316" t="s">
        <v>112</v>
      </c>
      <c r="V19" s="317"/>
      <c r="W19" s="99">
        <f>IF($V$10=0," ",W18/$V$10)</f>
        <v>0.15384615384615385</v>
      </c>
      <c r="X19" s="90">
        <f t="shared" ref="X19:AA19" si="7">IF($V$10=0," ",X18/$V$10)</f>
        <v>0.30769230769230771</v>
      </c>
      <c r="Y19" s="94">
        <f t="shared" si="7"/>
        <v>0.23076923076923078</v>
      </c>
      <c r="Z19" s="62">
        <f t="shared" si="7"/>
        <v>7.6923076923076927E-2</v>
      </c>
      <c r="AA19" s="86">
        <f t="shared" si="7"/>
        <v>0</v>
      </c>
      <c r="AB19" s="67">
        <f>IF($V$10=0," ",AB18/$V$10)</f>
        <v>0.23076923076923078</v>
      </c>
      <c r="AC19" s="35"/>
    </row>
    <row r="20" spans="2:34" ht="35.1" customHeight="1" x14ac:dyDescent="0.25">
      <c r="B20" s="307" t="s">
        <v>12</v>
      </c>
      <c r="C20" s="309" t="s">
        <v>61</v>
      </c>
      <c r="D20" s="174"/>
      <c r="E20" s="323" t="s">
        <v>150</v>
      </c>
      <c r="F20" s="175"/>
      <c r="G20" s="176" t="s">
        <v>32</v>
      </c>
      <c r="H20" s="173" t="s">
        <v>132</v>
      </c>
      <c r="I20" s="174"/>
      <c r="J20" s="214">
        <f>Apstrade_B!BS5</f>
        <v>1</v>
      </c>
      <c r="K20" s="177">
        <f>Apstrade_B!BS6</f>
        <v>5</v>
      </c>
      <c r="L20" s="219">
        <f>Apstrade_B!BS7</f>
        <v>5</v>
      </c>
      <c r="M20" s="178"/>
      <c r="N20" s="178"/>
      <c r="O20" s="178"/>
      <c r="P20" s="223">
        <f>IF(SUM($J20:$L20)=0," ",J20/SUM($J20:$L20))</f>
        <v>9.0909090909090912E-2</v>
      </c>
      <c r="Q20" s="179">
        <f t="shared" ref="Q20:Q23" si="8">IF(SUM($J20:$L20)=0," ",K20/SUM($J20:$L20))</f>
        <v>0.45454545454545453</v>
      </c>
      <c r="R20" s="227">
        <f t="shared" ref="R20:R23" si="9">IF(SUM($J20:$L20)=0," ",L20/SUM($J20:$L20))</f>
        <v>0.45454545454545453</v>
      </c>
      <c r="T20" s="204"/>
      <c r="U20" s="311" t="s">
        <v>134</v>
      </c>
      <c r="V20" s="311"/>
      <c r="W20" s="31"/>
      <c r="X20" s="31"/>
      <c r="Y20" s="31"/>
      <c r="Z20" s="31"/>
      <c r="AA20" s="31"/>
      <c r="AB20" s="31"/>
      <c r="AC20" s="31"/>
      <c r="AH20" s="54"/>
    </row>
    <row r="21" spans="2:34" ht="35.1" customHeight="1" x14ac:dyDescent="0.25">
      <c r="B21" s="331"/>
      <c r="C21" s="332"/>
      <c r="E21" s="333"/>
      <c r="G21" s="50" t="s">
        <v>33</v>
      </c>
      <c r="H21" s="39" t="s">
        <v>125</v>
      </c>
      <c r="J21" s="216">
        <f>Apstrade_B!BX5</f>
        <v>1</v>
      </c>
      <c r="K21" s="45">
        <f>Apstrade_B!BX6</f>
        <v>7</v>
      </c>
      <c r="L21" s="221">
        <f>Apstrade_B!BX7</f>
        <v>3</v>
      </c>
      <c r="P21" s="224">
        <f>IF(SUM($J21:$L21)=0," ",J21/SUM($J21:$L21))</f>
        <v>9.0909090909090912E-2</v>
      </c>
      <c r="Q21" s="44">
        <f t="shared" si="8"/>
        <v>0.63636363636363635</v>
      </c>
      <c r="R21" s="228">
        <f t="shared" si="9"/>
        <v>0.27272727272727271</v>
      </c>
      <c r="T21" s="204"/>
      <c r="U21" s="296"/>
      <c r="V21" s="296"/>
      <c r="W21" s="31"/>
      <c r="X21" s="31"/>
      <c r="Y21" s="31"/>
      <c r="Z21" s="31"/>
      <c r="AA21" s="31"/>
      <c r="AB21" s="31"/>
      <c r="AC21" s="31"/>
    </row>
    <row r="22" spans="2:34" ht="35.1" customHeight="1" x14ac:dyDescent="0.25">
      <c r="B22" s="331"/>
      <c r="C22" s="332"/>
      <c r="E22" s="333"/>
      <c r="G22" s="50" t="s">
        <v>34</v>
      </c>
      <c r="H22" s="39" t="s">
        <v>133</v>
      </c>
      <c r="J22" s="216">
        <f>Apstrade_B!CC5</f>
        <v>1</v>
      </c>
      <c r="K22" s="45">
        <f>Apstrade_B!CC6</f>
        <v>8</v>
      </c>
      <c r="L22" s="221">
        <f>Apstrade_B!CC7</f>
        <v>2</v>
      </c>
      <c r="P22" s="224">
        <f>IF(SUM($J22:$L22)=0," ",J22/SUM($J22:$L22))</f>
        <v>9.0909090909090912E-2</v>
      </c>
      <c r="Q22" s="44">
        <f t="shared" si="8"/>
        <v>0.72727272727272729</v>
      </c>
      <c r="R22" s="228">
        <f t="shared" si="9"/>
        <v>0.18181818181818182</v>
      </c>
      <c r="T22" s="204"/>
      <c r="U22" s="296"/>
      <c r="V22" s="296"/>
      <c r="W22" s="31"/>
      <c r="X22" s="31"/>
      <c r="Y22" s="31"/>
      <c r="Z22" s="31"/>
      <c r="AA22" s="31"/>
      <c r="AB22" s="31"/>
      <c r="AC22" s="31"/>
      <c r="AE22" s="54"/>
    </row>
    <row r="23" spans="2:34" ht="35.1" customHeight="1" thickBot="1" x14ac:dyDescent="0.3">
      <c r="B23" s="308"/>
      <c r="C23" s="310"/>
      <c r="D23" s="194"/>
      <c r="E23" s="324"/>
      <c r="F23" s="195"/>
      <c r="G23" s="196" t="s">
        <v>35</v>
      </c>
      <c r="H23" s="197" t="s">
        <v>126</v>
      </c>
      <c r="I23" s="194"/>
      <c r="J23" s="215">
        <f>Apstrade_B!CH5</f>
        <v>1</v>
      </c>
      <c r="K23" s="198">
        <f>Apstrade_B!CH6</f>
        <v>9</v>
      </c>
      <c r="L23" s="220">
        <f>Apstrade_B!CH7</f>
        <v>1</v>
      </c>
      <c r="M23" s="199"/>
      <c r="N23" s="199"/>
      <c r="O23" s="199"/>
      <c r="P23" s="225">
        <f>IF(SUM($J23:$L23)=0," ",J23/SUM($J23:$L23))</f>
        <v>9.0909090909090912E-2</v>
      </c>
      <c r="Q23" s="200">
        <f t="shared" si="8"/>
        <v>0.81818181818181823</v>
      </c>
      <c r="R23" s="229">
        <f t="shared" si="9"/>
        <v>9.0909090909090912E-2</v>
      </c>
      <c r="T23" s="204"/>
      <c r="U23" s="318" t="s">
        <v>67</v>
      </c>
      <c r="V23" s="319"/>
      <c r="W23" s="56" t="s">
        <v>50</v>
      </c>
      <c r="X23" s="55" t="s">
        <v>49</v>
      </c>
      <c r="Y23" s="57" t="s">
        <v>48</v>
      </c>
      <c r="Z23" s="58" t="s">
        <v>57</v>
      </c>
      <c r="AA23" s="59" t="s">
        <v>51</v>
      </c>
      <c r="AB23" s="59" t="s">
        <v>47</v>
      </c>
      <c r="AC23" s="41"/>
    </row>
    <row r="24" spans="2:34" ht="20.100000000000001" customHeight="1" x14ac:dyDescent="0.25">
      <c r="B24" s="49"/>
      <c r="E24" s="68" t="s">
        <v>20</v>
      </c>
      <c r="G24" s="51"/>
      <c r="H24" s="30"/>
      <c r="J24" s="190"/>
      <c r="K24" s="191"/>
      <c r="L24" s="192"/>
      <c r="N24" s="68" t="str">
        <f>IF(SUM(X$18:AB$18)=0," ",E24)</f>
        <v>↓↓</v>
      </c>
      <c r="P24" s="191"/>
      <c r="Q24" s="191"/>
      <c r="R24" s="192"/>
      <c r="T24" s="204"/>
      <c r="U24" s="315" t="s">
        <v>111</v>
      </c>
      <c r="V24" s="315"/>
      <c r="W24" s="73">
        <f>Apstrade_B!F9</f>
        <v>0</v>
      </c>
      <c r="X24" s="74">
        <f>Apstrade_B!G9</f>
        <v>0</v>
      </c>
      <c r="Y24" s="70">
        <f>Apstrade_B!H9</f>
        <v>1</v>
      </c>
      <c r="Z24" s="71">
        <f>Apstrade_B!I9</f>
        <v>8</v>
      </c>
      <c r="AA24" s="72">
        <f>Apstrade_B!J8</f>
        <v>4</v>
      </c>
      <c r="AB24" s="72">
        <f>Apstrade_B!K9</f>
        <v>0</v>
      </c>
      <c r="AC24" s="53"/>
    </row>
    <row r="25" spans="2:34" ht="35.1" customHeight="1" thickBot="1" x14ac:dyDescent="0.3">
      <c r="B25" s="307" t="s">
        <v>13</v>
      </c>
      <c r="C25" s="309" t="s">
        <v>62</v>
      </c>
      <c r="D25" s="174"/>
      <c r="E25" s="323" t="s">
        <v>151</v>
      </c>
      <c r="F25" s="175"/>
      <c r="G25" s="176" t="s">
        <v>36</v>
      </c>
      <c r="H25" s="173" t="s">
        <v>127</v>
      </c>
      <c r="I25" s="174"/>
      <c r="J25" s="214">
        <f>Apstrade_B!CM5</f>
        <v>3</v>
      </c>
      <c r="K25" s="177">
        <f>Apstrade_B!CM6</f>
        <v>5</v>
      </c>
      <c r="L25" s="219">
        <f>Apstrade_B!CM7</f>
        <v>3</v>
      </c>
      <c r="M25" s="178"/>
      <c r="N25" s="178"/>
      <c r="O25" s="178"/>
      <c r="P25" s="223">
        <f>IF(SUM($J25:$L25)=0," ",J25/SUM($J25:$L25))</f>
        <v>0.27272727272727271</v>
      </c>
      <c r="Q25" s="179">
        <f t="shared" ref="Q25:Q26" si="10">IF(SUM($J25:$L25)=0," ",K25/SUM($J25:$L25))</f>
        <v>0.45454545454545453</v>
      </c>
      <c r="R25" s="227">
        <f t="shared" ref="R25:R26" si="11">IF(SUM($J25:$L25)=0," ",L25/SUM($J25:$L25))</f>
        <v>0.27272727272727271</v>
      </c>
      <c r="T25" s="204"/>
      <c r="U25" s="312" t="s">
        <v>112</v>
      </c>
      <c r="V25" s="312"/>
      <c r="W25" s="75">
        <f>IF($V$10=0," ",W24/$V$10)</f>
        <v>0</v>
      </c>
      <c r="X25" s="76">
        <f t="shared" ref="X25:AB25" si="12">IF($V$10=0," ",X24/$V$10)</f>
        <v>0</v>
      </c>
      <c r="Y25" s="63">
        <f t="shared" si="12"/>
        <v>7.6923076923076927E-2</v>
      </c>
      <c r="Z25" s="64">
        <f t="shared" si="12"/>
        <v>0.61538461538461542</v>
      </c>
      <c r="AA25" s="65">
        <f t="shared" si="12"/>
        <v>0.30769230769230771</v>
      </c>
      <c r="AB25" s="65">
        <f t="shared" si="12"/>
        <v>0</v>
      </c>
      <c r="AC25" s="35"/>
    </row>
    <row r="26" spans="2:34" ht="35.1" customHeight="1" x14ac:dyDescent="0.25">
      <c r="B26" s="308"/>
      <c r="C26" s="310"/>
      <c r="D26" s="194"/>
      <c r="E26" s="324"/>
      <c r="F26" s="195"/>
      <c r="G26" s="196" t="s">
        <v>37</v>
      </c>
      <c r="H26" s="197" t="s">
        <v>128</v>
      </c>
      <c r="I26" s="194"/>
      <c r="J26" s="215">
        <f>Apstrade_B!CR5</f>
        <v>4</v>
      </c>
      <c r="K26" s="198">
        <f>Apstrade_B!CR6</f>
        <v>6</v>
      </c>
      <c r="L26" s="220">
        <f>Apstrade_B!CR7</f>
        <v>1</v>
      </c>
      <c r="M26" s="199"/>
      <c r="N26" s="199"/>
      <c r="O26" s="199"/>
      <c r="P26" s="225">
        <f>IF(SUM($J26:$L26)=0," ",J26/SUM($J26:$L26))</f>
        <v>0.36363636363636365</v>
      </c>
      <c r="Q26" s="200">
        <f t="shared" si="10"/>
        <v>0.54545454545454541</v>
      </c>
      <c r="R26" s="229">
        <f t="shared" si="11"/>
        <v>9.0909090909090912E-2</v>
      </c>
      <c r="T26" s="204"/>
      <c r="U26" s="105"/>
      <c r="V26" s="105"/>
      <c r="W26" s="105"/>
      <c r="X26" s="292" t="s">
        <v>137</v>
      </c>
      <c r="Y26" s="294" t="s">
        <v>138</v>
      </c>
      <c r="Z26" s="105"/>
      <c r="AA26" s="105"/>
      <c r="AB26" s="105"/>
      <c r="AC26" s="105"/>
    </row>
    <row r="27" spans="2:34" ht="20.100000000000001" customHeight="1" thickBot="1" x14ac:dyDescent="0.3">
      <c r="B27" s="49"/>
      <c r="E27" s="68" t="s">
        <v>21</v>
      </c>
      <c r="G27" s="51"/>
      <c r="H27" s="30"/>
      <c r="J27" s="190"/>
      <c r="K27" s="191"/>
      <c r="L27" s="192"/>
      <c r="N27" s="68" t="str">
        <f>IF(SUM(X$18:AB$18)=0," ",E27)</f>
        <v>↓↓↓</v>
      </c>
      <c r="P27" s="191"/>
      <c r="Q27" s="191"/>
      <c r="R27" s="192"/>
      <c r="T27" s="204"/>
      <c r="X27" s="293"/>
      <c r="Y27" s="295"/>
      <c r="AA27" s="106"/>
      <c r="AB27" s="107"/>
    </row>
    <row r="28" spans="2:34" ht="39.950000000000003" customHeight="1" thickBot="1" x14ac:dyDescent="0.3">
      <c r="B28" s="180" t="s">
        <v>14</v>
      </c>
      <c r="C28" s="181" t="s">
        <v>63</v>
      </c>
      <c r="D28" s="174"/>
      <c r="E28" s="320" t="s">
        <v>70</v>
      </c>
      <c r="F28" s="175"/>
      <c r="G28" s="176" t="s">
        <v>38</v>
      </c>
      <c r="H28" s="173" t="s">
        <v>129</v>
      </c>
      <c r="I28" s="174"/>
      <c r="J28" s="211">
        <f>Apstrade_B!CW5</f>
        <v>6</v>
      </c>
      <c r="K28" s="230"/>
      <c r="L28" s="202">
        <f>Apstrade_B!CW7</f>
        <v>5</v>
      </c>
      <c r="M28" s="178"/>
      <c r="N28" s="178"/>
      <c r="O28" s="178"/>
      <c r="P28" s="223">
        <f>IF(SUM($J28:$L28)=0," ",J28/SUM($J28:$L28))</f>
        <v>0.54545454545454541</v>
      </c>
      <c r="Q28" s="233"/>
      <c r="R28" s="227">
        <f t="shared" ref="R28:R30" si="13">IF(SUM($J28:$L28)=0," ",L28/SUM($J28:$L28))</f>
        <v>0.45454545454545453</v>
      </c>
      <c r="T28" s="204"/>
      <c r="U28" s="301" t="s">
        <v>146</v>
      </c>
      <c r="V28" s="304" t="s">
        <v>139</v>
      </c>
      <c r="W28" s="304"/>
      <c r="X28" s="119">
        <f>SUM(L7:L30)</f>
        <v>85</v>
      </c>
      <c r="Y28" s="122">
        <f>IF(SUM($X$28:$X$30)=0," ",X28/SUM($X$28:$X$30))</f>
        <v>0.42929292929292928</v>
      </c>
      <c r="Z28" s="108"/>
      <c r="AA28" s="109"/>
      <c r="AB28" s="110"/>
      <c r="AC28" s="108"/>
    </row>
    <row r="29" spans="2:34" ht="39.950000000000003" customHeight="1" thickBot="1" x14ac:dyDescent="0.3">
      <c r="B29" s="48" t="s">
        <v>15</v>
      </c>
      <c r="C29" s="39" t="s">
        <v>64</v>
      </c>
      <c r="E29" s="321"/>
      <c r="G29" s="50" t="s">
        <v>39</v>
      </c>
      <c r="H29" s="39" t="s">
        <v>130</v>
      </c>
      <c r="J29" s="212">
        <f>Apstrade_B!DB5</f>
        <v>6</v>
      </c>
      <c r="K29" s="231"/>
      <c r="L29" s="46">
        <f>Apstrade_B!DB7</f>
        <v>5</v>
      </c>
      <c r="P29" s="224">
        <f>IF(SUM($J29:$L29)=0," ",J29/SUM($J29:$L29))</f>
        <v>0.54545454545454541</v>
      </c>
      <c r="Q29" s="234"/>
      <c r="R29" s="228">
        <f t="shared" si="13"/>
        <v>0.45454545454545453</v>
      </c>
      <c r="T29" s="204"/>
      <c r="U29" s="302"/>
      <c r="V29" s="305" t="s">
        <v>140</v>
      </c>
      <c r="W29" s="305"/>
      <c r="X29" s="120">
        <f>SUM(K7:K30)</f>
        <v>72</v>
      </c>
      <c r="Y29" s="123">
        <f t="shared" ref="Y29:Y30" si="14">IF(SUM($X$28:$X$30)=0," ",X29/SUM($X$28:$X$30))</f>
        <v>0.36363636363636365</v>
      </c>
      <c r="Z29" s="111"/>
      <c r="AA29" s="112"/>
      <c r="AB29" s="113"/>
      <c r="AC29" s="111"/>
    </row>
    <row r="30" spans="2:34" ht="39.950000000000003" customHeight="1" thickBot="1" x14ac:dyDescent="0.3">
      <c r="B30" s="193" t="s">
        <v>16</v>
      </c>
      <c r="C30" s="201" t="s">
        <v>65</v>
      </c>
      <c r="D30" s="194"/>
      <c r="E30" s="322"/>
      <c r="F30" s="195"/>
      <c r="G30" s="196" t="s">
        <v>55</v>
      </c>
      <c r="H30" s="197" t="s">
        <v>131</v>
      </c>
      <c r="I30" s="194"/>
      <c r="J30" s="213">
        <f>Apstrade_B!DG5</f>
        <v>8</v>
      </c>
      <c r="K30" s="232"/>
      <c r="L30" s="203">
        <f>Apstrade_B!DG7</f>
        <v>3</v>
      </c>
      <c r="M30" s="199"/>
      <c r="N30" s="199"/>
      <c r="O30" s="199"/>
      <c r="P30" s="225">
        <f>IF(SUM($J30:$L30)=0," ",J30/SUM($J30:$L30))</f>
        <v>0.72727272727272729</v>
      </c>
      <c r="Q30" s="235"/>
      <c r="R30" s="229">
        <f t="shared" si="13"/>
        <v>0.27272727272727271</v>
      </c>
      <c r="T30" s="204"/>
      <c r="U30" s="303"/>
      <c r="V30" s="306" t="s">
        <v>141</v>
      </c>
      <c r="W30" s="306"/>
      <c r="X30" s="121">
        <f>SUM(J7:J30)</f>
        <v>41</v>
      </c>
      <c r="Y30" s="124">
        <f t="shared" si="14"/>
        <v>0.20707070707070707</v>
      </c>
      <c r="Z30" s="114"/>
      <c r="AA30" s="115"/>
      <c r="AB30" s="116"/>
      <c r="AC30" s="114"/>
    </row>
  </sheetData>
  <mergeCells count="47">
    <mergeCell ref="C1:H1"/>
    <mergeCell ref="O1:R1"/>
    <mergeCell ref="U12:X13"/>
    <mergeCell ref="M4:O4"/>
    <mergeCell ref="J1:N1"/>
    <mergeCell ref="J2:L3"/>
    <mergeCell ref="P2:R3"/>
    <mergeCell ref="E9:E12"/>
    <mergeCell ref="C2:H3"/>
    <mergeCell ref="U4:AC4"/>
    <mergeCell ref="U1:Z1"/>
    <mergeCell ref="U2:Z2"/>
    <mergeCell ref="U3:Z3"/>
    <mergeCell ref="E28:E30"/>
    <mergeCell ref="E17:E18"/>
    <mergeCell ref="G4:H4"/>
    <mergeCell ref="C9:C12"/>
    <mergeCell ref="C25:C26"/>
    <mergeCell ref="E25:E26"/>
    <mergeCell ref="B4:C4"/>
    <mergeCell ref="B20:B23"/>
    <mergeCell ref="C20:C23"/>
    <mergeCell ref="E20:E23"/>
    <mergeCell ref="B9:B12"/>
    <mergeCell ref="E14:E15"/>
    <mergeCell ref="U28:U30"/>
    <mergeCell ref="V28:W28"/>
    <mergeCell ref="V29:W29"/>
    <mergeCell ref="V30:W30"/>
    <mergeCell ref="B14:B15"/>
    <mergeCell ref="C14:C15"/>
    <mergeCell ref="B25:B26"/>
    <mergeCell ref="B17:B18"/>
    <mergeCell ref="U20:V22"/>
    <mergeCell ref="U25:V25"/>
    <mergeCell ref="U18:V18"/>
    <mergeCell ref="U24:V24"/>
    <mergeCell ref="U19:V19"/>
    <mergeCell ref="U23:V23"/>
    <mergeCell ref="U17:V17"/>
    <mergeCell ref="C17:C18"/>
    <mergeCell ref="X26:X27"/>
    <mergeCell ref="Y26:Y27"/>
    <mergeCell ref="U15:V16"/>
    <mergeCell ref="U8:V9"/>
    <mergeCell ref="AA10:AB11"/>
    <mergeCell ref="X14:AA14"/>
  </mergeCells>
  <conditionalFormatting sqref="H7">
    <cfRule type="cellIs" dxfId="10" priority="4" operator="equal">
      <formula>"nav aizpildīts"</formula>
    </cfRule>
    <cfRule type="cellIs" dxfId="9" priority="5" operator="equal">
      <formula>"nav zināms"</formula>
    </cfRule>
    <cfRule type="cellIs" dxfId="8" priority="6" operator="equal">
      <formula>"daļēji"</formula>
    </cfRule>
    <cfRule type="cellIs" dxfId="7" priority="7" operator="equal">
      <formula>"jā"</formula>
    </cfRule>
    <cfRule type="cellIs" dxfId="6" priority="8" operator="equal">
      <formula>"nē"</formula>
    </cfRule>
    <cfRule type="cellIs" dxfId="5" priority="9" operator="equal">
      <formula>"daļēji"</formula>
    </cfRule>
    <cfRule type="cellIs" dxfId="4" priority="10" operator="equal">
      <formula>"jā"</formula>
    </cfRule>
    <cfRule type="cellIs" dxfId="3" priority="11" operator="equal">
      <formula>"nē"</formula>
    </cfRule>
  </conditionalFormatting>
  <conditionalFormatting sqref="AA10">
    <cfRule type="cellIs" dxfId="2" priority="2" operator="equal">
      <formula>"C"</formula>
    </cfRule>
    <cfRule type="cellIs" dxfId="1" priority="3" operator="equal">
      <formula>"D"</formula>
    </cfRule>
  </conditionalFormatting>
  <conditionalFormatting sqref="AA10:AB11">
    <cfRule type="cellIs" dxfId="0" priority="1" operator="equal">
      <formula>"I"</formula>
    </cfRule>
  </conditionalFormatting>
  <printOptions horizontalCentered="1"/>
  <pageMargins left="0.19685039370078741" right="0.19685039370078741" top="1.1811023622047245" bottom="0.19685039370078741" header="0.19685039370078741" footer="0.19685039370078741"/>
  <pageSetup paperSize="8" scale="63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+ y 5 N W 8 J a U p G k A A A A 9 g A A A B I A H A B D b 2 5 m a W c v U G F j a 2 F n Z S 5 4 b W w g o h g A K K A U A A A A A A A A A A A A A A A A A A A A A A A A A A A A h Y 8 x D o I w G I W v Q r r T F t B o y E 8 Z X C E x M S G u T a n Q C M X Q Q r m b g 0 f y C m I U d X N 8 3 / u G 9 + 7 X G 6 R T 2 3 i j 7 I 3 q d I I C T J E n t e h K p a s E D f b k b 1 H K Y M / F m V f S m 2 V t 4 s m U C a q t v c S E O O e w i 3 D X V y S k N C D H P D u I W r Y c f W T 1 X / a V N p Z r I R G D 4 j W G h T h Y b f C a R p g C W S D k S n + F c N 7 7 b H 8 g 7 I b G D r 1 k z e h n B Z A l A n l / Y A 9 Q S w M E F A A C A A g A + y 5 N W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P s u T V s o i k e 4 D g A A A B E A A A A T A B w A R m 9 y b X V s Y X M v U 2 V j d G l v b j E u b S C i G A A o o B Q A A A A A A A A A A A A A A A A A A A A A A A A A A A A r T k 0 u y c z P U w i G 0 I b W A F B L A Q I t A B Q A A g A I A P s u T V v C W l K R p A A A A P Y A A A A S A A A A A A A A A A A A A A A A A A A A A A B D b 2 5 m a W c v U G F j a 2 F n Z S 5 4 b W x Q S w E C L Q A U A A I A C A D 7 L k 1 b D 8 r p q 6 Q A A A D p A A A A E w A A A A A A A A A A A A A A A A D w A A A A W 0 N v b n R l b n R f V H l w Z X N d L n h t b F B L A Q I t A B Q A A g A I A P s u T V s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A R n H R G z v + d R L j C 5 b 5 5 + i + q A A A A A A I A A A A A A B B m A A A A A Q A A I A A A A L K 1 L q i G 4 M v b 7 p U 7 P O E v p H u E t n e g 1 E N N z P B D A A 8 d C g v B A A A A A A 6 A A A A A A g A A I A A A A K 5 Z T x 3 X s h 6 T q Y H S a Q b o 4 c + i Z p 3 u + Y f K y 9 T w V C C d Q G I V U A A A A C t 1 n q P K E S s o n E d 5 4 5 B j M i h k A e R G 0 r Q m w D 2 C 9 1 1 D t m z K 2 5 4 0 V u z 8 y p / S W Q X I R k N K n 4 h w 0 C q T b k j M x p d s c u X Y 3 C x n H P + F l / H 8 I v 1 D I y 5 K K 3 u I Q A A A A N E 6 1 / w P p b j i 2 l N y s v 0 1 G N 8 F M G z a C n 3 0 N g a y j z S C + t F W q O J T d U N 5 M u j s v O C p L x g 2 c h j y 3 a 6 Q d O o E D S n Q 0 b 8 C 1 5 o = < / D a t a M a s h u p > 
</file>

<file path=customXml/itemProps1.xml><?xml version="1.0" encoding="utf-8"?>
<ds:datastoreItem xmlns:ds="http://schemas.openxmlformats.org/officeDocument/2006/customXml" ds:itemID="{8A04CCD7-27C7-47C7-A3F2-BDA932F9F73D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Apstrade_B</vt:lpstr>
      <vt:lpstr>Kopsavilkums_B</vt:lpstr>
      <vt:lpstr>Kopsavilkums_B!Print_Area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Normunds Grigus</dc:creator>
  <cp:lastModifiedBy>Normunds Grigus</cp:lastModifiedBy>
  <cp:lastPrinted>2026-03-17T09:50:33Z</cp:lastPrinted>
  <dcterms:created xsi:type="dcterms:W3CDTF">2015-06-05T18:17:20Z</dcterms:created>
  <dcterms:modified xsi:type="dcterms:W3CDTF">2026-03-17T09:52:42Z</dcterms:modified>
</cp:coreProperties>
</file>