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indra_leitane-valdmane_varam_gov_lv/Documents/Documents/dokumenti/aptauja/3 - Publicētie faili/A - nozares/"/>
    </mc:Choice>
  </mc:AlternateContent>
  <xr:revisionPtr revIDLastSave="7714" documentId="11_F25DC773A252ABDACC104825891C7D885ADE58EC" xr6:coauthVersionLast="47" xr6:coauthVersionMax="47" xr10:uidLastSave="{A61FE853-3A29-4824-912B-11C0D37D1E28}"/>
  <bookViews>
    <workbookView xWindow="-120" yWindow="-16320" windowWidth="29040" windowHeight="15720" xr2:uid="{00000000-000D-0000-FFFF-FFFF00000000}"/>
  </bookViews>
  <sheets>
    <sheet name="Apstrade_A" sheetId="3" r:id="rId1"/>
    <sheet name="Kopsavilkums_A" sheetId="4" r:id="rId2"/>
  </sheets>
  <definedNames>
    <definedName name="_xlnm._FilterDatabase" localSheetId="0" hidden="1">Apstrade_A!$A$9:$CF$32</definedName>
    <definedName name="_xlnm.Print_Area" localSheetId="1">Kopsavilkums_A!$A$1:$AC$26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4" l="1"/>
  <c r="N8" i="3" l="1"/>
  <c r="N9" i="3"/>
  <c r="P1" i="4"/>
  <c r="L9" i="3" l="1"/>
  <c r="L8" i="3"/>
  <c r="A9" i="3"/>
  <c r="A8" i="3"/>
  <c r="O8" i="3" l="1"/>
  <c r="O9" i="3"/>
  <c r="C8" i="3"/>
  <c r="C9" i="3"/>
  <c r="M8" i="3"/>
  <c r="M9" i="3"/>
  <c r="B9" i="3"/>
  <c r="B8" i="3"/>
  <c r="AI9" i="3" l="1"/>
  <c r="AI8" i="3"/>
  <c r="BC9" i="3"/>
  <c r="BC8" i="3"/>
  <c r="AN8" i="3"/>
  <c r="AN9" i="3"/>
  <c r="CB8" i="3"/>
  <c r="CB9" i="3"/>
  <c r="P5" i="3"/>
  <c r="O5" i="3" s="1"/>
  <c r="V11" i="4" s="1"/>
  <c r="BM9" i="3"/>
  <c r="BM8" i="3"/>
  <c r="BH8" i="3"/>
  <c r="BH9" i="3"/>
  <c r="BW9" i="3"/>
  <c r="BW8" i="3"/>
  <c r="T8" i="3"/>
  <c r="T9" i="3"/>
  <c r="AX8" i="3"/>
  <c r="AX9" i="3"/>
  <c r="BR8" i="3"/>
  <c r="BR9" i="3"/>
  <c r="D8" i="3"/>
  <c r="D9" i="3"/>
  <c r="AD9" i="3"/>
  <c r="AD8" i="3"/>
  <c r="Y8" i="3"/>
  <c r="Y9" i="3"/>
  <c r="AS9" i="3"/>
  <c r="AS8" i="3"/>
  <c r="E8" i="3"/>
  <c r="E9" i="3"/>
  <c r="AJ4" i="3" l="1"/>
  <c r="AI4" i="3" s="1"/>
  <c r="AK5" i="3"/>
  <c r="AI5" i="3" s="1"/>
  <c r="AM7" i="3"/>
  <c r="AI7" i="3" s="1"/>
  <c r="L11" i="4" s="1"/>
  <c r="AL6" i="3"/>
  <c r="AI6" i="3" s="1"/>
  <c r="K11" i="4" s="1"/>
  <c r="BP6" i="3"/>
  <c r="BM6" i="3" s="1"/>
  <c r="K21" i="4" s="1"/>
  <c r="Z4" i="3"/>
  <c r="Y4" i="3" s="1"/>
  <c r="BQ7" i="3"/>
  <c r="BM7" i="3" s="1"/>
  <c r="L21" i="4" s="1"/>
  <c r="AE4" i="3"/>
  <c r="AD4" i="3" s="1"/>
  <c r="BV7" i="3"/>
  <c r="BR7" i="3" s="1"/>
  <c r="L23" i="4" s="1"/>
  <c r="BY5" i="3"/>
  <c r="BW5" i="3" s="1"/>
  <c r="J24" i="4" s="1"/>
  <c r="BO5" i="3"/>
  <c r="BM5" i="3" s="1"/>
  <c r="AR7" i="3"/>
  <c r="AN7" i="3" s="1"/>
  <c r="L13" i="4" s="1"/>
  <c r="AF5" i="3"/>
  <c r="AD5" i="3" s="1"/>
  <c r="J10" i="4" s="1"/>
  <c r="CA7" i="3"/>
  <c r="BW7" i="3" s="1"/>
  <c r="L24" i="4" s="1"/>
  <c r="AH7" i="3"/>
  <c r="AD7" i="3" s="1"/>
  <c r="L10" i="4" s="1"/>
  <c r="BZ6" i="3"/>
  <c r="BW6" i="3" s="1"/>
  <c r="AQ6" i="3"/>
  <c r="AN6" i="3" s="1"/>
  <c r="K13" i="4" s="1"/>
  <c r="BT5" i="3"/>
  <c r="BR5" i="3" s="1"/>
  <c r="J23" i="4" s="1"/>
  <c r="BK6" i="3"/>
  <c r="BH6" i="3" s="1"/>
  <c r="K19" i="4" s="1"/>
  <c r="AP5" i="3"/>
  <c r="AN5" i="3" s="1"/>
  <c r="J13" i="4" s="1"/>
  <c r="AG6" i="3"/>
  <c r="AD6" i="3" s="1"/>
  <c r="K10" i="4" s="1"/>
  <c r="BG7" i="3"/>
  <c r="BC7" i="3" s="1"/>
  <c r="L18" i="4" s="1"/>
  <c r="AV6" i="3"/>
  <c r="AS6" i="3" s="1"/>
  <c r="K14" i="4" s="1"/>
  <c r="BN4" i="3"/>
  <c r="BM4" i="3" s="1"/>
  <c r="AO4" i="3"/>
  <c r="AN4" i="3" s="1"/>
  <c r="BU6" i="3"/>
  <c r="BR6" i="3" s="1"/>
  <c r="BI4" i="3"/>
  <c r="BH4" i="3" s="1"/>
  <c r="AC7" i="3"/>
  <c r="Y7" i="3" s="1"/>
  <c r="L9" i="4" s="1"/>
  <c r="AY4" i="3"/>
  <c r="AX4" i="3" s="1"/>
  <c r="BD4" i="3"/>
  <c r="BC4" i="3" s="1"/>
  <c r="BB7" i="3"/>
  <c r="AX7" i="3" s="1"/>
  <c r="L16" i="4" s="1"/>
  <c r="AT4" i="3"/>
  <c r="AS4" i="3" s="1"/>
  <c r="CD5" i="3"/>
  <c r="CB5" i="3" s="1"/>
  <c r="J25" i="4" s="1"/>
  <c r="BJ5" i="3"/>
  <c r="BH5" i="3" s="1"/>
  <c r="J19" i="4" s="1"/>
  <c r="AA5" i="3"/>
  <c r="Y5" i="3" s="1"/>
  <c r="J9" i="4" s="1"/>
  <c r="BA6" i="3"/>
  <c r="AX6" i="3" s="1"/>
  <c r="K16" i="4" s="1"/>
  <c r="BE5" i="3"/>
  <c r="BC5" i="3" s="1"/>
  <c r="J18" i="4" s="1"/>
  <c r="CE6" i="3"/>
  <c r="CB6" i="3" s="1"/>
  <c r="CF7" i="3"/>
  <c r="CB7" i="3" s="1"/>
  <c r="L25" i="4" s="1"/>
  <c r="BX4" i="3"/>
  <c r="BW4" i="3" s="1"/>
  <c r="AW7" i="3"/>
  <c r="AS7" i="3" s="1"/>
  <c r="L14" i="4" s="1"/>
  <c r="BS4" i="3"/>
  <c r="BR4" i="3" s="1"/>
  <c r="AU5" i="3"/>
  <c r="AS5" i="3" s="1"/>
  <c r="J14" i="4" s="1"/>
  <c r="CC4" i="3"/>
  <c r="CB4" i="3" s="1"/>
  <c r="BL7" i="3"/>
  <c r="BH7" i="3" s="1"/>
  <c r="L19" i="4" s="1"/>
  <c r="AB6" i="3"/>
  <c r="Y6" i="3" s="1"/>
  <c r="K9" i="4" s="1"/>
  <c r="AZ5" i="3"/>
  <c r="AX5" i="3" s="1"/>
  <c r="J16" i="4" s="1"/>
  <c r="BF6" i="3"/>
  <c r="BC6" i="3" s="1"/>
  <c r="K18" i="4" s="1"/>
  <c r="U4" i="3"/>
  <c r="T4" i="3" s="1"/>
  <c r="F9" i="3"/>
  <c r="W19" i="4" s="1"/>
  <c r="F8" i="3"/>
  <c r="X7" i="3"/>
  <c r="T7" i="3" s="1"/>
  <c r="L7" i="4" s="1"/>
  <c r="V5" i="3"/>
  <c r="W6" i="3"/>
  <c r="T6" i="3" s="1"/>
  <c r="K7" i="4" s="1"/>
  <c r="I8" i="3"/>
  <c r="I9" i="3"/>
  <c r="Z19" i="4" s="1"/>
  <c r="J8" i="3"/>
  <c r="J9" i="3"/>
  <c r="AA19" i="4" s="1"/>
  <c r="H8" i="3"/>
  <c r="H9" i="3"/>
  <c r="Y19" i="4" s="1"/>
  <c r="K8" i="3"/>
  <c r="K9" i="3"/>
  <c r="AB19" i="4" s="1"/>
  <c r="G9" i="3"/>
  <c r="X19" i="4" s="1"/>
  <c r="G8" i="3"/>
  <c r="O7" i="3"/>
  <c r="V10" i="4" s="1"/>
  <c r="AI3" i="3" l="1"/>
  <c r="J11" i="4"/>
  <c r="P11" i="4" s="1"/>
  <c r="BW3" i="3"/>
  <c r="AN3" i="3"/>
  <c r="Y3" i="3"/>
  <c r="R8" i="3"/>
  <c r="BC3" i="3"/>
  <c r="AS3" i="3"/>
  <c r="AX3" i="3"/>
  <c r="BM3" i="3"/>
  <c r="J21" i="4"/>
  <c r="P21" i="4" s="1"/>
  <c r="CB3" i="3"/>
  <c r="BH3" i="3"/>
  <c r="Q8" i="3"/>
  <c r="BR3" i="3"/>
  <c r="S8" i="3"/>
  <c r="AD3" i="3"/>
  <c r="X24" i="4"/>
  <c r="X23" i="4"/>
  <c r="N22" i="4"/>
  <c r="N20" i="4"/>
  <c r="N17" i="4"/>
  <c r="N15" i="4"/>
  <c r="N12" i="4"/>
  <c r="N8" i="4"/>
  <c r="P23" i="4"/>
  <c r="AB20" i="4"/>
  <c r="V7" i="4"/>
  <c r="W10" i="4" s="1"/>
  <c r="R21" i="4"/>
  <c r="R13" i="4"/>
  <c r="Q7" i="4"/>
  <c r="P14" i="4"/>
  <c r="R24" i="4"/>
  <c r="Q21" i="4"/>
  <c r="R19" i="4"/>
  <c r="Q13" i="4"/>
  <c r="R10" i="4"/>
  <c r="Q11" i="4"/>
  <c r="P24" i="4"/>
  <c r="Q19" i="4"/>
  <c r="R16" i="4"/>
  <c r="P13" i="4"/>
  <c r="Q10" i="4"/>
  <c r="R23" i="4"/>
  <c r="P19" i="4"/>
  <c r="Q16" i="4"/>
  <c r="P10" i="4"/>
  <c r="R7" i="4"/>
  <c r="R18" i="4"/>
  <c r="P16" i="4"/>
  <c r="R9" i="4"/>
  <c r="Q18" i="4"/>
  <c r="R14" i="4"/>
  <c r="Q9" i="4"/>
  <c r="P18" i="4"/>
  <c r="Q14" i="4"/>
  <c r="R11" i="4"/>
  <c r="P9" i="4"/>
  <c r="R25" i="4"/>
  <c r="Z20" i="4"/>
  <c r="AA20" i="4"/>
  <c r="Y20" i="4"/>
  <c r="X20" i="4"/>
  <c r="W20" i="4"/>
  <c r="P25" i="4"/>
  <c r="T5" i="3"/>
  <c r="T3" i="3" s="1"/>
  <c r="J7" i="4" l="1"/>
  <c r="W11" i="4"/>
  <c r="AA10" i="4" s="1"/>
  <c r="P7" i="4" l="1"/>
  <c r="X25" i="4"/>
  <c r="Y24" i="4" l="1"/>
  <c r="Y25" i="4"/>
  <c r="Y23" i="4"/>
</calcChain>
</file>

<file path=xl/sharedStrings.xml><?xml version="1.0" encoding="utf-8"?>
<sst xmlns="http://schemas.openxmlformats.org/spreadsheetml/2006/main" count="533" uniqueCount="166">
  <si>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</si>
  <si>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</si>
  <si>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</si>
  <si>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</si>
  <si>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</si>
  <si>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</si>
  <si>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</si>
  <si>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</si>
  <si>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kopā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</si>
  <si>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</si>
  <si>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</si>
  <si>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</si>
  <si>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</si>
  <si>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</si>
  <si>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</si>
  <si>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</si>
  <si>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</si>
  <si>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</si>
  <si>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</si>
  <si>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</si>
  <si>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</si>
  <si>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</si>
  <si>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</si>
  <si>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</si>
  <si>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</si>
  <si>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</si>
  <si>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</si>
  <si>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</si>
  <si>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</si>
  <si>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</si>
  <si>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</si>
  <si>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</si>
  <si>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</si>
  <si>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</si>
  <si>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</si>
  <si>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</si>
  <si>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Vispārīga informācija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</si>
  <si>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</si>
  <si>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</si>
  <si>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</si>
  <si>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</si>
  <si>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</si>
  <si>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Komandu izveide</t>
  </si>
  <si>
    <t>P1-3</t>
  </si>
  <si>
    <t>Apmācīt pakalpojumu pārvaldības politikas īstenošanas komandas par pakalpojumu pārvaldības politiku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</si>
  <si>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</si>
  <si>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</si>
  <si>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</si>
  <si>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</si>
  <si>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</si>
  <si>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</si>
  <si>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</si>
  <si>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</si>
  <si>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</si>
  <si>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</si>
  <si>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</si>
  <si>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</si>
  <si>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t>VARAM aptauja par "Pakalpojumu vides pilnveides plāna 2024.–2027. gadam" īstenošanas gaitu</t>
  </si>
  <si>
    <t>Ministrija</t>
  </si>
  <si>
    <t>5 (nedēļa)</t>
  </si>
  <si>
    <t>6–30 (mēnesis)</t>
  </si>
  <si>
    <t>31–90 (3 mēneši)</t>
  </si>
  <si>
    <t>91–180 (puse gada)</t>
  </si>
  <si>
    <t>181–360 (gads)</t>
  </si>
  <si>
    <t>Pazīme filtrēšanai</t>
  </si>
  <si>
    <r>
      <t xml:space="preserve">1. Vai Jūsu ministrjā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</si>
  <si>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7. Vai Jūsu nozarei 
</t>
    </r>
    <r>
      <rPr>
        <b/>
        <sz val="10"/>
        <color rgb="FFC00000"/>
        <rFont val="Arial Narrow"/>
        <family val="2"/>
        <charset val="186"/>
      </rPr>
      <t>atbildīgais par pakalpojumu pārvaldību nozarē un pakalpojumu pārvaldības nozares vadošās iestādes pienākumu veicēju komanda 
ir apmācīta 
par pakalpojumu un pakalpojumu pārvaldības novērtēšanu un pilnveides plānu izveidi</t>
    </r>
    <r>
      <rPr>
        <sz val="10"/>
        <color theme="1"/>
        <rFont val="Arial Narrow"/>
        <family val="2"/>
        <charset val="186"/>
      </rPr>
      <t>?</t>
    </r>
  </si>
  <si>
    <r>
      <t>4.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atbildīgais par pakalpojumu pārvaldību nozarē 
un nozares vadošās iestādes 
pienākumu veicēju komanda 
ir apstiprināta ar rīkojumu</t>
    </r>
    <r>
      <rPr>
        <sz val="10"/>
        <color theme="1"/>
        <rFont val="Arial Narrow"/>
        <family val="2"/>
        <charset val="186"/>
      </rPr>
      <t>?</t>
    </r>
  </si>
  <si>
    <r>
      <t xml:space="preserve">5. Vai Jūsu nozarei 
pakalpojumu pārvaldības nozares vadošās iestādes
</t>
    </r>
    <r>
      <rPr>
        <b/>
        <sz val="10"/>
        <color rgb="FFC00000"/>
        <rFont val="Arial Narrow"/>
        <family val="2"/>
        <charset val="186"/>
      </rPr>
      <t>atbildīgais par pakalpojumu pārvaldību nozarē 
ir apmācīts 
par pakalpojumu pārvaldības politiku, tostarp pakalpojumu pārvaldības sistēmas sastāvdaļām</t>
    </r>
    <r>
      <rPr>
        <sz val="10"/>
        <color theme="1"/>
        <rFont val="Arial Narrow"/>
        <family val="2"/>
        <charset val="186"/>
      </rPr>
      <t>?</t>
    </r>
  </si>
  <si>
    <r>
      <t>6.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apmācīta 
par pakalpojumu pārvaldības politiku, tostarp pakalpojumu pārvaldības sistēmas sastāvdaļām</t>
    </r>
    <r>
      <rPr>
        <sz val="10"/>
        <color theme="1"/>
        <rFont val="Arial Narrow"/>
        <family val="2"/>
        <charset val="186"/>
      </rPr>
      <t>?</t>
    </r>
  </si>
  <si>
    <r>
      <t>8.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novērtējusi 
esošo situāciju</t>
    </r>
    <r>
      <rPr>
        <sz val="10"/>
        <color theme="1"/>
        <rFont val="Arial Narrow"/>
        <family val="2"/>
        <charset val="186"/>
      </rPr>
      <t>?</t>
    </r>
  </si>
  <si>
    <r>
      <t>9.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apzinājusi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</si>
  <si>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>10.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izveidojusi 
pilnveides plānu 
</t>
    </r>
    <r>
      <rPr>
        <sz val="10"/>
        <color theme="1"/>
        <rFont val="Arial Narrow"/>
        <family val="2"/>
        <charset val="186"/>
      </rPr>
      <t>(novērtēšanā konstatēto neatbilstību novēršanai)?</t>
    </r>
  </si>
  <si>
    <r>
      <t>11.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pakalpojumu pārvaldības uzdevumu veikšanas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</si>
  <si>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r>
      <t>12.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atbilstības pakalpojumu izveides, sniegšanas un attīstības nosacījumiem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</si>
  <si>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r>
      <t>13.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pakalpojumiem un pakalpojumu pārvaldībai nepieciešamo spēju un resursu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</si>
  <si>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t>Nozares kopā:</t>
  </si>
  <si>
    <t>Aptaujas anketas aizpildīšana
(nozaru pašdeklarēšanās)</t>
  </si>
  <si>
    <t>Nozares, kas ir 
aizpildījušas aptaujas anketu</t>
  </si>
  <si>
    <t>Nozares, kas vēl nav 
aizpildījušas aptaujas anketu</t>
  </si>
  <si>
    <t>Nozaru iesaistīšanās pakalpojumu vides pilnveidē</t>
  </si>
  <si>
    <t>nozaru skaits</t>
  </si>
  <si>
    <t>nozaru īpatsvars</t>
  </si>
  <si>
    <t>Nozaru skaits</t>
  </si>
  <si>
    <t>Nozaru īpatsvars</t>
  </si>
  <si>
    <t>Informācijas atjaunošana
(kad nozares iepriekšējo reizi ir aktualizējušas aptaujas anketas datus)</t>
  </si>
  <si>
    <t>Pakalpojumu vides pilnveides gaita nozarēs
(nozaru pašdeklarētais progress)</t>
  </si>
  <si>
    <r>
      <t>Ministrjā</t>
    </r>
    <r>
      <rPr>
        <b/>
        <sz val="10"/>
        <color rgb="FFC00000"/>
        <rFont val="Arial Narrow"/>
        <family val="2"/>
        <charset val="186"/>
      </rPr>
      <t xml:space="preserve"> ir veikta 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</si>
  <si>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Nozarei </t>
    </r>
    <r>
      <rPr>
        <b/>
        <sz val="10"/>
        <color rgb="FFC00000"/>
        <rFont val="Arial Narrow"/>
        <family val="2"/>
        <charset val="186"/>
      </rPr>
      <t>ir noteikts atbildīgais</t>
    </r>
    <r>
      <rPr>
        <sz val="10"/>
        <color theme="1"/>
        <rFont val="Arial Narrow"/>
        <family val="2"/>
        <charset val="186"/>
      </rPr>
      <t xml:space="preserve"> par pakalpojumu pārvaldības nozares vadošās iestādes pienākumu veikšanu</t>
    </r>
  </si>
  <si>
    <r>
      <t xml:space="preserve">Nozarei </t>
    </r>
    <r>
      <rPr>
        <b/>
        <sz val="10"/>
        <color rgb="FFC00000"/>
        <rFont val="Arial Narrow"/>
        <family val="2"/>
        <charset val="186"/>
      </rPr>
      <t>ir apzināta komanda</t>
    </r>
    <r>
      <rPr>
        <sz val="10"/>
        <color theme="1"/>
        <rFont val="Arial Narrow"/>
        <family val="2"/>
        <charset val="186"/>
      </rPr>
      <t xml:space="preserve"> pakalpojumu pārvaldības nozares vadošās iestādes pienākumu veikšanai</t>
    </r>
  </si>
  <si>
    <r>
      <t xml:space="preserve">3. Vai Jūsu nozarei 
</t>
    </r>
    <r>
      <rPr>
        <b/>
        <sz val="10"/>
        <color rgb="FFC00000"/>
        <rFont val="Arial Narrow"/>
        <family val="2"/>
        <charset val="186"/>
      </rPr>
      <t xml:space="preserve">ir apzināta komanda 
</t>
    </r>
    <r>
      <rPr>
        <sz val="10"/>
        <color theme="1"/>
        <rFont val="Arial Narrow"/>
        <family val="2"/>
        <charset val="186"/>
      </rPr>
      <t>pakalpojumu pārvaldības nozares vadošās iestādes pienākumu veikšanai?</t>
    </r>
  </si>
  <si>
    <r>
      <t xml:space="preserve">2. Vai Jūsu nozarei
</t>
    </r>
    <r>
      <rPr>
        <b/>
        <sz val="10"/>
        <color rgb="FFC00000"/>
        <rFont val="Arial Narrow"/>
        <family val="2"/>
        <charset val="186"/>
      </rPr>
      <t xml:space="preserve">ir noteikts atbildīgais 
</t>
    </r>
    <r>
      <rPr>
        <sz val="10"/>
        <color theme="1"/>
        <rFont val="Arial Narrow"/>
        <family val="2"/>
        <charset val="186"/>
      </rPr>
      <t>par pakalpojumu pārvaldības nozares vadošās iestādes pienākumu veikšanu?</t>
    </r>
  </si>
  <si>
    <r>
      <t xml:space="preserve">Pakalpojumu pārvaldības nozares vadošās iestādes </t>
    </r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
</t>
    </r>
    <r>
      <rPr>
        <b/>
        <sz val="10"/>
        <color rgb="FFC00000"/>
        <rFont val="Arial Narrow"/>
        <family val="2"/>
        <charset val="186"/>
      </rPr>
      <t>un</t>
    </r>
    <r>
      <rPr>
        <sz val="10"/>
        <color theme="1"/>
        <rFont val="Arial Narrow"/>
        <family val="2"/>
        <charset val="186"/>
      </rPr>
      <t xml:space="preserve"> nozares vadošās iestādes pienākumu veicēju </t>
    </r>
    <r>
      <rPr>
        <sz val="10"/>
        <color rgb="FFC00000"/>
        <rFont val="Arial Narrow"/>
        <family val="2"/>
        <charset val="186"/>
      </rPr>
      <t>komanda ir</t>
    </r>
    <r>
      <rPr>
        <b/>
        <sz val="10"/>
        <color rgb="FFC00000"/>
        <rFont val="Arial Narrow"/>
        <family val="2"/>
        <charset val="186"/>
      </rPr>
      <t xml:space="preserve"> apstiprināta ar rīkojumu</t>
    </r>
  </si>
  <si>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</t>
    </r>
    <r>
      <rPr>
        <b/>
        <sz val="10"/>
        <color rgb="FFC00000"/>
        <rFont val="Arial Narrow"/>
        <family val="2"/>
        <charset val="186"/>
      </rPr>
      <t>ir apmācīts</t>
    </r>
    <r>
      <rPr>
        <sz val="10"/>
        <color theme="1"/>
        <rFont val="Arial Narrow"/>
        <family val="2"/>
        <charset val="186"/>
      </rPr>
      <t xml:space="preserve"> par pakalpojumu pārvaldības politiku, tostarp pakalpojumu pārvaldības sistēmas sastāvdaļām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</si>
  <si>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apmācīta</t>
    </r>
    <r>
      <rPr>
        <sz val="10"/>
        <color theme="1"/>
        <rFont val="Arial Narrow"/>
        <family val="2"/>
        <charset val="186"/>
      </rPr>
      <t xml:space="preserve"> par pakalpojumu pārvaldības politiku, tostarp pakalpojumu pārvaldības sistēmas sastāvdaļām</t>
    </r>
  </si>
  <si>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
</t>
    </r>
    <r>
      <rPr>
        <b/>
        <sz val="10"/>
        <color rgb="FFC00000"/>
        <rFont val="Arial Narrow"/>
        <family val="2"/>
        <charset val="186"/>
      </rPr>
      <t>un</t>
    </r>
    <r>
      <rPr>
        <sz val="10"/>
        <color theme="1"/>
        <rFont val="Arial Narrow"/>
        <family val="2"/>
        <charset val="186"/>
      </rPr>
      <t xml:space="preserve"> 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
ir apmācīta</t>
    </r>
    <r>
      <rPr>
        <sz val="10"/>
        <color theme="1"/>
        <rFont val="Arial Narrow"/>
        <family val="2"/>
        <charset val="186"/>
      </rPr>
      <t xml:space="preserve"> par pakalpojumu un pakalpojumu pārvaldības novērtēšanu un pilnveides plānu izveidi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</si>
  <si>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novērtējusi esošo situāciju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</si>
  <si>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apzinājusi novērtēšanā konstatēto neatbilstību cēloņus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</si>
  <si>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izveidojusi pilnveides plānu</t>
    </r>
    <r>
      <rPr>
        <sz val="10"/>
        <color theme="1"/>
        <rFont val="Arial Narrow"/>
        <family val="2"/>
        <charset val="186"/>
      </rPr>
      <t xml:space="preserve"> 
(novērtēšanā konstatēto neatbilstību novēršanai)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</si>
  <si>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uzsākusi pakalpojumu pārvaldības uzdevumu veikšanas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</si>
  <si>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t xml:space="preserve">Pakalpojumu pārvaldības nozares vadošās iestādes pienākumu veicēju </t>
    </r>
    <r>
      <rPr>
        <sz val="10"/>
        <color rgb="FFC00000"/>
        <rFont val="Arial Narrow"/>
        <family val="2"/>
        <charset val="186"/>
      </rPr>
      <t>komanda ir uzsākusi atbilstības pakalpojumu izveides, sniegšanas un attīstības nosacījumiem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</si>
  <si>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t xml:space="preserve">Sākotnējā 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</si>
  <si>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b/>
        <sz val="10"/>
        <color rgb="FFC00000"/>
        <rFont val="Arial Narrow"/>
        <family val="2"/>
        <charset val="186"/>
      </rPr>
      <t>Pilnveide</t>
    </r>
    <r>
      <rPr>
        <sz val="10"/>
        <color theme="1"/>
        <rFont val="Arial Narrow"/>
        <family val="2"/>
        <charset val="186"/>
      </rPr>
      <t xml:space="preserve">
(saskaņā ar neatbilstību novēršanas plānu)</t>
    </r>
  </si>
  <si>
    <t>Nozares, kas nav aizpildījušas anketu</t>
  </si>
  <si>
    <t>Nozares, kas ir aizpildījušas anketu</t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</si>
  <si>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uzsākusi pakalpojumiem un pakalpojumu pārvaldībai nepieciešamo spēju un resursu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</si>
  <si>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</si>
  <si>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t>atbilžu 
skaits</t>
  </si>
  <si>
    <t>atbilžu īpatsvars</t>
  </si>
  <si>
    <t>atbilde "jā"</t>
  </si>
  <si>
    <t>atbilde "daļēji"</t>
  </si>
  <si>
    <t>atbilde "nē"</t>
  </si>
  <si>
    <t>Nozarei – katrai ministrijas pārstāvētajai nozarei – "Pakalpojumu pārvaldības nozares vadošajai iestādei"</t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</si>
  <si>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(nozaru atbildes uz 
aptaujas anketas jautājumiem 
– pašdeklarēšanās)</t>
    </r>
  </si>
  <si>
    <t>Atbilžu skaits</t>
  </si>
  <si>
    <r>
      <t xml:space="preserve">Ministrijas pārstāvētā nozare 
</t>
    </r>
    <r>
      <rPr>
        <sz val="12"/>
        <color theme="0" tint="-0.499984740745262"/>
        <rFont val="Arial Narrow"/>
        <family val="2"/>
        <charset val="186"/>
      </rPr>
      <t>(vai joma, ja nav nozares)</t>
    </r>
  </si>
  <si>
    <r>
      <rPr>
        <sz val="10"/>
        <color rgb="FFC00000"/>
        <rFont val="Arial Narrow"/>
        <family val="2"/>
        <charset val="186"/>
      </rPr>
      <t>Vispārējā</t>
    </r>
    <r>
      <rPr>
        <sz val="10"/>
        <color theme="1"/>
        <rFont val="Arial Narrow"/>
        <family val="2"/>
        <charset val="186"/>
      </rPr>
      <t xml:space="preserve">
komandu 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</si>
  <si>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sz val="10"/>
        <color rgb="FFC00000"/>
        <rFont val="Arial Narrow"/>
        <family val="2"/>
        <charset val="186"/>
      </rPr>
      <t>Specializētā</t>
    </r>
    <r>
      <rPr>
        <sz val="10"/>
        <color theme="1"/>
        <rFont val="Arial Narrow"/>
        <family val="2"/>
        <charset val="186"/>
      </rPr>
      <t xml:space="preserve">
komandu
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</si>
  <si>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sz val="10"/>
        <color rgb="FFC00000"/>
        <rFont val="Arial Narrow"/>
        <family val="2"/>
        <charset val="186"/>
      </rPr>
      <t>Atbilstības</t>
    </r>
    <r>
      <rPr>
        <sz val="10"/>
        <color theme="1"/>
        <rFont val="Arial Narrow"/>
        <family val="2"/>
        <charset val="186"/>
      </rPr>
      <t xml:space="preserve"> pakalpojumu pārvaldības politikai </t>
    </r>
    <r>
      <rPr>
        <b/>
        <sz val="10"/>
        <color rgb="FFC00000"/>
        <rFont val="Arial Narrow"/>
        <family val="2"/>
        <charset val="186"/>
      </rPr>
      <t>novērtēšana</t>
    </r>
  </si>
  <si>
    <r>
      <t xml:space="preserve">Neatbilstību novēršanas
</t>
    </r>
    <r>
      <rPr>
        <sz val="10"/>
        <color rgb="FFC00000"/>
        <rFont val="Arial Narrow"/>
        <family val="2"/>
        <charset val="186"/>
      </rPr>
      <t>– pilnveides plānošana</t>
    </r>
  </si>
  <si>
    <t>Informācija apkopota:</t>
  </si>
  <si>
    <r>
      <rPr>
        <sz val="11"/>
        <color theme="1"/>
        <rFont val="Arial Narrow"/>
        <family val="2"/>
        <charset val="186"/>
      </rPr>
      <t>● Tiešsaistes konsultācijas:</t>
    </r>
    <r>
      <rPr>
        <sz val="11"/>
        <color rgb="FFC00000"/>
        <rFont val="Arial Narrow"/>
        <family val="2"/>
        <charset val="186"/>
      </rPr>
      <t xml:space="preserve">   </t>
    </r>
    <r>
      <rPr>
        <u/>
        <sz val="11"/>
        <color rgb="FFC00000"/>
        <rFont val="Arial Narrow"/>
        <family val="2"/>
        <charset val="186"/>
      </rPr>
      <t>katru ceturtdienu 15:00–17:00 (MS Teams vidē)</t>
    </r>
  </si>
  <si>
    <r>
      <rPr>
        <sz val="11"/>
        <color theme="1"/>
        <rFont val="Arial Narrow"/>
        <family val="2"/>
        <charset val="186"/>
      </rPr>
      <t>● Pakalpojumu vides pilnveide:</t>
    </r>
    <r>
      <rPr>
        <sz val="11"/>
        <color theme="10"/>
        <rFont val="Arial Narrow"/>
        <family val="2"/>
        <charset val="186"/>
      </rPr>
      <t xml:space="preserve"> </t>
    </r>
    <r>
      <rPr>
        <sz val="11"/>
        <color rgb="FFC00000"/>
        <rFont val="Arial Narrow"/>
        <family val="2"/>
        <charset val="186"/>
      </rPr>
      <t xml:space="preserve">  </t>
    </r>
    <r>
      <rPr>
        <u/>
        <sz val="11"/>
        <color rgb="FFC00000"/>
        <rFont val="Arial Narrow"/>
        <family val="2"/>
        <charset val="186"/>
      </rPr>
      <t>https://www.varam.gov.lv/lv/pakalpojumu-vides-pilnveide</t>
    </r>
  </si>
  <si>
    <r>
      <rPr>
        <sz val="11"/>
        <color theme="1"/>
        <rFont val="Arial Narrow"/>
        <family val="2"/>
        <charset val="186"/>
      </rPr>
      <t xml:space="preserve">● Atbalsts:  </t>
    </r>
    <r>
      <rPr>
        <u/>
        <sz val="11"/>
        <color rgb="FFC00000"/>
        <rFont val="Arial Narrow"/>
        <family val="2"/>
        <charset val="186"/>
      </rPr>
      <t xml:space="preserve"> pvp@varam.gov.lv</t>
    </r>
  </si>
  <si>
    <t>Reģistrācijas numurs</t>
  </si>
  <si>
    <t>01.07.2026.</t>
  </si>
  <si>
    <t>Ārlietu ministrija (ĀM)</t>
  </si>
  <si>
    <t>ĀM - ārlietu nozare</t>
  </si>
  <si>
    <t>Zemkopības ministrija (ZM)</t>
  </si>
  <si>
    <t>ZM - meža nozare</t>
  </si>
  <si>
    <t>ZM - lauksaimniecības nozare</t>
  </si>
  <si>
    <t>Satiksmes ministrija (SM)</t>
  </si>
  <si>
    <t>SM - transporta nozare</t>
  </si>
  <si>
    <t>SM - sakaru nozare</t>
  </si>
  <si>
    <t>Klimata un enerģētikas ministrija (KEM)</t>
  </si>
  <si>
    <t>KEM - klimata politikas joma</t>
  </si>
  <si>
    <t>anketa nav aizpildīta</t>
  </si>
  <si>
    <t>KEM - enerģētikas politikas joma</t>
  </si>
  <si>
    <t>KEM - vides aizsardzības politikas joma</t>
  </si>
  <si>
    <t>Viedās administrācijas un reģionālās attīstības ministrija (VARAM)</t>
  </si>
  <si>
    <t>VARAM - dabas aizsardzības joma</t>
  </si>
  <si>
    <t>VARAM - viedās pārvaldības joma</t>
  </si>
  <si>
    <t>VARAM - reģionālās attīstības joma</t>
  </si>
  <si>
    <t>ZM - zivsaimniecības nozare</t>
  </si>
  <si>
    <t>Labklājības ministrija (LM)</t>
  </si>
  <si>
    <t>LM - labklājības nozare</t>
  </si>
  <si>
    <t>Iekšlietu ministrija (IeM)</t>
  </si>
  <si>
    <t>IeM - iekšlietu nozare</t>
  </si>
  <si>
    <t>Ekonomikas ministrija (EM)</t>
  </si>
  <si>
    <t>90000086008</t>
  </si>
  <si>
    <t>EM - uzņēmējdarbības vides attīstības nozare</t>
  </si>
  <si>
    <t>Izglītības un zinātnes ministrija (IZM)</t>
  </si>
  <si>
    <t>IZM - sporta nozare</t>
  </si>
  <si>
    <t>IZM - izglītības nozare</t>
  </si>
  <si>
    <t>Aizsardzības ministrija (AM)</t>
  </si>
  <si>
    <t>AM - valsts aizsardzības nozare</t>
  </si>
  <si>
    <t>Tieslietu ministrija (TM)</t>
  </si>
  <si>
    <t>TM - tieslietu nozare</t>
  </si>
  <si>
    <t>Kultūras ministrija (KM)</t>
  </si>
  <si>
    <t>KM - kultūras nozare</t>
  </si>
  <si>
    <t>IZM - zinātnes un kosmosa nozare</t>
  </si>
  <si>
    <t>Finanšu ministrija (FM)</t>
  </si>
  <si>
    <t>FM - finanšu nozare</t>
  </si>
  <si>
    <t>Veselības ministrija (VM)</t>
  </si>
  <si>
    <t>90001474921</t>
  </si>
  <si>
    <t>VM - veselības nozare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</si>
</sst>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sz val="12"/>
      <color theme="1"/>
      <name val="Calibri"/>
      <family val="2"/>
      <scheme val="minor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36"/>
      <color theme="1"/>
      <name val="Wingdings"/>
      <charset val="2"/>
    </font>
    <font>
      <b/>
      <sz val="14"/>
      <color theme="1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  <font>
      <sz val="14"/>
      <color rgb="FFFF0000"/>
      <name val="Arial Narrow"/>
      <family val="2"/>
      <charset val="186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  <charset val="186"/>
    </font>
    <font>
      <sz val="11"/>
      <color theme="10"/>
      <name val="Arial Narrow"/>
      <family val="2"/>
      <charset val="186"/>
    </font>
    <font>
      <u/>
      <sz val="11"/>
      <color rgb="FFC00000"/>
      <name val="Arial Narrow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/>
      <right/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thin">
        <color theme="0" tint="-0.249977111117893"/>
      </left>
      <right/>
      <top style="medium">
        <color theme="0" tint="-0.249977111117893"/>
      </top>
      <bottom/>
      <diagonal/>
    </border>
    <border>
      <left style="thin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29">
    <xf numFmtId="0" fontId="0" fillId="0" borderId="0" xfId="0"/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7" fillId="0" borderId="0" xfId="0" applyFont="1"/>
    <xf numFmtId="0" fontId="13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vertical="center" wrapText="1"/>
    </xf>
    <xf numFmtId="9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8" borderId="1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5" fillId="10" borderId="20" xfId="0" applyFont="1" applyFill="1" applyBorder="1" applyAlignment="1">
      <alignment horizontal="center" vertical="center" wrapText="1"/>
    </xf>
    <xf numFmtId="0" fontId="25" fillId="11" borderId="20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9" fontId="30" fillId="4" borderId="14" xfId="0" applyNumberFormat="1" applyFont="1" applyFill="1" applyBorder="1" applyAlignment="1">
      <alignment horizontal="center" vertical="center" wrapText="1"/>
    </xf>
    <xf numFmtId="0" fontId="31" fillId="9" borderId="15" xfId="0" applyFont="1" applyFill="1" applyBorder="1" applyAlignment="1">
      <alignment horizontal="center" vertical="center" wrapText="1"/>
    </xf>
    <xf numFmtId="9" fontId="31" fillId="9" borderId="1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8" fillId="12" borderId="16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9" fontId="28" fillId="12" borderId="19" xfId="0" applyNumberFormat="1" applyFont="1" applyFill="1" applyBorder="1" applyAlignment="1">
      <alignment horizontal="center" vertical="top" wrapText="1"/>
    </xf>
    <xf numFmtId="9" fontId="28" fillId="9" borderId="12" xfId="0" applyNumberFormat="1" applyFont="1" applyFill="1" applyBorder="1" applyAlignment="1">
      <alignment horizontal="center" vertical="top" wrapText="1"/>
    </xf>
    <xf numFmtId="9" fontId="25" fillId="10" borderId="19" xfId="0" applyNumberFormat="1" applyFont="1" applyFill="1" applyBorder="1" applyAlignment="1">
      <alignment horizontal="center" vertical="top" wrapText="1"/>
    </xf>
    <xf numFmtId="9" fontId="25" fillId="4" borderId="12" xfId="0" applyNumberFormat="1" applyFont="1" applyFill="1" applyBorder="1" applyAlignment="1">
      <alignment horizontal="center" vertical="top" wrapText="1"/>
    </xf>
    <xf numFmtId="9" fontId="25" fillId="11" borderId="19" xfId="0" applyNumberFormat="1" applyFont="1" applyFill="1" applyBorder="1" applyAlignment="1">
      <alignment horizontal="center" vertical="top" wrapText="1"/>
    </xf>
    <xf numFmtId="0" fontId="21" fillId="8" borderId="1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2" fillId="8" borderId="26" xfId="0" applyFont="1" applyFill="1" applyBorder="1" applyAlignment="1">
      <alignment horizontal="left" vertical="center" wrapText="1"/>
    </xf>
    <xf numFmtId="0" fontId="12" fillId="8" borderId="27" xfId="0" applyFont="1" applyFill="1" applyBorder="1" applyAlignment="1">
      <alignment horizontal="left" vertical="center" wrapText="1"/>
    </xf>
    <xf numFmtId="0" fontId="12" fillId="8" borderId="28" xfId="0" applyFont="1" applyFill="1" applyBorder="1" applyAlignment="1">
      <alignment horizontal="left" vertical="center" wrapText="1"/>
    </xf>
    <xf numFmtId="0" fontId="12" fillId="8" borderId="19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36" fillId="9" borderId="30" xfId="0" applyFont="1" applyFill="1" applyBorder="1" applyAlignment="1">
      <alignment horizontal="center" vertical="center" wrapText="1"/>
    </xf>
    <xf numFmtId="9" fontId="27" fillId="9" borderId="30" xfId="0" applyNumberFormat="1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36" fillId="10" borderId="33" xfId="0" applyFont="1" applyFill="1" applyBorder="1" applyAlignment="1">
      <alignment horizontal="center" vertical="center" wrapText="1"/>
    </xf>
    <xf numFmtId="9" fontId="27" fillId="10" borderId="33" xfId="0" applyNumberFormat="1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left" vertical="center" wrapText="1"/>
    </xf>
    <xf numFmtId="0" fontId="12" fillId="2" borderId="34" xfId="0" applyFont="1" applyFill="1" applyBorder="1" applyAlignment="1">
      <alignment horizontal="left" vertical="center" wrapText="1"/>
    </xf>
    <xf numFmtId="0" fontId="12" fillId="2" borderId="33" xfId="0" applyFont="1" applyFill="1" applyBorder="1" applyAlignment="1">
      <alignment horizontal="left" vertical="center" wrapText="1"/>
    </xf>
    <xf numFmtId="0" fontId="36" fillId="4" borderId="19" xfId="0" applyFont="1" applyFill="1" applyBorder="1" applyAlignment="1">
      <alignment horizontal="center" vertical="center" wrapText="1"/>
    </xf>
    <xf numFmtId="9" fontId="27" fillId="4" borderId="19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2" borderId="36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5" fillId="3" borderId="8" xfId="0" applyFont="1" applyFill="1" applyBorder="1" applyAlignment="1">
      <alignment vertical="center" wrapText="1"/>
    </xf>
    <xf numFmtId="0" fontId="15" fillId="6" borderId="36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2" fillId="3" borderId="36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12" fillId="6" borderId="2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/>
    </xf>
    <xf numFmtId="0" fontId="12" fillId="5" borderId="2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4" xfId="0" applyFont="1" applyBorder="1" applyAlignment="1">
      <alignment horizontal="left" vertical="center" wrapText="1" indent="3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2" borderId="37" xfId="0" applyFont="1" applyFill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17" fillId="0" borderId="38" xfId="0" applyFont="1" applyBorder="1"/>
    <xf numFmtId="9" fontId="9" fillId="6" borderId="39" xfId="0" applyNumberFormat="1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left" vertical="center" wrapText="1"/>
    </xf>
    <xf numFmtId="0" fontId="16" fillId="2" borderId="42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 wrapText="1"/>
    </xf>
    <xf numFmtId="0" fontId="17" fillId="0" borderId="42" xfId="0" applyFont="1" applyBorder="1"/>
    <xf numFmtId="9" fontId="9" fillId="6" borderId="4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24" fillId="0" borderId="0" xfId="0" applyFont="1"/>
    <xf numFmtId="0" fontId="24" fillId="0" borderId="0" xfId="0" applyFont="1" applyAlignment="1">
      <alignment vertical="top"/>
    </xf>
    <xf numFmtId="0" fontId="16" fillId="2" borderId="46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17" fillId="0" borderId="46" xfId="0" applyFont="1" applyBorder="1"/>
    <xf numFmtId="9" fontId="9" fillId="6" borderId="49" xfId="0" applyNumberFormat="1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2" fillId="2" borderId="42" xfId="0" applyFont="1" applyFill="1" applyBorder="1" applyAlignment="1">
      <alignment vertical="center" wrapText="1"/>
    </xf>
    <xf numFmtId="0" fontId="12" fillId="6" borderId="42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vertical="center" wrapText="1"/>
    </xf>
    <xf numFmtId="0" fontId="9" fillId="5" borderId="37" xfId="0" applyFont="1" applyFill="1" applyBorder="1" applyAlignment="1">
      <alignment horizontal="center" vertical="top" wrapText="1"/>
    </xf>
    <xf numFmtId="0" fontId="9" fillId="5" borderId="47" xfId="0" applyFont="1" applyFill="1" applyBorder="1" applyAlignment="1">
      <alignment horizontal="center" vertical="top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24" fillId="2" borderId="38" xfId="0" applyFont="1" applyFill="1" applyBorder="1"/>
    <xf numFmtId="0" fontId="24" fillId="2" borderId="0" xfId="0" applyFont="1" applyFill="1"/>
    <xf numFmtId="0" fontId="24" fillId="2" borderId="46" xfId="0" applyFont="1" applyFill="1" applyBorder="1"/>
    <xf numFmtId="0" fontId="12" fillId="3" borderId="5" xfId="0" applyFont="1" applyFill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center" wrapText="1"/>
    </xf>
    <xf numFmtId="0" fontId="9" fillId="3" borderId="41" xfId="0" applyFont="1" applyFill="1" applyBorder="1" applyAlignment="1">
      <alignment horizontal="center" wrapText="1"/>
    </xf>
    <xf numFmtId="0" fontId="9" fillId="3" borderId="37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47" xfId="0" applyFont="1" applyFill="1" applyBorder="1" applyAlignment="1">
      <alignment horizontal="center" wrapText="1"/>
    </xf>
    <xf numFmtId="0" fontId="9" fillId="3" borderId="45" xfId="0" applyFont="1" applyFill="1" applyBorder="1" applyAlignment="1">
      <alignment horizontal="center" wrapText="1"/>
    </xf>
    <xf numFmtId="0" fontId="9" fillId="3" borderId="50" xfId="0" applyFont="1" applyFill="1" applyBorder="1" applyAlignment="1">
      <alignment horizontal="center" wrapText="1"/>
    </xf>
    <xf numFmtId="0" fontId="12" fillId="5" borderId="3" xfId="0" applyFont="1" applyFill="1" applyBorder="1" applyAlignment="1">
      <alignment horizontal="center" vertical="top" wrapText="1"/>
    </xf>
    <xf numFmtId="0" fontId="9" fillId="5" borderId="52" xfId="0" applyFont="1" applyFill="1" applyBorder="1" applyAlignment="1">
      <alignment horizontal="center" vertical="top" wrapText="1"/>
    </xf>
    <xf numFmtId="0" fontId="9" fillId="5" borderId="44" xfId="0" applyFont="1" applyFill="1" applyBorder="1" applyAlignment="1">
      <alignment horizontal="center" vertical="top" wrapText="1"/>
    </xf>
    <xf numFmtId="0" fontId="9" fillId="5" borderId="48" xfId="0" applyFont="1" applyFill="1" applyBorder="1" applyAlignment="1">
      <alignment horizontal="center" vertical="top" wrapText="1"/>
    </xf>
    <xf numFmtId="9" fontId="9" fillId="3" borderId="41" xfId="0" applyNumberFormat="1" applyFont="1" applyFill="1" applyBorder="1" applyAlignment="1">
      <alignment horizontal="center" wrapText="1"/>
    </xf>
    <xf numFmtId="9" fontId="9" fillId="3" borderId="45" xfId="0" applyNumberFormat="1" applyFont="1" applyFill="1" applyBorder="1" applyAlignment="1">
      <alignment horizontal="center" wrapText="1"/>
    </xf>
    <xf numFmtId="9" fontId="9" fillId="3" borderId="5" xfId="0" applyNumberFormat="1" applyFont="1" applyFill="1" applyBorder="1" applyAlignment="1">
      <alignment horizontal="center" wrapText="1"/>
    </xf>
    <xf numFmtId="9" fontId="9" fillId="3" borderId="50" xfId="0" applyNumberFormat="1" applyFont="1" applyFill="1" applyBorder="1" applyAlignment="1">
      <alignment horizontal="center" wrapText="1"/>
    </xf>
    <xf numFmtId="9" fontId="9" fillId="5" borderId="52" xfId="0" applyNumberFormat="1" applyFont="1" applyFill="1" applyBorder="1" applyAlignment="1">
      <alignment horizontal="center" vertical="top" wrapText="1"/>
    </xf>
    <xf numFmtId="9" fontId="9" fillId="5" borderId="44" xfId="0" applyNumberFormat="1" applyFont="1" applyFill="1" applyBorder="1" applyAlignment="1">
      <alignment horizontal="center" vertical="top" wrapText="1"/>
    </xf>
    <xf numFmtId="9" fontId="9" fillId="5" borderId="3" xfId="0" applyNumberFormat="1" applyFont="1" applyFill="1" applyBorder="1" applyAlignment="1">
      <alignment horizontal="center" vertical="top" wrapText="1"/>
    </xf>
    <xf numFmtId="9" fontId="9" fillId="5" borderId="48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vertical="center"/>
    </xf>
    <xf numFmtId="0" fontId="16" fillId="0" borderId="53" xfId="0" applyFont="1" applyBorder="1" applyAlignment="1">
      <alignment vertical="center"/>
    </xf>
    <xf numFmtId="0" fontId="17" fillId="0" borderId="53" xfId="0" applyFont="1" applyBorder="1"/>
    <xf numFmtId="0" fontId="17" fillId="0" borderId="53" xfId="0" applyFont="1" applyBorder="1" applyAlignment="1">
      <alignment vertical="top"/>
    </xf>
    <xf numFmtId="0" fontId="13" fillId="3" borderId="42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/>
    <xf numFmtId="0" fontId="14" fillId="0" borderId="2" xfId="0" applyFont="1" applyBorder="1"/>
    <xf numFmtId="14" fontId="37" fillId="6" borderId="56" xfId="0" applyNumberFormat="1" applyFont="1" applyFill="1" applyBorder="1" applyAlignment="1">
      <alignment horizontal="center" vertical="center" textRotation="90"/>
    </xf>
    <xf numFmtId="0" fontId="12" fillId="6" borderId="57" xfId="0" applyFont="1" applyFill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center" textRotation="90" wrapText="1"/>
    </xf>
    <xf numFmtId="0" fontId="12" fillId="6" borderId="1" xfId="0" applyFont="1" applyFill="1" applyBorder="1" applyAlignment="1">
      <alignment horizontal="center" textRotation="90" wrapText="1"/>
    </xf>
    <xf numFmtId="0" fontId="12" fillId="5" borderId="1" xfId="0" applyFont="1" applyFill="1" applyBorder="1" applyAlignment="1">
      <alignment horizontal="center" textRotation="90" wrapText="1"/>
    </xf>
    <xf numFmtId="0" fontId="12" fillId="7" borderId="1" xfId="0" applyFont="1" applyFill="1" applyBorder="1" applyAlignment="1">
      <alignment horizontal="center" textRotation="90" wrapText="1"/>
    </xf>
    <xf numFmtId="0" fontId="12" fillId="7" borderId="5" xfId="0" applyFont="1" applyFill="1" applyBorder="1" applyAlignment="1">
      <alignment horizontal="center" textRotation="90" wrapText="1"/>
    </xf>
    <xf numFmtId="0" fontId="12" fillId="2" borderId="36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21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5" fillId="7" borderId="3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textRotation="90" wrapText="1"/>
    </xf>
    <xf numFmtId="14" fontId="12" fillId="2" borderId="8" xfId="0" applyNumberFormat="1" applyFont="1" applyFill="1" applyBorder="1" applyAlignment="1">
      <alignment horizontal="center" textRotation="90" wrapText="1"/>
    </xf>
    <xf numFmtId="14" fontId="12" fillId="2" borderId="2" xfId="0" applyNumberFormat="1" applyFont="1" applyFill="1" applyBorder="1" applyAlignment="1">
      <alignment horizontal="center" textRotation="90" wrapText="1"/>
    </xf>
    <xf numFmtId="0" fontId="12" fillId="12" borderId="6" xfId="0" applyFont="1" applyFill="1" applyBorder="1" applyAlignment="1">
      <alignment horizontal="center" textRotation="90" wrapText="1"/>
    </xf>
    <xf numFmtId="0" fontId="12" fillId="12" borderId="8" xfId="0" applyFont="1" applyFill="1" applyBorder="1" applyAlignment="1">
      <alignment horizontal="center" textRotation="90" wrapText="1"/>
    </xf>
    <xf numFmtId="0" fontId="12" fillId="12" borderId="2" xfId="0" applyFont="1" applyFill="1" applyBorder="1" applyAlignment="1">
      <alignment horizontal="center" textRotation="90" wrapText="1"/>
    </xf>
    <xf numFmtId="0" fontId="12" fillId="9" borderId="6" xfId="0" applyFont="1" applyFill="1" applyBorder="1" applyAlignment="1">
      <alignment horizontal="center" textRotation="90" wrapText="1"/>
    </xf>
    <xf numFmtId="0" fontId="12" fillId="9" borderId="8" xfId="0" applyFont="1" applyFill="1" applyBorder="1" applyAlignment="1">
      <alignment horizontal="center" textRotation="90" wrapText="1"/>
    </xf>
    <xf numFmtId="0" fontId="12" fillId="9" borderId="2" xfId="0" applyFont="1" applyFill="1" applyBorder="1" applyAlignment="1">
      <alignment horizontal="center" textRotation="90" wrapText="1"/>
    </xf>
    <xf numFmtId="0" fontId="12" fillId="10" borderId="6" xfId="0" applyFont="1" applyFill="1" applyBorder="1" applyAlignment="1">
      <alignment horizontal="center" textRotation="90" wrapText="1"/>
    </xf>
    <xf numFmtId="0" fontId="12" fillId="10" borderId="8" xfId="0" applyFont="1" applyFill="1" applyBorder="1" applyAlignment="1">
      <alignment horizontal="center" textRotation="90" wrapText="1"/>
    </xf>
    <xf numFmtId="0" fontId="12" fillId="10" borderId="2" xfId="0" applyFont="1" applyFill="1" applyBorder="1" applyAlignment="1">
      <alignment horizontal="center" textRotation="90" wrapText="1"/>
    </xf>
    <xf numFmtId="0" fontId="12" fillId="4" borderId="6" xfId="0" applyFont="1" applyFill="1" applyBorder="1" applyAlignment="1">
      <alignment horizontal="center" textRotation="90" wrapText="1"/>
    </xf>
    <xf numFmtId="0" fontId="12" fillId="4" borderId="8" xfId="0" applyFont="1" applyFill="1" applyBorder="1" applyAlignment="1">
      <alignment horizontal="center" textRotation="90" wrapText="1"/>
    </xf>
    <xf numFmtId="0" fontId="12" fillId="4" borderId="2" xfId="0" applyFont="1" applyFill="1" applyBorder="1" applyAlignment="1">
      <alignment horizontal="center" textRotation="90" wrapText="1"/>
    </xf>
    <xf numFmtId="0" fontId="12" fillId="11" borderId="6" xfId="0" applyFont="1" applyFill="1" applyBorder="1" applyAlignment="1">
      <alignment horizontal="center" textRotation="90" wrapText="1"/>
    </xf>
    <xf numFmtId="0" fontId="12" fillId="11" borderId="8" xfId="0" applyFont="1" applyFill="1" applyBorder="1" applyAlignment="1">
      <alignment horizontal="center" textRotation="90" wrapText="1"/>
    </xf>
    <xf numFmtId="0" fontId="12" fillId="11" borderId="2" xfId="0" applyFont="1" applyFill="1" applyBorder="1" applyAlignment="1">
      <alignment horizontal="center" textRotation="90" wrapText="1"/>
    </xf>
    <xf numFmtId="0" fontId="12" fillId="0" borderId="6" xfId="0" applyFont="1" applyBorder="1" applyAlignment="1">
      <alignment horizontal="center" textRotation="90" wrapText="1"/>
    </xf>
    <xf numFmtId="0" fontId="12" fillId="0" borderId="8" xfId="0" applyFont="1" applyBorder="1" applyAlignment="1">
      <alignment horizontal="center" textRotation="90" wrapText="1"/>
    </xf>
    <xf numFmtId="0" fontId="12" fillId="0" borderId="2" xfId="0" applyFont="1" applyBorder="1" applyAlignment="1">
      <alignment horizontal="center" textRotation="90" wrapText="1"/>
    </xf>
    <xf numFmtId="0" fontId="12" fillId="2" borderId="6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right" vertical="top" wrapText="1"/>
    </xf>
    <xf numFmtId="0" fontId="4" fillId="8" borderId="23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23" fillId="3" borderId="38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46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29" fillId="8" borderId="54" xfId="0" applyFont="1" applyFill="1" applyBorder="1" applyAlignment="1">
      <alignment horizontal="center" vertical="center" wrapText="1"/>
    </xf>
    <xf numFmtId="0" fontId="29" fillId="8" borderId="16" xfId="0" applyFont="1" applyFill="1" applyBorder="1" applyAlignment="1">
      <alignment horizontal="center" vertical="center" wrapText="1"/>
    </xf>
    <xf numFmtId="0" fontId="29" fillId="8" borderId="55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right" vertical="center" wrapText="1"/>
    </xf>
    <xf numFmtId="0" fontId="3" fillId="10" borderId="32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25" fillId="0" borderId="0" xfId="0" applyFont="1" applyAlignment="1">
      <alignment horizontal="left" vertical="center" wrapText="1"/>
    </xf>
    <xf numFmtId="0" fontId="4" fillId="8" borderId="16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4" fontId="16" fillId="0" borderId="0" xfId="0" applyNumberFormat="1" applyFont="1" applyAlignment="1">
      <alignment horizontal="left" vertical="center"/>
    </xf>
    <xf numFmtId="0" fontId="12" fillId="5" borderId="38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7" fillId="0" borderId="0" xfId="0" applyFont="1" applyAlignment="1">
      <alignment horizontal="left" vertical="center" wrapText="1"/>
    </xf>
    <xf numFmtId="0" fontId="21" fillId="0" borderId="13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40" fillId="0" borderId="0" xfId="1" applyFont="1" applyAlignment="1">
      <alignment horizontal="right" vertical="center"/>
    </xf>
    <xf numFmtId="0" fontId="39" fillId="0" borderId="0" xfId="1" applyFont="1" applyAlignment="1">
      <alignment horizontal="right" vertical="center"/>
    </xf>
    <xf numFmtId="0" fontId="38" fillId="0" borderId="0" xfId="1" applyAlignment="1">
      <alignment horizontal="right" vertical="center"/>
    </xf>
    <xf numFmtId="0" fontId="9" fillId="8" borderId="14" xfId="0" applyFont="1" applyFill="1" applyBorder="1" applyAlignment="1">
      <alignment horizontal="right" vertical="center" wrapText="1"/>
    </xf>
    <xf numFmtId="0" fontId="10" fillId="8" borderId="14" xfId="0" applyFont="1" applyFill="1" applyBorder="1" applyAlignment="1">
      <alignment horizontal="right" vertical="center" wrapText="1"/>
    </xf>
    <xf numFmtId="0" fontId="10" fillId="8" borderId="0" xfId="0" applyFont="1" applyFill="1" applyAlignment="1">
      <alignment horizontal="right" vertical="center" wrapText="1"/>
    </xf>
    <xf numFmtId="0" fontId="16" fillId="8" borderId="14" xfId="0" applyFont="1" applyFill="1" applyBorder="1" applyAlignment="1">
      <alignment horizontal="center" vertical="top" wrapText="1"/>
    </xf>
    <xf numFmtId="0" fontId="27" fillId="8" borderId="13" xfId="0" applyFont="1" applyFill="1" applyBorder="1" applyAlignment="1">
      <alignment horizontal="right" vertical="center" wrapText="1"/>
    </xf>
    <xf numFmtId="0" fontId="27" fillId="8" borderId="0" xfId="0" applyFont="1" applyFill="1" applyAlignment="1">
      <alignment horizontal="right" vertical="center" wrapText="1"/>
    </xf>
    <xf numFmtId="0" fontId="22" fillId="8" borderId="13" xfId="0" applyFont="1" applyFill="1" applyBorder="1" applyAlignment="1">
      <alignment horizontal="left" vertical="center" wrapText="1"/>
    </xf>
    <xf numFmtId="0" fontId="22" fillId="8" borderId="0" xfId="0" applyFont="1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3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Apstrade_A!$T$5:$T$7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Apstrade_A!$BR$5:$BR$7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Apstrade_A!$BW$5:$BW$7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Apstrade_A!$CB$5:$CB$7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93211528170629"/>
          <c:y val="4.8369236864259889E-2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Apstrade_A!$O$4:$O$7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D4-44BE-AC5A-4B7D35D57861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D4-44BE-AC5A-4B7D35D57861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Apstrade_A!$AI$5:$AI$7</c:f>
              <c:numCache>
                <c:formatCode>General</c:formatCode>
                <c:ptCount val="3"/>
                <c:pt idx="0">
                  <c:v>6</c:v>
                </c:pt>
                <c:pt idx="1">
                  <c:v>2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D4-44BE-AC5A-4B7D35D5786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D4-44BE-AC5A-4B7D35D5786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1D4-44BE-AC5A-4B7D35D5786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1D4-44BE-AC5A-4B7D35D5786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F-4115-A776-C0450046045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2F-4115-A776-C0450046045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F-4115-A776-C04500460451}"/>
              </c:ext>
            </c:extLst>
          </c:dPt>
          <c:val>
            <c:numRef>
              <c:f>Apstrade_A!$Q$8:$S$8</c:f>
              <c:numCache>
                <c:formatCode>General</c:formatCode>
                <c:ptCount val="3"/>
                <c:pt idx="0">
                  <c:v>33</c:v>
                </c:pt>
                <c:pt idx="1">
                  <c:v>54</c:v>
                </c:pt>
                <c:pt idx="2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2F-4115-A776-C04500460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val>
            <c:numRef>
              <c:f>Kopsavilkums_A!$J$9:$L$9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val>
            <c:numRef>
              <c:f>Kopsavilkums_A!$J$13:$L$13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val>
            <c:numRef>
              <c:f>Kopsavilkums_A!$J$10:$L$10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val>
            <c:numRef>
              <c:f>Kopsavilkums_A!$J$11:$L$11</c:f>
              <c:numCache>
                <c:formatCode>General</c:formatCode>
                <c:ptCount val="3"/>
                <c:pt idx="0">
                  <c:v>6</c:v>
                </c:pt>
                <c:pt idx="1">
                  <c:v>2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Apstrade_A!$Y$5:$Y$7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val>
            <c:numRef>
              <c:f>Kopsavilkums_A!$J$7:$L$7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val>
            <c:numRef>
              <c:f>Kopsavilkums_A!$J$14:$L$14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val>
            <c:numRef>
              <c:f>Kopsavilkums_A!$J$16:$L$16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val>
            <c:numRef>
              <c:f>Kopsavilkums_A!$J$18:$L$18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val>
            <c:numRef>
              <c:f>Kopsavilkums_A!$J$19:$L$19</c:f>
              <c:numCache>
                <c:formatCode>General</c:formatCode>
                <c:ptCount val="3"/>
                <c:pt idx="0">
                  <c:v>3</c:v>
                </c:pt>
                <c:pt idx="1">
                  <c:v>7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val>
            <c:numRef>
              <c:f>Kopsavilkums_A!$J$21:$L$21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val>
            <c:numRef>
              <c:f>Kopsavilkums_A!$J$23:$L$23</c:f>
              <c:numCache>
                <c:formatCode>General</c:formatCode>
                <c:ptCount val="3"/>
                <c:pt idx="0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val>
            <c:numRef>
              <c:f>Kopsavilkums_A!$J$24:$L$24</c:f>
              <c:numCache>
                <c:formatCode>General</c:formatCode>
                <c:ptCount val="3"/>
                <c:pt idx="0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Kopsavilkums_A!$J$25:$L$25</c:f>
              <c:numCache>
                <c:formatCode>General</c:formatCode>
                <c:ptCount val="3"/>
                <c:pt idx="0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val>
            <c:numRef>
              <c:f>Kopsavilkums_A!$J$19:$L$19</c:f>
              <c:numCache>
                <c:formatCode>General</c:formatCode>
                <c:ptCount val="3"/>
                <c:pt idx="0">
                  <c:v>3</c:v>
                </c:pt>
                <c:pt idx="1">
                  <c:v>7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446666478092382E-2"/>
          <c:y val="4.0937838659181998E-2"/>
          <c:w val="0.94655333352190762"/>
          <c:h val="0.92173018885595071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explosion val="13"/>
          <c:dPt>
            <c:idx val="0"/>
            <c:bubble3D val="0"/>
            <c:explosion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explosion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Kopsavilkums_A!$V$10:$V$11</c:f>
              <c:numCache>
                <c:formatCode>General</c:formatCode>
                <c:ptCount val="2"/>
                <c:pt idx="0">
                  <c:v>17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Apstrade_A!$AD$5:$AD$7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C6-41C9-85D3-A867BAE64D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C6-41C9-85D3-A867BAE64D9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C6-41C9-85D3-A867BAE64D9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C6-41C9-85D3-A867BAE64D9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7C6-41C9-85D3-A867BAE64D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Kopsavilkums_A!$W$19:$AB$19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7C6-41C9-85D3-A867BAE64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9024230233509E-3"/>
          <c:y val="1.246050569308634E-2"/>
          <c:w val="0.97829050668946738"/>
          <c:h val="0.96952476994093373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D26-494D-97DE-86145C3E080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D26-494D-97DE-86145C3E0804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D26-494D-97DE-86145C3E0804}"/>
              </c:ext>
            </c:extLst>
          </c:dPt>
          <c:val>
            <c:numRef>
              <c:f>Kopsavilkums_A!$X$23:$X$25</c:f>
              <c:numCache>
                <c:formatCode>General</c:formatCode>
                <c:ptCount val="3"/>
                <c:pt idx="0">
                  <c:v>134</c:v>
                </c:pt>
                <c:pt idx="1">
                  <c:v>54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26-494D-97DE-86145C3E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Apstrade_A!$AN$5:$AN$7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Apstrade_A!$AS$5:$AS$7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Apstrade_A!$AX$5:$AX$7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Apstrade_A!$BC$5:$BC$7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Apstrade_A!$BH$5:$BH$7</c:f>
              <c:numCache>
                <c:formatCode>General</c:formatCode>
                <c:ptCount val="3"/>
                <c:pt idx="0">
                  <c:v>3</c:v>
                </c:pt>
                <c:pt idx="1">
                  <c:v>7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Apstrade_A!$BM$5:$BM$7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chart" Target="../charts/chart28.xml"/><Relationship Id="rId18" Type="http://schemas.openxmlformats.org/officeDocument/2006/relationships/chart" Target="../charts/chart31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17" Type="http://schemas.openxmlformats.org/officeDocument/2006/relationships/image" Target="../media/image1.png"/><Relationship Id="rId2" Type="http://schemas.openxmlformats.org/officeDocument/2006/relationships/chart" Target="../charts/chart17.xml"/><Relationship Id="rId16" Type="http://schemas.openxmlformats.org/officeDocument/2006/relationships/hyperlink" Target="https://www.varam.gov.lv/lv/pakalpojumu-vides-pilnveide" TargetMode="Externa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5" Type="http://schemas.openxmlformats.org/officeDocument/2006/relationships/chart" Target="../charts/chart30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647701</xdr:colOff>
      <xdr:row>1</xdr:row>
      <xdr:rowOff>30957</xdr:rowOff>
    </xdr:from>
    <xdr:to>
      <xdr:col>19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662609</xdr:colOff>
      <xdr:row>1</xdr:row>
      <xdr:rowOff>24848</xdr:rowOff>
    </xdr:from>
    <xdr:to>
      <xdr:col>24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646043</xdr:colOff>
      <xdr:row>1</xdr:row>
      <xdr:rowOff>33131</xdr:rowOff>
    </xdr:from>
    <xdr:to>
      <xdr:col>29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637761</xdr:colOff>
      <xdr:row>1</xdr:row>
      <xdr:rowOff>0</xdr:rowOff>
    </xdr:from>
    <xdr:to>
      <xdr:col>39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612913</xdr:colOff>
      <xdr:row>1</xdr:row>
      <xdr:rowOff>16565</xdr:rowOff>
    </xdr:from>
    <xdr:to>
      <xdr:col>44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654326</xdr:colOff>
      <xdr:row>1</xdr:row>
      <xdr:rowOff>24847</xdr:rowOff>
    </xdr:from>
    <xdr:to>
      <xdr:col>49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54</xdr:col>
      <xdr:colOff>654326</xdr:colOff>
      <xdr:row>1</xdr:row>
      <xdr:rowOff>8283</xdr:rowOff>
    </xdr:from>
    <xdr:to>
      <xdr:col>54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662609</xdr:colOff>
      <xdr:row>1</xdr:row>
      <xdr:rowOff>0</xdr:rowOff>
    </xdr:from>
    <xdr:to>
      <xdr:col>59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64</xdr:col>
      <xdr:colOff>646044</xdr:colOff>
      <xdr:row>1</xdr:row>
      <xdr:rowOff>8282</xdr:rowOff>
    </xdr:from>
    <xdr:to>
      <xdr:col>64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69</xdr:col>
      <xdr:colOff>646044</xdr:colOff>
      <xdr:row>1</xdr:row>
      <xdr:rowOff>8283</xdr:rowOff>
    </xdr:from>
    <xdr:to>
      <xdr:col>69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670891</xdr:colOff>
      <xdr:row>1</xdr:row>
      <xdr:rowOff>16565</xdr:rowOff>
    </xdr:from>
    <xdr:to>
      <xdr:col>74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79</xdr:col>
      <xdr:colOff>670891</xdr:colOff>
      <xdr:row>1</xdr:row>
      <xdr:rowOff>16565</xdr:rowOff>
    </xdr:from>
    <xdr:to>
      <xdr:col>79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209550</xdr:colOff>
      <xdr:row>0</xdr:row>
      <xdr:rowOff>838200</xdr:rowOff>
    </xdr:from>
    <xdr:to>
      <xdr:col>14</xdr:col>
      <xdr:colOff>2171700</xdr:colOff>
      <xdr:row>2</xdr:row>
      <xdr:rowOff>133350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34</xdr:col>
      <xdr:colOff>646043</xdr:colOff>
      <xdr:row>1</xdr:row>
      <xdr:rowOff>33131</xdr:rowOff>
    </xdr:from>
    <xdr:to>
      <xdr:col>34</xdr:col>
      <xdr:colOff>2017643</xdr:colOff>
      <xdr:row>1</xdr:row>
      <xdr:rowOff>1035327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0ABD16-90DF-4081-8021-03FEE89F8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9525</xdr:colOff>
      <xdr:row>0</xdr:row>
      <xdr:rowOff>180975</xdr:rowOff>
    </xdr:from>
    <xdr:to>
      <xdr:col>18</xdr:col>
      <xdr:colOff>290511</xdr:colOff>
      <xdr:row>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DEA1D8-CE18-4EEA-871B-36F810C17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14117</xdr:colOff>
      <xdr:row>8</xdr:row>
      <xdr:rowOff>98652</xdr:rowOff>
    </xdr:from>
    <xdr:to>
      <xdr:col>14</xdr:col>
      <xdr:colOff>5953</xdr:colOff>
      <xdr:row>8</xdr:row>
      <xdr:rowOff>527538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11906</xdr:colOff>
      <xdr:row>12</xdr:row>
      <xdr:rowOff>77390</xdr:rowOff>
    </xdr:from>
    <xdr:to>
      <xdr:col>14</xdr:col>
      <xdr:colOff>5102</xdr:colOff>
      <xdr:row>12</xdr:row>
      <xdr:rowOff>506276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11906</xdr:colOff>
      <xdr:row>9</xdr:row>
      <xdr:rowOff>65485</xdr:rowOff>
    </xdr:from>
    <xdr:to>
      <xdr:col>14</xdr:col>
      <xdr:colOff>5102</xdr:colOff>
      <xdr:row>9</xdr:row>
      <xdr:rowOff>494371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11906</xdr:colOff>
      <xdr:row>10</xdr:row>
      <xdr:rowOff>77390</xdr:rowOff>
    </xdr:from>
    <xdr:to>
      <xdr:col>14</xdr:col>
      <xdr:colOff>5102</xdr:colOff>
      <xdr:row>10</xdr:row>
      <xdr:rowOff>506276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11204</xdr:colOff>
      <xdr:row>6</xdr:row>
      <xdr:rowOff>146378</xdr:rowOff>
    </xdr:from>
    <xdr:to>
      <xdr:col>14</xdr:col>
      <xdr:colOff>7202</xdr:colOff>
      <xdr:row>6</xdr:row>
      <xdr:rowOff>575264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17859</xdr:colOff>
      <xdr:row>13</xdr:row>
      <xdr:rowOff>77390</xdr:rowOff>
    </xdr:from>
    <xdr:to>
      <xdr:col>14</xdr:col>
      <xdr:colOff>11055</xdr:colOff>
      <xdr:row>13</xdr:row>
      <xdr:rowOff>506276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19260</xdr:colOff>
      <xdr:row>15</xdr:row>
      <xdr:rowOff>145676</xdr:rowOff>
    </xdr:from>
    <xdr:to>
      <xdr:col>14</xdr:col>
      <xdr:colOff>11756</xdr:colOff>
      <xdr:row>15</xdr:row>
      <xdr:rowOff>574562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17859</xdr:colOff>
      <xdr:row>17</xdr:row>
      <xdr:rowOff>83344</xdr:rowOff>
    </xdr:from>
    <xdr:to>
      <xdr:col>14</xdr:col>
      <xdr:colOff>11055</xdr:colOff>
      <xdr:row>17</xdr:row>
      <xdr:rowOff>512230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17860</xdr:colOff>
      <xdr:row>18</xdr:row>
      <xdr:rowOff>77391</xdr:rowOff>
    </xdr:from>
    <xdr:to>
      <xdr:col>14</xdr:col>
      <xdr:colOff>11056</xdr:colOff>
      <xdr:row>18</xdr:row>
      <xdr:rowOff>506277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17859</xdr:colOff>
      <xdr:row>20</xdr:row>
      <xdr:rowOff>131309</xdr:rowOff>
    </xdr:from>
    <xdr:to>
      <xdr:col>14</xdr:col>
      <xdr:colOff>11055</xdr:colOff>
      <xdr:row>20</xdr:row>
      <xdr:rowOff>559855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17859</xdr:colOff>
      <xdr:row>22</xdr:row>
      <xdr:rowOff>83344</xdr:rowOff>
    </xdr:from>
    <xdr:to>
      <xdr:col>14</xdr:col>
      <xdr:colOff>11055</xdr:colOff>
      <xdr:row>22</xdr:row>
      <xdr:rowOff>512230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17860</xdr:colOff>
      <xdr:row>23</xdr:row>
      <xdr:rowOff>77391</xdr:rowOff>
    </xdr:from>
    <xdr:to>
      <xdr:col>14</xdr:col>
      <xdr:colOff>11056</xdr:colOff>
      <xdr:row>23</xdr:row>
      <xdr:rowOff>506277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17859</xdr:colOff>
      <xdr:row>24</xdr:row>
      <xdr:rowOff>71437</xdr:rowOff>
    </xdr:from>
    <xdr:to>
      <xdr:col>14</xdr:col>
      <xdr:colOff>11055</xdr:colOff>
      <xdr:row>24</xdr:row>
      <xdr:rowOff>500323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10644</xdr:colOff>
      <xdr:row>7</xdr:row>
      <xdr:rowOff>85725</xdr:rowOff>
    </xdr:from>
    <xdr:to>
      <xdr:col>26</xdr:col>
      <xdr:colOff>612960</xdr:colOff>
      <xdr:row>12</xdr:row>
      <xdr:rowOff>491940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537882</xdr:colOff>
      <xdr:row>13</xdr:row>
      <xdr:rowOff>44824</xdr:rowOff>
    </xdr:from>
    <xdr:to>
      <xdr:col>28</xdr:col>
      <xdr:colOff>44824</xdr:colOff>
      <xdr:row>16</xdr:row>
      <xdr:rowOff>224118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BE0C14-0B73-455E-B974-98622E01F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26</xdr:col>
      <xdr:colOff>175324</xdr:colOff>
      <xdr:row>0</xdr:row>
      <xdr:rowOff>36721</xdr:rowOff>
    </xdr:from>
    <xdr:to>
      <xdr:col>28</xdr:col>
      <xdr:colOff>86334</xdr:colOff>
      <xdr:row>3</xdr:row>
      <xdr:rowOff>455083</xdr:rowOff>
    </xdr:to>
    <xdr:pic>
      <xdr:nvPicPr>
        <xdr:cNvPr id="4" name="Picture 3" descr="A qr code on a white background&#10;&#10;Description automatically generated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CC89F6B-6C0B-48FB-8152-EBC532177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663599" y="36721"/>
          <a:ext cx="1209585" cy="1161312"/>
        </a:xfrm>
        <a:prstGeom prst="rect">
          <a:avLst/>
        </a:prstGeom>
      </xdr:spPr>
    </xdr:pic>
    <xdr:clientData/>
  </xdr:twoCellAnchor>
  <xdr:twoCellAnchor>
    <xdr:from>
      <xdr:col>25</xdr:col>
      <xdr:colOff>111126</xdr:colOff>
      <xdr:row>20</xdr:row>
      <xdr:rowOff>495300</xdr:rowOff>
    </xdr:from>
    <xdr:to>
      <xdr:col>28</xdr:col>
      <xdr:colOff>190500</xdr:colOff>
      <xdr:row>24</xdr:row>
      <xdr:rowOff>455082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2F11FC5-6694-4E77-AC6C-C56023E01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vp@varam.gov.lv" TargetMode="External"/><Relationship Id="rId2" Type="http://schemas.openxmlformats.org/officeDocument/2006/relationships/hyperlink" Target="https://teams.microsoft.com/l/meetup-join/19%3ameeting_MGUwODY5MzgtN2NlMy00NDVjLWE4ZTMtN2M5MGIxY2ZmZjA3%40thread.v2/0?context=%7b%22Tid%22%3a%22a2d593ad-f07d-4c55-87c8-106c26d6ba08%22%2c%22Oid%22%3a%2281ee668f-ba64-407a-92ed-5fd1ec2188bb%22%7d" TargetMode="External"/><Relationship Id="rId1" Type="http://schemas.openxmlformats.org/officeDocument/2006/relationships/hyperlink" Target="https://www.varam.gov.lv/lv/pakalpojumu-vides-pilnveide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dimension ref="A1:CF32"/>
  <sheetViews>
    <sheetView showGridLines="0" showZeros="0" tabSelected="1" zoomScaleNormal="100" workbookViewId="0">
      <pane xSplit="19" ySplit="9" topLeftCell="T16" activePane="bottomRight" state="frozen"/>
      <selection activeCell="A2" sqref="A2"/>
      <selection pane="topRight" activeCell="M2" sqref="M2"/>
      <selection pane="bottomLeft" activeCell="A11" sqref="A11"/>
      <selection pane="bottomRight"/>
    </sheetView>
  </sheetViews>
  <sheetFormatPr defaultColWidth="9.1796875" defaultRowHeight="13" outlineLevelCol="1" x14ac:dyDescent="0.3"/>
  <cols>
    <col min="1" max="1" width="5.7265625" style="12" customWidth="1"/>
    <col min="2" max="2" width="5.7265625" style="1" customWidth="1"/>
    <col min="3" max="3" width="10.7265625" style="2" customWidth="1"/>
    <col min="4" max="4" width="10.7265625" style="3" customWidth="1"/>
    <col min="5" max="5" width="6.7265625" style="2" customWidth="1"/>
    <col min="6" max="11" width="2.7265625" style="1" hidden="1" customWidth="1"/>
    <col min="12" max="12" width="5.26953125" style="55" customWidth="1" collapsed="1"/>
    <col min="13" max="13" width="50.7265625" style="20" hidden="1" customWidth="1" outlineLevel="1"/>
    <col min="14" max="14" width="12.7265625" style="20" hidden="1" customWidth="1" outlineLevel="1"/>
    <col min="15" max="15" width="35.7265625" style="20" customWidth="1" collapsed="1"/>
    <col min="16" max="16" width="4.7265625" style="1" hidden="1" customWidth="1"/>
    <col min="17" max="19" width="4.7265625" style="1" customWidth="1"/>
    <col min="20" max="20" width="40.7265625" style="1" customWidth="1"/>
    <col min="21" max="24" width="3.7265625" style="1" hidden="1" customWidth="1"/>
    <col min="25" max="25" width="40.7265625" style="1" customWidth="1"/>
    <col min="26" max="29" width="3.7265625" style="1" hidden="1" customWidth="1"/>
    <col min="30" max="30" width="40.7265625" style="1" customWidth="1"/>
    <col min="31" max="34" width="3.7265625" style="1" hidden="1" customWidth="1"/>
    <col min="35" max="35" width="40.7265625" style="1" customWidth="1"/>
    <col min="36" max="39" width="3.7265625" style="1" hidden="1" customWidth="1"/>
    <col min="40" max="40" width="40.7265625" style="1" customWidth="1"/>
    <col min="41" max="44" width="3.7265625" style="1" hidden="1" customWidth="1"/>
    <col min="45" max="45" width="40.7265625" style="1" customWidth="1"/>
    <col min="46" max="49" width="3.7265625" style="1" hidden="1" customWidth="1"/>
    <col min="50" max="50" width="40.7265625" style="1" customWidth="1"/>
    <col min="51" max="54" width="3.7265625" style="1" hidden="1" customWidth="1"/>
    <col min="55" max="55" width="40.7265625" style="1" customWidth="1"/>
    <col min="56" max="59" width="3.7265625" style="1" hidden="1" customWidth="1"/>
    <col min="60" max="60" width="40.7265625" style="1" customWidth="1"/>
    <col min="61" max="64" width="3.7265625" style="1" hidden="1" customWidth="1"/>
    <col min="65" max="65" width="40.7265625" style="1" customWidth="1"/>
    <col min="66" max="69" width="3.7265625" style="1" hidden="1" customWidth="1"/>
    <col min="70" max="70" width="40.7265625" style="1" customWidth="1"/>
    <col min="71" max="74" width="3.7265625" style="1" hidden="1" customWidth="1"/>
    <col min="75" max="75" width="40.7265625" style="1" customWidth="1"/>
    <col min="76" max="79" width="3.7265625" style="1" hidden="1" customWidth="1"/>
    <col min="80" max="80" width="40.7265625" style="1" customWidth="1"/>
    <col min="81" max="84" width="3.7265625" style="1" hidden="1" customWidth="1"/>
    <col min="85" max="16384" width="9.1796875" style="1"/>
  </cols>
  <sheetData>
    <row r="1" spans="1:84" ht="90" customHeight="1" x14ac:dyDescent="0.3">
      <c r="A1" s="218" t="s">
        <v>125</v>
      </c>
      <c r="B1" s="237" t="s">
        <v>5</v>
      </c>
      <c r="C1" s="241" t="s">
        <v>6</v>
      </c>
      <c r="D1" s="244" t="s">
        <v>7</v>
      </c>
      <c r="E1" s="247" t="s">
        <v>53</v>
      </c>
      <c r="F1" s="250" t="s">
        <v>59</v>
      </c>
      <c r="G1" s="253" t="s">
        <v>60</v>
      </c>
      <c r="H1" s="256" t="s">
        <v>61</v>
      </c>
      <c r="I1" s="259" t="s">
        <v>62</v>
      </c>
      <c r="J1" s="262" t="s">
        <v>63</v>
      </c>
      <c r="K1" s="262" t="s">
        <v>37</v>
      </c>
      <c r="L1" s="265" t="s">
        <v>64</v>
      </c>
      <c r="M1" s="268" t="s">
        <v>58</v>
      </c>
      <c r="N1" s="268" t="s">
        <v>124</v>
      </c>
      <c r="O1" s="124" t="s">
        <v>115</v>
      </c>
      <c r="P1" s="17"/>
      <c r="Q1" s="225" t="s">
        <v>114</v>
      </c>
      <c r="R1" s="226"/>
      <c r="S1" s="227"/>
      <c r="T1" s="111" t="s">
        <v>65</v>
      </c>
      <c r="U1" s="223" t="s">
        <v>3</v>
      </c>
      <c r="V1" s="220" t="s">
        <v>0</v>
      </c>
      <c r="W1" s="221" t="s">
        <v>1</v>
      </c>
      <c r="X1" s="222" t="s">
        <v>2</v>
      </c>
      <c r="Y1" s="111" t="s">
        <v>91</v>
      </c>
      <c r="Z1" s="223" t="s">
        <v>3</v>
      </c>
      <c r="AA1" s="220" t="s">
        <v>0</v>
      </c>
      <c r="AB1" s="221" t="s">
        <v>1</v>
      </c>
      <c r="AC1" s="222" t="s">
        <v>2</v>
      </c>
      <c r="AD1" s="111" t="s">
        <v>90</v>
      </c>
      <c r="AE1" s="223" t="s">
        <v>3</v>
      </c>
      <c r="AF1" s="220" t="s">
        <v>0</v>
      </c>
      <c r="AG1" s="221" t="s">
        <v>1</v>
      </c>
      <c r="AH1" s="222" t="s">
        <v>2</v>
      </c>
      <c r="AI1" s="111" t="s">
        <v>67</v>
      </c>
      <c r="AJ1" s="223" t="s">
        <v>3</v>
      </c>
      <c r="AK1" s="220" t="s">
        <v>0</v>
      </c>
      <c r="AL1" s="221" t="s">
        <v>1</v>
      </c>
      <c r="AM1" s="222" t="s">
        <v>2</v>
      </c>
      <c r="AN1" s="111" t="s">
        <v>68</v>
      </c>
      <c r="AO1" s="223" t="s">
        <v>3</v>
      </c>
      <c r="AP1" s="220" t="s">
        <v>0</v>
      </c>
      <c r="AQ1" s="221" t="s">
        <v>1</v>
      </c>
      <c r="AR1" s="222" t="s">
        <v>2</v>
      </c>
      <c r="AS1" s="111" t="s">
        <v>69</v>
      </c>
      <c r="AT1" s="223" t="s">
        <v>3</v>
      </c>
      <c r="AU1" s="220" t="s">
        <v>0</v>
      </c>
      <c r="AV1" s="221" t="s">
        <v>1</v>
      </c>
      <c r="AW1" s="222" t="s">
        <v>2</v>
      </c>
      <c r="AX1" s="111" t="s">
        <v>66</v>
      </c>
      <c r="AY1" s="223" t="s">
        <v>3</v>
      </c>
      <c r="AZ1" s="220" t="s">
        <v>0</v>
      </c>
      <c r="BA1" s="221" t="s">
        <v>1</v>
      </c>
      <c r="BB1" s="222" t="s">
        <v>2</v>
      </c>
      <c r="BC1" s="111" t="s">
        <v>70</v>
      </c>
      <c r="BD1" s="223" t="s">
        <v>3</v>
      </c>
      <c r="BE1" s="220" t="s">
        <v>0</v>
      </c>
      <c r="BF1" s="221" t="s">
        <v>1</v>
      </c>
      <c r="BG1" s="222" t="s">
        <v>2</v>
      </c>
      <c r="BH1" s="111" t="s">
        <v>71</v>
      </c>
      <c r="BI1" s="223" t="s">
        <v>3</v>
      </c>
      <c r="BJ1" s="220" t="s">
        <v>0</v>
      </c>
      <c r="BK1" s="221" t="s">
        <v>1</v>
      </c>
      <c r="BL1" s="222" t="s">
        <v>2</v>
      </c>
      <c r="BM1" s="111" t="s">
        <v>72</v>
      </c>
      <c r="BN1" s="223" t="s">
        <v>3</v>
      </c>
      <c r="BO1" s="220" t="s">
        <v>0</v>
      </c>
      <c r="BP1" s="221" t="s">
        <v>1</v>
      </c>
      <c r="BQ1" s="222" t="s">
        <v>2</v>
      </c>
      <c r="BR1" s="111" t="s">
        <v>73</v>
      </c>
      <c r="BS1" s="223" t="s">
        <v>3</v>
      </c>
      <c r="BT1" s="220" t="s">
        <v>0</v>
      </c>
      <c r="BU1" s="221" t="s">
        <v>1</v>
      </c>
      <c r="BV1" s="222" t="s">
        <v>2</v>
      </c>
      <c r="BW1" s="111" t="s">
        <v>74</v>
      </c>
      <c r="BX1" s="223" t="s">
        <v>3</v>
      </c>
      <c r="BY1" s="220" t="s">
        <v>0</v>
      </c>
      <c r="BZ1" s="221" t="s">
        <v>1</v>
      </c>
      <c r="CA1" s="222" t="s">
        <v>2</v>
      </c>
      <c r="CB1" s="17" t="s">
        <v>75</v>
      </c>
      <c r="CC1" s="224" t="s">
        <v>3</v>
      </c>
      <c r="CD1" s="220" t="s">
        <v>0</v>
      </c>
      <c r="CE1" s="221" t="s">
        <v>1</v>
      </c>
      <c r="CF1" s="222" t="s">
        <v>2</v>
      </c>
    </row>
    <row r="2" spans="1:84" ht="85" customHeight="1" thickBot="1" x14ac:dyDescent="0.35">
      <c r="A2" s="219" t="s">
        <v>120</v>
      </c>
      <c r="B2" s="238"/>
      <c r="C2" s="242"/>
      <c r="D2" s="245"/>
      <c r="E2" s="248"/>
      <c r="F2" s="251"/>
      <c r="G2" s="254"/>
      <c r="H2" s="257"/>
      <c r="I2" s="260"/>
      <c r="J2" s="263"/>
      <c r="K2" s="263"/>
      <c r="L2" s="266"/>
      <c r="M2" s="239"/>
      <c r="N2" s="239"/>
      <c r="O2" s="18"/>
      <c r="P2" s="18"/>
      <c r="Q2" s="228"/>
      <c r="R2" s="229"/>
      <c r="S2" s="230"/>
      <c r="T2" s="8"/>
      <c r="U2" s="223"/>
      <c r="V2" s="220"/>
      <c r="W2" s="221"/>
      <c r="X2" s="222"/>
      <c r="Y2" s="8"/>
      <c r="Z2" s="223"/>
      <c r="AA2" s="220"/>
      <c r="AB2" s="221"/>
      <c r="AC2" s="222"/>
      <c r="AD2" s="8"/>
      <c r="AE2" s="223"/>
      <c r="AF2" s="220"/>
      <c r="AG2" s="221"/>
      <c r="AH2" s="222"/>
      <c r="AI2" s="8"/>
      <c r="AJ2" s="223"/>
      <c r="AK2" s="220"/>
      <c r="AL2" s="221"/>
      <c r="AM2" s="222"/>
      <c r="AN2" s="8"/>
      <c r="AO2" s="223"/>
      <c r="AP2" s="220"/>
      <c r="AQ2" s="221"/>
      <c r="AR2" s="222"/>
      <c r="AS2" s="8"/>
      <c r="AT2" s="223"/>
      <c r="AU2" s="220"/>
      <c r="AV2" s="221"/>
      <c r="AW2" s="222"/>
      <c r="AX2" s="8"/>
      <c r="AY2" s="223"/>
      <c r="AZ2" s="220"/>
      <c r="BA2" s="221"/>
      <c r="BB2" s="222"/>
      <c r="BC2" s="8"/>
      <c r="BD2" s="223"/>
      <c r="BE2" s="220"/>
      <c r="BF2" s="221"/>
      <c r="BG2" s="222"/>
      <c r="BH2" s="8"/>
      <c r="BI2" s="223"/>
      <c r="BJ2" s="220"/>
      <c r="BK2" s="221"/>
      <c r="BL2" s="222"/>
      <c r="BM2" s="8"/>
      <c r="BN2" s="223"/>
      <c r="BO2" s="220"/>
      <c r="BP2" s="221"/>
      <c r="BQ2" s="222"/>
      <c r="BR2" s="8"/>
      <c r="BS2" s="223"/>
      <c r="BT2" s="220"/>
      <c r="BU2" s="221"/>
      <c r="BV2" s="222"/>
      <c r="BW2" s="8"/>
      <c r="BX2" s="223"/>
      <c r="BY2" s="220"/>
      <c r="BZ2" s="221"/>
      <c r="CA2" s="222"/>
      <c r="CB2" s="8"/>
      <c r="CC2" s="223"/>
      <c r="CD2" s="220"/>
      <c r="CE2" s="221"/>
      <c r="CF2" s="222"/>
    </row>
    <row r="3" spans="1:84" ht="15" customHeight="1" x14ac:dyDescent="0.3">
      <c r="A3" s="216"/>
      <c r="B3" s="239"/>
      <c r="C3" s="242"/>
      <c r="D3" s="245"/>
      <c r="E3" s="248"/>
      <c r="F3" s="251"/>
      <c r="G3" s="254"/>
      <c r="H3" s="257"/>
      <c r="I3" s="260"/>
      <c r="J3" s="263"/>
      <c r="K3" s="263"/>
      <c r="L3" s="266"/>
      <c r="M3" s="239"/>
      <c r="N3" s="239"/>
      <c r="O3" s="8"/>
      <c r="P3" s="8"/>
      <c r="Q3" s="231" t="s">
        <v>8</v>
      </c>
      <c r="R3" s="232"/>
      <c r="S3" s="233"/>
      <c r="T3" s="5">
        <f>SUM(T4:T7)</f>
        <v>17</v>
      </c>
      <c r="U3" s="224"/>
      <c r="V3" s="220"/>
      <c r="W3" s="221"/>
      <c r="X3" s="222"/>
      <c r="Y3" s="5">
        <f>SUM(Y4:Y7)</f>
        <v>17</v>
      </c>
      <c r="Z3" s="224"/>
      <c r="AA3" s="220"/>
      <c r="AB3" s="221"/>
      <c r="AC3" s="222"/>
      <c r="AD3" s="5">
        <f>SUM(AD4:AD7)</f>
        <v>17</v>
      </c>
      <c r="AE3" s="224"/>
      <c r="AF3" s="220"/>
      <c r="AG3" s="221"/>
      <c r="AH3" s="222"/>
      <c r="AI3" s="5">
        <f>SUM(AI4:AI7)</f>
        <v>17</v>
      </c>
      <c r="AJ3" s="224"/>
      <c r="AK3" s="220"/>
      <c r="AL3" s="221"/>
      <c r="AM3" s="222"/>
      <c r="AN3" s="5">
        <f>SUM(AN4:AN7)</f>
        <v>17</v>
      </c>
      <c r="AO3" s="224"/>
      <c r="AP3" s="220"/>
      <c r="AQ3" s="221"/>
      <c r="AR3" s="222"/>
      <c r="AS3" s="5">
        <f>SUM(AS4:AS7)</f>
        <v>17</v>
      </c>
      <c r="AT3" s="224"/>
      <c r="AU3" s="220"/>
      <c r="AV3" s="221"/>
      <c r="AW3" s="222"/>
      <c r="AX3" s="5">
        <f>SUM(AX4:AX7)</f>
        <v>17</v>
      </c>
      <c r="AY3" s="224"/>
      <c r="AZ3" s="220"/>
      <c r="BA3" s="221"/>
      <c r="BB3" s="222"/>
      <c r="BC3" s="5">
        <f>SUM(BC4:BC7)</f>
        <v>17</v>
      </c>
      <c r="BD3" s="224"/>
      <c r="BE3" s="220"/>
      <c r="BF3" s="221"/>
      <c r="BG3" s="222"/>
      <c r="BH3" s="5">
        <f>SUM(BH4:BH7)</f>
        <v>17</v>
      </c>
      <c r="BI3" s="224"/>
      <c r="BJ3" s="220"/>
      <c r="BK3" s="221"/>
      <c r="BL3" s="222"/>
      <c r="BM3" s="5">
        <f>SUM(BM4:BM7)</f>
        <v>17</v>
      </c>
      <c r="BN3" s="224"/>
      <c r="BO3" s="220"/>
      <c r="BP3" s="221"/>
      <c r="BQ3" s="222"/>
      <c r="BR3" s="5">
        <f>SUM(BR4:BR7)</f>
        <v>17</v>
      </c>
      <c r="BS3" s="224"/>
      <c r="BT3" s="220"/>
      <c r="BU3" s="221"/>
      <c r="BV3" s="222"/>
      <c r="BW3" s="5">
        <f>SUM(BW4:BW7)</f>
        <v>17</v>
      </c>
      <c r="BX3" s="224"/>
      <c r="BY3" s="220"/>
      <c r="BZ3" s="221"/>
      <c r="CA3" s="222"/>
      <c r="CB3" s="5">
        <f>SUM(CB4:CB7)</f>
        <v>17</v>
      </c>
      <c r="CC3" s="224"/>
      <c r="CD3" s="220"/>
      <c r="CE3" s="221"/>
      <c r="CF3" s="222"/>
    </row>
    <row r="4" spans="1:84" ht="15" customHeight="1" x14ac:dyDescent="0.3">
      <c r="A4" s="216"/>
      <c r="B4" s="239"/>
      <c r="C4" s="242"/>
      <c r="D4" s="245"/>
      <c r="E4" s="248"/>
      <c r="F4" s="251"/>
      <c r="G4" s="254"/>
      <c r="H4" s="257"/>
      <c r="I4" s="260"/>
      <c r="J4" s="263"/>
      <c r="K4" s="263"/>
      <c r="L4" s="266"/>
      <c r="M4" s="239"/>
      <c r="N4" s="239"/>
      <c r="O4" s="23" t="s">
        <v>103</v>
      </c>
      <c r="P4" s="23"/>
      <c r="Q4" s="234" t="s">
        <v>3</v>
      </c>
      <c r="R4" s="235"/>
      <c r="S4" s="236"/>
      <c r="T4" s="11">
        <f>U4</f>
        <v>0</v>
      </c>
      <c r="U4" s="83">
        <f>SUBTOTAL(109,U10:U113)</f>
        <v>0</v>
      </c>
      <c r="V4" s="133"/>
      <c r="W4" s="134"/>
      <c r="X4" s="135"/>
      <c r="Y4" s="11">
        <f>Z4</f>
        <v>0</v>
      </c>
      <c r="Z4" s="83">
        <f>SUBTOTAL(109,Z10:Z113)</f>
        <v>0</v>
      </c>
      <c r="AA4" s="133"/>
      <c r="AB4" s="134"/>
      <c r="AC4" s="135"/>
      <c r="AD4" s="11">
        <f>AE4</f>
        <v>0</v>
      </c>
      <c r="AE4" s="83">
        <f>SUBTOTAL(109,AE10:AE113)</f>
        <v>0</v>
      </c>
      <c r="AF4" s="133"/>
      <c r="AG4" s="134"/>
      <c r="AH4" s="135"/>
      <c r="AI4" s="11">
        <f>AJ4</f>
        <v>0</v>
      </c>
      <c r="AJ4" s="83">
        <f>SUBTOTAL(109,AJ10:AJ113)</f>
        <v>0</v>
      </c>
      <c r="AK4" s="133"/>
      <c r="AL4" s="134"/>
      <c r="AM4" s="135"/>
      <c r="AN4" s="11">
        <f>AO4</f>
        <v>0</v>
      </c>
      <c r="AO4" s="83">
        <f>SUBTOTAL(109,AO10:AO113)</f>
        <v>0</v>
      </c>
      <c r="AP4" s="133"/>
      <c r="AQ4" s="134"/>
      <c r="AR4" s="135"/>
      <c r="AS4" s="11">
        <f>AT4</f>
        <v>0</v>
      </c>
      <c r="AT4" s="83">
        <f>SUBTOTAL(109,AT10:AT113)</f>
        <v>0</v>
      </c>
      <c r="AU4" s="133"/>
      <c r="AV4" s="134"/>
      <c r="AW4" s="135"/>
      <c r="AX4" s="11">
        <f>AY4</f>
        <v>0</v>
      </c>
      <c r="AY4" s="83">
        <f>SUBTOTAL(109,AY10:AY113)</f>
        <v>0</v>
      </c>
      <c r="AZ4" s="133"/>
      <c r="BA4" s="134"/>
      <c r="BB4" s="135"/>
      <c r="BC4" s="11">
        <f>BD4</f>
        <v>0</v>
      </c>
      <c r="BD4" s="83">
        <f>SUBTOTAL(109,BD10:BD113)</f>
        <v>0</v>
      </c>
      <c r="BE4" s="133"/>
      <c r="BF4" s="134"/>
      <c r="BG4" s="135"/>
      <c r="BH4" s="11">
        <f>BI4</f>
        <v>0</v>
      </c>
      <c r="BI4" s="83">
        <f>SUBTOTAL(109,BI10:BI113)</f>
        <v>0</v>
      </c>
      <c r="BJ4" s="133"/>
      <c r="BK4" s="134"/>
      <c r="BL4" s="135"/>
      <c r="BM4" s="11">
        <f>BN4</f>
        <v>0</v>
      </c>
      <c r="BN4" s="83">
        <f>SUBTOTAL(109,BN10:BN113)</f>
        <v>0</v>
      </c>
      <c r="BO4" s="133"/>
      <c r="BP4" s="134"/>
      <c r="BQ4" s="135"/>
      <c r="BR4" s="11">
        <f>BS4</f>
        <v>0</v>
      </c>
      <c r="BS4" s="83">
        <f>SUBTOTAL(109,BS10:BS113)</f>
        <v>0</v>
      </c>
      <c r="BT4" s="133"/>
      <c r="BU4" s="134"/>
      <c r="BV4" s="135"/>
      <c r="BW4" s="11">
        <f>BX4</f>
        <v>0</v>
      </c>
      <c r="BX4" s="83">
        <f>SUBTOTAL(109,BX10:BX113)</f>
        <v>0</v>
      </c>
      <c r="BY4" s="133"/>
      <c r="BZ4" s="134"/>
      <c r="CA4" s="135"/>
      <c r="CB4" s="11">
        <f>CC4</f>
        <v>0</v>
      </c>
      <c r="CC4" s="83">
        <f>SUBTOTAL(109,CC10:CC113)</f>
        <v>0</v>
      </c>
      <c r="CD4" s="133"/>
      <c r="CE4" s="134"/>
      <c r="CF4" s="135"/>
    </row>
    <row r="5" spans="1:84" ht="15" customHeight="1" x14ac:dyDescent="0.3">
      <c r="A5" s="216"/>
      <c r="B5" s="239"/>
      <c r="C5" s="242"/>
      <c r="D5" s="245"/>
      <c r="E5" s="248"/>
      <c r="F5" s="251"/>
      <c r="G5" s="254"/>
      <c r="H5" s="257"/>
      <c r="I5" s="260"/>
      <c r="J5" s="263"/>
      <c r="K5" s="263"/>
      <c r="L5" s="266"/>
      <c r="M5" s="239"/>
      <c r="N5" s="239"/>
      <c r="O5" s="9">
        <f>P5</f>
        <v>6</v>
      </c>
      <c r="P5" s="9">
        <f>SUBTOTAL(109,P10:P113)</f>
        <v>6</v>
      </c>
      <c r="Q5" s="112" t="s">
        <v>0</v>
      </c>
      <c r="R5" s="113"/>
      <c r="S5" s="114"/>
      <c r="T5" s="14">
        <f>V5</f>
        <v>1</v>
      </c>
      <c r="U5" s="80"/>
      <c r="V5" s="136">
        <f>SUBTOTAL(109,V10:V113)</f>
        <v>1</v>
      </c>
      <c r="W5" s="137"/>
      <c r="X5" s="138"/>
      <c r="Y5" s="14">
        <f>AA5</f>
        <v>0</v>
      </c>
      <c r="Z5" s="80"/>
      <c r="AA5" s="136">
        <f>SUBTOTAL(109,AA10:AA113)</f>
        <v>0</v>
      </c>
      <c r="AB5" s="137"/>
      <c r="AC5" s="138"/>
      <c r="AD5" s="14">
        <f>AF5</f>
        <v>0</v>
      </c>
      <c r="AE5" s="80"/>
      <c r="AF5" s="136">
        <f>SUBTOTAL(109,AF10:AF113)</f>
        <v>0</v>
      </c>
      <c r="AG5" s="137"/>
      <c r="AH5" s="138"/>
      <c r="AI5" s="14">
        <f>AK5</f>
        <v>6</v>
      </c>
      <c r="AJ5" s="80"/>
      <c r="AK5" s="136">
        <f>SUBTOTAL(109,AK10:AK113)</f>
        <v>6</v>
      </c>
      <c r="AL5" s="137"/>
      <c r="AM5" s="138"/>
      <c r="AN5" s="14">
        <f>AP5</f>
        <v>0</v>
      </c>
      <c r="AO5" s="80"/>
      <c r="AP5" s="136">
        <f>SUBTOTAL(109,AP10:AP113)</f>
        <v>0</v>
      </c>
      <c r="AQ5" s="137"/>
      <c r="AR5" s="138"/>
      <c r="AS5" s="14">
        <f>AU5</f>
        <v>0</v>
      </c>
      <c r="AT5" s="80"/>
      <c r="AU5" s="136">
        <f>SUBTOTAL(109,AU10:AU113)</f>
        <v>0</v>
      </c>
      <c r="AV5" s="137"/>
      <c r="AW5" s="138"/>
      <c r="AX5" s="14">
        <f>AZ5</f>
        <v>1</v>
      </c>
      <c r="AY5" s="80"/>
      <c r="AZ5" s="136">
        <f>SUBTOTAL(109,AZ10:AZ113)</f>
        <v>1</v>
      </c>
      <c r="BA5" s="137"/>
      <c r="BB5" s="138"/>
      <c r="BC5" s="14">
        <f>BE5</f>
        <v>1</v>
      </c>
      <c r="BD5" s="80"/>
      <c r="BE5" s="136">
        <f>SUBTOTAL(109,BE10:BE113)</f>
        <v>1</v>
      </c>
      <c r="BF5" s="137"/>
      <c r="BG5" s="138"/>
      <c r="BH5" s="14">
        <f>BJ5</f>
        <v>3</v>
      </c>
      <c r="BI5" s="80"/>
      <c r="BJ5" s="136">
        <f>SUBTOTAL(109,BJ10:BJ113)</f>
        <v>3</v>
      </c>
      <c r="BK5" s="137"/>
      <c r="BL5" s="138"/>
      <c r="BM5" s="14">
        <f>BO5</f>
        <v>5</v>
      </c>
      <c r="BN5" s="80"/>
      <c r="BO5" s="136">
        <f>SUBTOTAL(109,BO10:BO113)</f>
        <v>5</v>
      </c>
      <c r="BP5" s="137"/>
      <c r="BQ5" s="138"/>
      <c r="BR5" s="14">
        <f>BT5</f>
        <v>5</v>
      </c>
      <c r="BS5" s="80"/>
      <c r="BT5" s="136">
        <f>SUBTOTAL(109,BT10:BT113)</f>
        <v>5</v>
      </c>
      <c r="BU5" s="137"/>
      <c r="BV5" s="138"/>
      <c r="BW5" s="14">
        <f>BY5</f>
        <v>6</v>
      </c>
      <c r="BX5" s="80"/>
      <c r="BY5" s="136">
        <f>SUBTOTAL(109,BY10:BY113)</f>
        <v>6</v>
      </c>
      <c r="BZ5" s="137"/>
      <c r="CA5" s="138"/>
      <c r="CB5" s="14">
        <f>CD5</f>
        <v>5</v>
      </c>
      <c r="CC5" s="80"/>
      <c r="CD5" s="136">
        <f>SUBTOTAL(109,CD10:CD113)</f>
        <v>5</v>
      </c>
      <c r="CE5" s="137"/>
      <c r="CF5" s="138"/>
    </row>
    <row r="6" spans="1:84" ht="15" customHeight="1" x14ac:dyDescent="0.3">
      <c r="A6" s="215" t="s">
        <v>4</v>
      </c>
      <c r="B6" s="239"/>
      <c r="C6" s="242"/>
      <c r="D6" s="245"/>
      <c r="E6" s="248"/>
      <c r="F6" s="251"/>
      <c r="G6" s="254"/>
      <c r="H6" s="257"/>
      <c r="I6" s="260"/>
      <c r="J6" s="263"/>
      <c r="K6" s="263"/>
      <c r="L6" s="266"/>
      <c r="M6" s="239"/>
      <c r="N6" s="239"/>
      <c r="O6" s="24" t="s">
        <v>104</v>
      </c>
      <c r="P6" s="24"/>
      <c r="Q6" s="115"/>
      <c r="R6" s="116" t="s">
        <v>1</v>
      </c>
      <c r="S6" s="117"/>
      <c r="T6" s="6">
        <f>W6</f>
        <v>5</v>
      </c>
      <c r="U6" s="139"/>
      <c r="V6" s="140"/>
      <c r="W6" s="141">
        <f>SUBTOTAL(109,W10:W113)</f>
        <v>5</v>
      </c>
      <c r="X6" s="84"/>
      <c r="Y6" s="6">
        <f>AB6</f>
        <v>5</v>
      </c>
      <c r="Z6" s="139"/>
      <c r="AA6" s="140"/>
      <c r="AB6" s="141">
        <f>SUBTOTAL(109,AB10:AB113)</f>
        <v>5</v>
      </c>
      <c r="AC6" s="84"/>
      <c r="AD6" s="6">
        <f>AG6</f>
        <v>6</v>
      </c>
      <c r="AE6" s="139"/>
      <c r="AF6" s="140"/>
      <c r="AG6" s="141">
        <f>SUBTOTAL(109,AG10:AG113)</f>
        <v>6</v>
      </c>
      <c r="AH6" s="84"/>
      <c r="AI6" s="6">
        <f>AL6</f>
        <v>2</v>
      </c>
      <c r="AJ6" s="139"/>
      <c r="AK6" s="140"/>
      <c r="AL6" s="141">
        <f>SUBTOTAL(109,AL10:AL113)</f>
        <v>2</v>
      </c>
      <c r="AM6" s="84"/>
      <c r="AN6" s="6">
        <f>AQ6</f>
        <v>6</v>
      </c>
      <c r="AO6" s="139"/>
      <c r="AP6" s="140"/>
      <c r="AQ6" s="141">
        <f>SUBTOTAL(109,AQ10:AQ113)</f>
        <v>6</v>
      </c>
      <c r="AR6" s="84"/>
      <c r="AS6" s="6">
        <f>AV6</f>
        <v>5</v>
      </c>
      <c r="AT6" s="139"/>
      <c r="AU6" s="140"/>
      <c r="AV6" s="141">
        <f>SUBTOTAL(109,AV10:AV113)</f>
        <v>5</v>
      </c>
      <c r="AW6" s="84"/>
      <c r="AX6" s="6">
        <f>BA6</f>
        <v>4</v>
      </c>
      <c r="AY6" s="139"/>
      <c r="AZ6" s="140"/>
      <c r="BA6" s="141">
        <f>SUBTOTAL(109,BA10:BA113)</f>
        <v>4</v>
      </c>
      <c r="BB6" s="84"/>
      <c r="BC6" s="6">
        <f>BF6</f>
        <v>9</v>
      </c>
      <c r="BD6" s="139"/>
      <c r="BE6" s="140"/>
      <c r="BF6" s="141">
        <f>SUBTOTAL(109,BF10:BF113)</f>
        <v>9</v>
      </c>
      <c r="BG6" s="84"/>
      <c r="BH6" s="6">
        <f>BK6</f>
        <v>7</v>
      </c>
      <c r="BI6" s="139"/>
      <c r="BJ6" s="140"/>
      <c r="BK6" s="141">
        <f>SUBTOTAL(109,BK10:BK113)</f>
        <v>7</v>
      </c>
      <c r="BL6" s="84"/>
      <c r="BM6" s="6">
        <f>BP6</f>
        <v>5</v>
      </c>
      <c r="BN6" s="139"/>
      <c r="BO6" s="140"/>
      <c r="BP6" s="141">
        <f>SUBTOTAL(109,BP10:BP113)</f>
        <v>5</v>
      </c>
      <c r="BQ6" s="84"/>
      <c r="BR6" s="6">
        <f>BU6</f>
        <v>0</v>
      </c>
      <c r="BS6" s="139"/>
      <c r="BT6" s="140"/>
      <c r="BU6" s="141">
        <f>SUBTOTAL(109,BU10:BU113)</f>
        <v>0</v>
      </c>
      <c r="BV6" s="84"/>
      <c r="BW6" s="6">
        <f>BZ6</f>
        <v>0</v>
      </c>
      <c r="BX6" s="139"/>
      <c r="BY6" s="140"/>
      <c r="BZ6" s="141">
        <f>SUBTOTAL(109,BZ10:BZ113)</f>
        <v>0</v>
      </c>
      <c r="CA6" s="84"/>
      <c r="CB6" s="6">
        <f>CE6</f>
        <v>0</v>
      </c>
      <c r="CC6" s="139"/>
      <c r="CD6" s="140"/>
      <c r="CE6" s="141">
        <f>SUBTOTAL(109,CE10:CE113)</f>
        <v>0</v>
      </c>
      <c r="CF6" s="84"/>
    </row>
    <row r="7" spans="1:84" ht="15" customHeight="1" x14ac:dyDescent="0.3">
      <c r="A7" s="217"/>
      <c r="B7" s="240"/>
      <c r="C7" s="243"/>
      <c r="D7" s="246"/>
      <c r="E7" s="249"/>
      <c r="F7" s="252"/>
      <c r="G7" s="255"/>
      <c r="H7" s="258"/>
      <c r="I7" s="261"/>
      <c r="J7" s="264"/>
      <c r="K7" s="264"/>
      <c r="L7" s="267"/>
      <c r="M7" s="240"/>
      <c r="N7" s="240"/>
      <c r="O7" s="10">
        <f>O9-P5</f>
        <v>17</v>
      </c>
      <c r="P7" s="10"/>
      <c r="Q7" s="118"/>
      <c r="R7" s="119"/>
      <c r="S7" s="120" t="s">
        <v>2</v>
      </c>
      <c r="T7" s="7">
        <f>X7</f>
        <v>11</v>
      </c>
      <c r="U7" s="82"/>
      <c r="V7" s="142"/>
      <c r="W7" s="82"/>
      <c r="X7" s="143">
        <f>SUBTOTAL(109,X10:X113)</f>
        <v>11</v>
      </c>
      <c r="Y7" s="7">
        <f>AC7</f>
        <v>12</v>
      </c>
      <c r="Z7" s="82"/>
      <c r="AA7" s="142"/>
      <c r="AB7" s="82"/>
      <c r="AC7" s="143">
        <f>SUBTOTAL(109,AC10:AC113)</f>
        <v>12</v>
      </c>
      <c r="AD7" s="7">
        <f>AH7</f>
        <v>11</v>
      </c>
      <c r="AE7" s="82"/>
      <c r="AF7" s="142"/>
      <c r="AG7" s="82"/>
      <c r="AH7" s="143">
        <f>SUBTOTAL(109,AH10:AH113)</f>
        <v>11</v>
      </c>
      <c r="AI7" s="7">
        <f>AM7</f>
        <v>9</v>
      </c>
      <c r="AJ7" s="82"/>
      <c r="AK7" s="142"/>
      <c r="AL7" s="82"/>
      <c r="AM7" s="143">
        <f>SUBTOTAL(109,AM10:AM113)</f>
        <v>9</v>
      </c>
      <c r="AN7" s="7">
        <f>AR7</f>
        <v>11</v>
      </c>
      <c r="AO7" s="82"/>
      <c r="AP7" s="142"/>
      <c r="AQ7" s="82"/>
      <c r="AR7" s="143">
        <f>SUBTOTAL(109,AR10:AR113)</f>
        <v>11</v>
      </c>
      <c r="AS7" s="7">
        <f>AW7</f>
        <v>12</v>
      </c>
      <c r="AT7" s="82"/>
      <c r="AU7" s="142"/>
      <c r="AV7" s="82"/>
      <c r="AW7" s="143">
        <f>SUBTOTAL(109,AW10:AW113)</f>
        <v>12</v>
      </c>
      <c r="AX7" s="7">
        <f>BB7</f>
        <v>12</v>
      </c>
      <c r="AY7" s="82"/>
      <c r="AZ7" s="142"/>
      <c r="BA7" s="82"/>
      <c r="BB7" s="143">
        <f>SUBTOTAL(109,BB10:BB113)</f>
        <v>12</v>
      </c>
      <c r="BC7" s="7">
        <f>BG7</f>
        <v>7</v>
      </c>
      <c r="BD7" s="82"/>
      <c r="BE7" s="142"/>
      <c r="BF7" s="82"/>
      <c r="BG7" s="143">
        <f>SUBTOTAL(109,BG10:BG113)</f>
        <v>7</v>
      </c>
      <c r="BH7" s="7">
        <f>BL7</f>
        <v>7</v>
      </c>
      <c r="BI7" s="82"/>
      <c r="BJ7" s="142"/>
      <c r="BK7" s="82"/>
      <c r="BL7" s="143">
        <f>SUBTOTAL(109,BL10:BL113)</f>
        <v>7</v>
      </c>
      <c r="BM7" s="7">
        <f>BQ7</f>
        <v>7</v>
      </c>
      <c r="BN7" s="82"/>
      <c r="BO7" s="142"/>
      <c r="BP7" s="82"/>
      <c r="BQ7" s="143">
        <f>SUBTOTAL(109,BQ10:BQ113)</f>
        <v>7</v>
      </c>
      <c r="BR7" s="7">
        <f>BV7</f>
        <v>12</v>
      </c>
      <c r="BS7" s="82"/>
      <c r="BT7" s="142"/>
      <c r="BU7" s="82"/>
      <c r="BV7" s="143">
        <f>SUBTOTAL(109,BV10:BV113)</f>
        <v>12</v>
      </c>
      <c r="BW7" s="7">
        <f>CA7</f>
        <v>11</v>
      </c>
      <c r="BX7" s="82"/>
      <c r="BY7" s="142"/>
      <c r="BZ7" s="82"/>
      <c r="CA7" s="143">
        <f>SUBTOTAL(109,CA10:CA113)</f>
        <v>11</v>
      </c>
      <c r="CB7" s="7">
        <f>CF7</f>
        <v>12</v>
      </c>
      <c r="CC7" s="82"/>
      <c r="CD7" s="142"/>
      <c r="CE7" s="82"/>
      <c r="CF7" s="143">
        <f>SUBTOTAL(109,CF10:CF113)</f>
        <v>12</v>
      </c>
    </row>
    <row r="8" spans="1:84" s="132" customFormat="1" ht="14.25" customHeight="1" x14ac:dyDescent="0.3">
      <c r="A8" s="128">
        <f>COUNTA(A10:A113)</f>
        <v>23</v>
      </c>
      <c r="B8" s="128">
        <f>COUNTA(B10:B113)</f>
        <v>23</v>
      </c>
      <c r="C8" s="128">
        <f>COUNTA(C10:C113)</f>
        <v>23</v>
      </c>
      <c r="D8" s="128">
        <f>COUNTA(D10:D113)</f>
        <v>23</v>
      </c>
      <c r="E8" s="128">
        <f>COUNTA(E10:E113)</f>
        <v>23</v>
      </c>
      <c r="F8" s="129">
        <f t="shared" ref="F8:K8" si="0">SUM(F10:F113)</f>
        <v>0</v>
      </c>
      <c r="G8" s="129">
        <f t="shared" si="0"/>
        <v>0</v>
      </c>
      <c r="H8" s="129">
        <f t="shared" si="0"/>
        <v>3</v>
      </c>
      <c r="I8" s="129">
        <f t="shared" si="0"/>
        <v>0</v>
      </c>
      <c r="J8" s="129">
        <f t="shared" si="0"/>
        <v>14</v>
      </c>
      <c r="K8" s="129">
        <f t="shared" si="0"/>
        <v>0</v>
      </c>
      <c r="L8" s="130">
        <f>COUNTA(L10:L113)</f>
        <v>0</v>
      </c>
      <c r="M8" s="128">
        <f>COUNTA(M10:M113)</f>
        <v>23</v>
      </c>
      <c r="N8" s="128">
        <f>COUNTA(N10:N113)</f>
        <v>23</v>
      </c>
      <c r="O8" s="128">
        <f>COUNTA(O10:O113)</f>
        <v>23</v>
      </c>
      <c r="P8" s="128"/>
      <c r="Q8" s="121">
        <f>SUBTOTAL(109,Q10:Q771)</f>
        <v>33</v>
      </c>
      <c r="R8" s="122">
        <f>SUBTOTAL(109,R10:R771)</f>
        <v>54</v>
      </c>
      <c r="S8" s="123">
        <f>SUBTOTAL(109,S10:S771)</f>
        <v>134</v>
      </c>
      <c r="T8" s="131">
        <f>COUNTA(T10:T113)</f>
        <v>23</v>
      </c>
      <c r="U8" s="128"/>
      <c r="V8" s="128"/>
      <c r="W8" s="128"/>
      <c r="X8" s="128"/>
      <c r="Y8" s="131">
        <f>COUNTA(Y10:Y113)</f>
        <v>23</v>
      </c>
      <c r="Z8" s="128"/>
      <c r="AA8" s="128"/>
      <c r="AB8" s="128"/>
      <c r="AC8" s="128"/>
      <c r="AD8" s="131">
        <f>COUNTA(AD10:AD113)</f>
        <v>23</v>
      </c>
      <c r="AE8" s="128"/>
      <c r="AF8" s="128"/>
      <c r="AG8" s="128"/>
      <c r="AH8" s="128"/>
      <c r="AI8" s="131">
        <f>COUNTA(AI10:AI113)</f>
        <v>23</v>
      </c>
      <c r="AJ8" s="128"/>
      <c r="AK8" s="128"/>
      <c r="AL8" s="128"/>
      <c r="AM8" s="128"/>
      <c r="AN8" s="131">
        <f>COUNTA(AN10:AN113)</f>
        <v>23</v>
      </c>
      <c r="AO8" s="128"/>
      <c r="AP8" s="128"/>
      <c r="AQ8" s="128"/>
      <c r="AR8" s="128"/>
      <c r="AS8" s="131">
        <f>COUNTA(AS10:AS113)</f>
        <v>23</v>
      </c>
      <c r="AT8" s="128"/>
      <c r="AU8" s="128"/>
      <c r="AV8" s="128"/>
      <c r="AW8" s="128"/>
      <c r="AX8" s="131">
        <f>COUNTA(AX10:AX113)</f>
        <v>23</v>
      </c>
      <c r="AY8" s="128"/>
      <c r="AZ8" s="128"/>
      <c r="BA8" s="128"/>
      <c r="BB8" s="128"/>
      <c r="BC8" s="131">
        <f>COUNTA(BC10:BC113)</f>
        <v>23</v>
      </c>
      <c r="BD8" s="128"/>
      <c r="BE8" s="128"/>
      <c r="BF8" s="128"/>
      <c r="BG8" s="128"/>
      <c r="BH8" s="131">
        <f>COUNTA(BH10:BH113)</f>
        <v>23</v>
      </c>
      <c r="BI8" s="128"/>
      <c r="BJ8" s="128"/>
      <c r="BK8" s="128"/>
      <c r="BL8" s="128"/>
      <c r="BM8" s="131">
        <f>COUNTA(BM10:BM113)</f>
        <v>23</v>
      </c>
      <c r="BN8" s="128"/>
      <c r="BO8" s="128"/>
      <c r="BP8" s="128"/>
      <c r="BQ8" s="128"/>
      <c r="BR8" s="131">
        <f>COUNTA(BR10:BR113)</f>
        <v>23</v>
      </c>
      <c r="BS8" s="128"/>
      <c r="BT8" s="128"/>
      <c r="BU8" s="128"/>
      <c r="BV8" s="128"/>
      <c r="BW8" s="131">
        <f>COUNTA(BW10:BW113)</f>
        <v>23</v>
      </c>
      <c r="BX8" s="128"/>
      <c r="BY8" s="128"/>
      <c r="BZ8" s="128"/>
      <c r="CA8" s="128"/>
      <c r="CB8" s="128">
        <f>COUNTA(CB10:CB113)</f>
        <v>23</v>
      </c>
      <c r="CC8" s="128"/>
      <c r="CD8" s="128"/>
      <c r="CE8" s="128"/>
      <c r="CF8" s="128"/>
    </row>
    <row r="9" spans="1:84" s="110" customFormat="1" ht="14.25" customHeight="1" x14ac:dyDescent="0.3">
      <c r="A9" s="125">
        <f>SUBTOTAL(103,A10:A113)</f>
        <v>23</v>
      </c>
      <c r="B9" s="125">
        <f>SUBTOTAL(103,B10:B113)</f>
        <v>23</v>
      </c>
      <c r="C9" s="125">
        <f>SUBTOTAL(103,C10:C113)</f>
        <v>23</v>
      </c>
      <c r="D9" s="125">
        <f>SUBTOTAL(103,D10:D113)</f>
        <v>23</v>
      </c>
      <c r="E9" s="125">
        <f>SUBTOTAL(103,E10:E113)</f>
        <v>23</v>
      </c>
      <c r="F9" s="109">
        <f t="shared" ref="F9:K9" si="1">SUBTOTAL(109,F10:F113)</f>
        <v>0</v>
      </c>
      <c r="G9" s="109">
        <f t="shared" si="1"/>
        <v>0</v>
      </c>
      <c r="H9" s="109">
        <f t="shared" si="1"/>
        <v>3</v>
      </c>
      <c r="I9" s="109">
        <f t="shared" si="1"/>
        <v>0</v>
      </c>
      <c r="J9" s="109">
        <f t="shared" si="1"/>
        <v>14</v>
      </c>
      <c r="K9" s="109">
        <f t="shared" si="1"/>
        <v>0</v>
      </c>
      <c r="L9" s="126">
        <f>SUBTOTAL(103,L10:L113)</f>
        <v>0</v>
      </c>
      <c r="M9" s="125">
        <f>SUBTOTAL(103,M10:M113)</f>
        <v>23</v>
      </c>
      <c r="N9" s="125">
        <f>SUBTOTAL(103,N10:N113)</f>
        <v>23</v>
      </c>
      <c r="O9" s="125">
        <f>SUBTOTAL(103,O10:O113)</f>
        <v>23</v>
      </c>
      <c r="P9" s="125"/>
      <c r="Q9" s="121"/>
      <c r="R9" s="122"/>
      <c r="S9" s="123"/>
      <c r="T9" s="127">
        <f>SUBTOTAL(103,T10:T113)</f>
        <v>23</v>
      </c>
      <c r="U9" s="125"/>
      <c r="V9" s="125"/>
      <c r="W9" s="125"/>
      <c r="X9" s="125"/>
      <c r="Y9" s="127">
        <f>SUBTOTAL(103,Y10:Y113)</f>
        <v>23</v>
      </c>
      <c r="Z9" s="125"/>
      <c r="AA9" s="125"/>
      <c r="AB9" s="125"/>
      <c r="AC9" s="125"/>
      <c r="AD9" s="127">
        <f>SUBTOTAL(103,AD10:AD113)</f>
        <v>23</v>
      </c>
      <c r="AE9" s="125"/>
      <c r="AF9" s="125"/>
      <c r="AG9" s="125"/>
      <c r="AH9" s="125"/>
      <c r="AI9" s="127">
        <f>SUBTOTAL(103,AI10:AI113)</f>
        <v>23</v>
      </c>
      <c r="AJ9" s="125"/>
      <c r="AK9" s="125"/>
      <c r="AL9" s="125"/>
      <c r="AM9" s="125"/>
      <c r="AN9" s="127">
        <f>SUBTOTAL(103,AN10:AN113)</f>
        <v>23</v>
      </c>
      <c r="AO9" s="125"/>
      <c r="AP9" s="125"/>
      <c r="AQ9" s="125"/>
      <c r="AR9" s="125"/>
      <c r="AS9" s="127">
        <f>SUBTOTAL(103,AS10:AS113)</f>
        <v>23</v>
      </c>
      <c r="AT9" s="125"/>
      <c r="AU9" s="125"/>
      <c r="AV9" s="125"/>
      <c r="AW9" s="125"/>
      <c r="AX9" s="127">
        <f>SUBTOTAL(103,AX10:AX113)</f>
        <v>23</v>
      </c>
      <c r="AY9" s="125"/>
      <c r="AZ9" s="125"/>
      <c r="BA9" s="125"/>
      <c r="BB9" s="125"/>
      <c r="BC9" s="127">
        <f>SUBTOTAL(103,BC10:BC113)</f>
        <v>23</v>
      </c>
      <c r="BD9" s="125"/>
      <c r="BE9" s="125"/>
      <c r="BF9" s="125"/>
      <c r="BG9" s="125"/>
      <c r="BH9" s="127">
        <f>SUBTOTAL(103,BH10:BH113)</f>
        <v>23</v>
      </c>
      <c r="BI9" s="125"/>
      <c r="BJ9" s="125"/>
      <c r="BK9" s="125"/>
      <c r="BL9" s="125"/>
      <c r="BM9" s="127">
        <f>SUBTOTAL(103,BM10:BM113)</f>
        <v>23</v>
      </c>
      <c r="BN9" s="125"/>
      <c r="BO9" s="125"/>
      <c r="BP9" s="125"/>
      <c r="BQ9" s="125"/>
      <c r="BR9" s="127">
        <f>SUBTOTAL(103,BR10:BR113)</f>
        <v>23</v>
      </c>
      <c r="BS9" s="125"/>
      <c r="BT9" s="125"/>
      <c r="BU9" s="125"/>
      <c r="BV9" s="125"/>
      <c r="BW9" s="127">
        <f>SUBTOTAL(103,BW10:BW113)</f>
        <v>23</v>
      </c>
      <c r="BX9" s="125"/>
      <c r="BY9" s="125"/>
      <c r="BZ9" s="125"/>
      <c r="CA9" s="125"/>
      <c r="CB9" s="125">
        <f>SUBTOTAL(103,CB10:CB113)</f>
        <v>23</v>
      </c>
      <c r="CC9" s="125"/>
      <c r="CD9" s="125"/>
      <c r="CE9" s="125"/>
      <c r="CF9" s="125"/>
    </row>
    <row r="10" spans="1:84" ht="25" customHeight="1" x14ac:dyDescent="0.3">
      <c r="A10" s="13">
        <v>20</v>
      </c>
      <c r="B10" s="4">
        <v>33</v>
      </c>
      <c r="C10" s="15">
        <v>45930.636967592603</v>
      </c>
      <c r="D10" s="16">
        <v>45930.636967592603</v>
      </c>
      <c r="E10" s="31">
        <v>274</v>
      </c>
      <c r="F10" s="21">
        <v>0</v>
      </c>
      <c r="G10" s="21">
        <v>0</v>
      </c>
      <c r="H10" s="21">
        <v>0</v>
      </c>
      <c r="I10" s="21">
        <v>0</v>
      </c>
      <c r="J10" s="21">
        <v>1</v>
      </c>
      <c r="K10" s="21">
        <v>0</v>
      </c>
      <c r="L10" s="54"/>
      <c r="M10" s="19" t="s">
        <v>154</v>
      </c>
      <c r="N10" s="19">
        <v>0</v>
      </c>
      <c r="O10" s="19" t="s">
        <v>155</v>
      </c>
      <c r="P10" s="4">
        <v>0</v>
      </c>
      <c r="Q10" s="79">
        <v>2</v>
      </c>
      <c r="R10" s="81">
        <v>5</v>
      </c>
      <c r="S10" s="7">
        <v>6</v>
      </c>
      <c r="T10" s="21" t="s">
        <v>2</v>
      </c>
      <c r="U10" s="21">
        <v>0</v>
      </c>
      <c r="V10" s="21">
        <v>0</v>
      </c>
      <c r="W10" s="21">
        <v>0</v>
      </c>
      <c r="X10" s="21">
        <v>1</v>
      </c>
      <c r="Y10" s="21" t="s">
        <v>1</v>
      </c>
      <c r="Z10" s="21">
        <v>0</v>
      </c>
      <c r="AA10" s="21">
        <v>0</v>
      </c>
      <c r="AB10" s="21">
        <v>1</v>
      </c>
      <c r="AC10" s="21">
        <v>0</v>
      </c>
      <c r="AD10" s="21" t="s">
        <v>1</v>
      </c>
      <c r="AE10" s="21">
        <v>0</v>
      </c>
      <c r="AF10" s="21">
        <v>0</v>
      </c>
      <c r="AG10" s="21">
        <v>1</v>
      </c>
      <c r="AH10" s="21">
        <v>0</v>
      </c>
      <c r="AI10" s="21" t="s">
        <v>0</v>
      </c>
      <c r="AJ10" s="21">
        <v>0</v>
      </c>
      <c r="AK10" s="21">
        <v>1</v>
      </c>
      <c r="AL10" s="21">
        <v>0</v>
      </c>
      <c r="AM10" s="21">
        <v>0</v>
      </c>
      <c r="AN10" s="21" t="s">
        <v>1</v>
      </c>
      <c r="AO10" s="21">
        <v>0</v>
      </c>
      <c r="AP10" s="21">
        <v>0</v>
      </c>
      <c r="AQ10" s="21">
        <v>1</v>
      </c>
      <c r="AR10" s="21">
        <v>0</v>
      </c>
      <c r="AS10" s="21" t="s">
        <v>2</v>
      </c>
      <c r="AT10" s="21">
        <v>0</v>
      </c>
      <c r="AU10" s="21">
        <v>0</v>
      </c>
      <c r="AV10" s="21">
        <v>0</v>
      </c>
      <c r="AW10" s="21">
        <v>1</v>
      </c>
      <c r="AX10" s="21" t="s">
        <v>2</v>
      </c>
      <c r="AY10" s="21">
        <v>0</v>
      </c>
      <c r="AZ10" s="21">
        <v>0</v>
      </c>
      <c r="BA10" s="21">
        <v>0</v>
      </c>
      <c r="BB10" s="21">
        <v>1</v>
      </c>
      <c r="BC10" s="21" t="s">
        <v>1</v>
      </c>
      <c r="BD10" s="21">
        <v>0</v>
      </c>
      <c r="BE10" s="21">
        <v>0</v>
      </c>
      <c r="BF10" s="21">
        <v>1</v>
      </c>
      <c r="BG10" s="21">
        <v>0</v>
      </c>
      <c r="BH10" s="21" t="s">
        <v>1</v>
      </c>
      <c r="BI10" s="21">
        <v>0</v>
      </c>
      <c r="BJ10" s="21">
        <v>0</v>
      </c>
      <c r="BK10" s="21">
        <v>1</v>
      </c>
      <c r="BL10" s="21">
        <v>0</v>
      </c>
      <c r="BM10" s="21" t="s">
        <v>0</v>
      </c>
      <c r="BN10" s="21">
        <v>0</v>
      </c>
      <c r="BO10" s="21">
        <v>1</v>
      </c>
      <c r="BP10" s="21">
        <v>0</v>
      </c>
      <c r="BQ10" s="21">
        <v>0</v>
      </c>
      <c r="BR10" s="21" t="s">
        <v>2</v>
      </c>
      <c r="BS10" s="21">
        <v>0</v>
      </c>
      <c r="BT10" s="21">
        <v>0</v>
      </c>
      <c r="BU10" s="21">
        <v>0</v>
      </c>
      <c r="BV10" s="21">
        <v>1</v>
      </c>
      <c r="BW10" s="21" t="s">
        <v>2</v>
      </c>
      <c r="BX10" s="21">
        <v>0</v>
      </c>
      <c r="BY10" s="21">
        <v>0</v>
      </c>
      <c r="BZ10" s="21">
        <v>0</v>
      </c>
      <c r="CA10" s="21">
        <v>1</v>
      </c>
      <c r="CB10" s="21" t="s">
        <v>2</v>
      </c>
      <c r="CC10" s="21">
        <v>0</v>
      </c>
      <c r="CD10" s="21">
        <v>0</v>
      </c>
      <c r="CE10" s="21">
        <v>0</v>
      </c>
      <c r="CF10" s="21">
        <v>1</v>
      </c>
    </row>
    <row r="11" spans="1:84" ht="25" customHeight="1" x14ac:dyDescent="0.3">
      <c r="A11" s="13">
        <v>1</v>
      </c>
      <c r="B11" s="4">
        <v>2</v>
      </c>
      <c r="C11" s="15">
        <v>45896.391053240703</v>
      </c>
      <c r="D11" s="16">
        <v>45896.391053240703</v>
      </c>
      <c r="E11" s="31">
        <v>308</v>
      </c>
      <c r="F11" s="21">
        <v>0</v>
      </c>
      <c r="G11" s="21">
        <v>0</v>
      </c>
      <c r="H11" s="21">
        <v>0</v>
      </c>
      <c r="I11" s="21">
        <v>0</v>
      </c>
      <c r="J11" s="21">
        <v>1</v>
      </c>
      <c r="K11" s="21">
        <v>0</v>
      </c>
      <c r="L11" s="54"/>
      <c r="M11" s="19" t="s">
        <v>126</v>
      </c>
      <c r="N11" s="19">
        <v>0</v>
      </c>
      <c r="O11" s="19" t="s">
        <v>127</v>
      </c>
      <c r="P11" s="4">
        <v>0</v>
      </c>
      <c r="Q11" s="79">
        <v>0</v>
      </c>
      <c r="R11" s="81">
        <v>0</v>
      </c>
      <c r="S11" s="7">
        <v>13</v>
      </c>
      <c r="T11" s="21" t="s">
        <v>2</v>
      </c>
      <c r="U11" s="21">
        <v>0</v>
      </c>
      <c r="V11" s="21">
        <v>0</v>
      </c>
      <c r="W11" s="21">
        <v>0</v>
      </c>
      <c r="X11" s="21">
        <v>1</v>
      </c>
      <c r="Y11" s="21" t="s">
        <v>2</v>
      </c>
      <c r="Z11" s="21">
        <v>0</v>
      </c>
      <c r="AA11" s="21">
        <v>0</v>
      </c>
      <c r="AB11" s="21">
        <v>0</v>
      </c>
      <c r="AC11" s="21">
        <v>1</v>
      </c>
      <c r="AD11" s="21" t="s">
        <v>2</v>
      </c>
      <c r="AE11" s="21">
        <v>0</v>
      </c>
      <c r="AF11" s="21">
        <v>0</v>
      </c>
      <c r="AG11" s="21">
        <v>0</v>
      </c>
      <c r="AH11" s="21">
        <v>1</v>
      </c>
      <c r="AI11" s="21" t="s">
        <v>2</v>
      </c>
      <c r="AJ11" s="21">
        <v>0</v>
      </c>
      <c r="AK11" s="21">
        <v>0</v>
      </c>
      <c r="AL11" s="21">
        <v>0</v>
      </c>
      <c r="AM11" s="21">
        <v>1</v>
      </c>
      <c r="AN11" s="21" t="s">
        <v>2</v>
      </c>
      <c r="AO11" s="21">
        <v>0</v>
      </c>
      <c r="AP11" s="21">
        <v>0</v>
      </c>
      <c r="AQ11" s="21">
        <v>0</v>
      </c>
      <c r="AR11" s="21">
        <v>1</v>
      </c>
      <c r="AS11" s="21" t="s">
        <v>2</v>
      </c>
      <c r="AT11" s="21">
        <v>0</v>
      </c>
      <c r="AU11" s="21">
        <v>0</v>
      </c>
      <c r="AV11" s="21">
        <v>0</v>
      </c>
      <c r="AW11" s="21">
        <v>1</v>
      </c>
      <c r="AX11" s="21" t="s">
        <v>2</v>
      </c>
      <c r="AY11" s="21">
        <v>0</v>
      </c>
      <c r="AZ11" s="21">
        <v>0</v>
      </c>
      <c r="BA11" s="21">
        <v>0</v>
      </c>
      <c r="BB11" s="21">
        <v>1</v>
      </c>
      <c r="BC11" s="21" t="s">
        <v>2</v>
      </c>
      <c r="BD11" s="21">
        <v>0</v>
      </c>
      <c r="BE11" s="21">
        <v>0</v>
      </c>
      <c r="BF11" s="21">
        <v>0</v>
      </c>
      <c r="BG11" s="21">
        <v>1</v>
      </c>
      <c r="BH11" s="21" t="s">
        <v>2</v>
      </c>
      <c r="BI11" s="21">
        <v>0</v>
      </c>
      <c r="BJ11" s="21">
        <v>0</v>
      </c>
      <c r="BK11" s="21">
        <v>0</v>
      </c>
      <c r="BL11" s="21">
        <v>1</v>
      </c>
      <c r="BM11" s="21" t="s">
        <v>2</v>
      </c>
      <c r="BN11" s="21">
        <v>0</v>
      </c>
      <c r="BO11" s="21">
        <v>0</v>
      </c>
      <c r="BP11" s="21">
        <v>0</v>
      </c>
      <c r="BQ11" s="21">
        <v>1</v>
      </c>
      <c r="BR11" s="21" t="s">
        <v>2</v>
      </c>
      <c r="BS11" s="21">
        <v>0</v>
      </c>
      <c r="BT11" s="21">
        <v>0</v>
      </c>
      <c r="BU11" s="21">
        <v>0</v>
      </c>
      <c r="BV11" s="21">
        <v>1</v>
      </c>
      <c r="BW11" s="21" t="s">
        <v>2</v>
      </c>
      <c r="BX11" s="21">
        <v>0</v>
      </c>
      <c r="BY11" s="21">
        <v>0</v>
      </c>
      <c r="BZ11" s="21">
        <v>0</v>
      </c>
      <c r="CA11" s="21">
        <v>1</v>
      </c>
      <c r="CB11" s="21" t="s">
        <v>2</v>
      </c>
      <c r="CC11" s="21">
        <v>0</v>
      </c>
      <c r="CD11" s="21">
        <v>0</v>
      </c>
      <c r="CE11" s="21">
        <v>0</v>
      </c>
      <c r="CF11" s="21">
        <v>1</v>
      </c>
    </row>
    <row r="12" spans="1:84" ht="25" customHeight="1" x14ac:dyDescent="0.3">
      <c r="A12" s="13">
        <v>26</v>
      </c>
      <c r="B12" s="4">
        <v>39</v>
      </c>
      <c r="C12" s="15">
        <v>46125.701874999999</v>
      </c>
      <c r="D12" s="16">
        <v>46125.701874999999</v>
      </c>
      <c r="E12" s="31">
        <v>79</v>
      </c>
      <c r="F12" s="21">
        <v>0</v>
      </c>
      <c r="G12" s="21">
        <v>0</v>
      </c>
      <c r="H12" s="21">
        <v>1</v>
      </c>
      <c r="I12" s="21">
        <v>0</v>
      </c>
      <c r="J12" s="21">
        <v>0</v>
      </c>
      <c r="K12" s="21">
        <v>0</v>
      </c>
      <c r="L12" s="54"/>
      <c r="M12" s="19" t="s">
        <v>148</v>
      </c>
      <c r="N12" s="19" t="s">
        <v>149</v>
      </c>
      <c r="O12" s="19" t="s">
        <v>150</v>
      </c>
      <c r="P12" s="4">
        <v>0</v>
      </c>
      <c r="Q12" s="79">
        <v>1</v>
      </c>
      <c r="R12" s="81">
        <v>1</v>
      </c>
      <c r="S12" s="7">
        <v>11</v>
      </c>
      <c r="T12" s="21" t="s">
        <v>2</v>
      </c>
      <c r="U12" s="21">
        <v>0</v>
      </c>
      <c r="V12" s="21">
        <v>0</v>
      </c>
      <c r="W12" s="21">
        <v>0</v>
      </c>
      <c r="X12" s="21">
        <v>1</v>
      </c>
      <c r="Y12" s="21" t="s">
        <v>2</v>
      </c>
      <c r="Z12" s="21">
        <v>0</v>
      </c>
      <c r="AA12" s="21">
        <v>0</v>
      </c>
      <c r="AB12" s="21">
        <v>0</v>
      </c>
      <c r="AC12" s="21">
        <v>1</v>
      </c>
      <c r="AD12" s="21" t="s">
        <v>2</v>
      </c>
      <c r="AE12" s="21">
        <v>0</v>
      </c>
      <c r="AF12" s="21">
        <v>0</v>
      </c>
      <c r="AG12" s="21">
        <v>0</v>
      </c>
      <c r="AH12" s="21">
        <v>1</v>
      </c>
      <c r="AI12" s="21" t="s">
        <v>2</v>
      </c>
      <c r="AJ12" s="21">
        <v>0</v>
      </c>
      <c r="AK12" s="21">
        <v>0</v>
      </c>
      <c r="AL12" s="21">
        <v>0</v>
      </c>
      <c r="AM12" s="21">
        <v>1</v>
      </c>
      <c r="AN12" s="21" t="s">
        <v>2</v>
      </c>
      <c r="AO12" s="21">
        <v>0</v>
      </c>
      <c r="AP12" s="21">
        <v>0</v>
      </c>
      <c r="AQ12" s="21">
        <v>0</v>
      </c>
      <c r="AR12" s="21">
        <v>1</v>
      </c>
      <c r="AS12" s="21" t="s">
        <v>2</v>
      </c>
      <c r="AT12" s="21">
        <v>0</v>
      </c>
      <c r="AU12" s="21">
        <v>0</v>
      </c>
      <c r="AV12" s="21">
        <v>0</v>
      </c>
      <c r="AW12" s="21">
        <v>1</v>
      </c>
      <c r="AX12" s="21" t="s">
        <v>1</v>
      </c>
      <c r="AY12" s="21">
        <v>0</v>
      </c>
      <c r="AZ12" s="21">
        <v>0</v>
      </c>
      <c r="BA12" s="21">
        <v>1</v>
      </c>
      <c r="BB12" s="21">
        <v>0</v>
      </c>
      <c r="BC12" s="21" t="s">
        <v>2</v>
      </c>
      <c r="BD12" s="21">
        <v>0</v>
      </c>
      <c r="BE12" s="21">
        <v>0</v>
      </c>
      <c r="BF12" s="21">
        <v>0</v>
      </c>
      <c r="BG12" s="21">
        <v>1</v>
      </c>
      <c r="BH12" s="21" t="s">
        <v>2</v>
      </c>
      <c r="BI12" s="21">
        <v>0</v>
      </c>
      <c r="BJ12" s="21">
        <v>0</v>
      </c>
      <c r="BK12" s="21">
        <v>0</v>
      </c>
      <c r="BL12" s="21">
        <v>1</v>
      </c>
      <c r="BM12" s="21" t="s">
        <v>2</v>
      </c>
      <c r="BN12" s="21">
        <v>0</v>
      </c>
      <c r="BO12" s="21">
        <v>0</v>
      </c>
      <c r="BP12" s="21">
        <v>0</v>
      </c>
      <c r="BQ12" s="21">
        <v>1</v>
      </c>
      <c r="BR12" s="21" t="s">
        <v>2</v>
      </c>
      <c r="BS12" s="21">
        <v>0</v>
      </c>
      <c r="BT12" s="21">
        <v>0</v>
      </c>
      <c r="BU12" s="21">
        <v>0</v>
      </c>
      <c r="BV12" s="21">
        <v>1</v>
      </c>
      <c r="BW12" s="21" t="s">
        <v>0</v>
      </c>
      <c r="BX12" s="21">
        <v>0</v>
      </c>
      <c r="BY12" s="21">
        <v>1</v>
      </c>
      <c r="BZ12" s="21">
        <v>0</v>
      </c>
      <c r="CA12" s="21">
        <v>0</v>
      </c>
      <c r="CB12" s="21" t="s">
        <v>2</v>
      </c>
      <c r="CC12" s="21">
        <v>0</v>
      </c>
      <c r="CD12" s="21">
        <v>0</v>
      </c>
      <c r="CE12" s="21">
        <v>0</v>
      </c>
      <c r="CF12" s="21">
        <v>1</v>
      </c>
    </row>
    <row r="13" spans="1:84" ht="25" customHeight="1" x14ac:dyDescent="0.3">
      <c r="A13" s="13">
        <v>25</v>
      </c>
      <c r="B13" s="4">
        <v>38</v>
      </c>
      <c r="C13" s="15">
        <v>46120.621585648099</v>
      </c>
      <c r="D13" s="16">
        <v>46120.621585648099</v>
      </c>
      <c r="E13" s="31">
        <v>84</v>
      </c>
      <c r="F13" s="21">
        <v>0</v>
      </c>
      <c r="G13" s="21">
        <v>0</v>
      </c>
      <c r="H13" s="21">
        <v>1</v>
      </c>
      <c r="I13" s="21">
        <v>0</v>
      </c>
      <c r="J13" s="21">
        <v>0</v>
      </c>
      <c r="K13" s="21">
        <v>0</v>
      </c>
      <c r="L13" s="54"/>
      <c r="M13" s="19" t="s">
        <v>161</v>
      </c>
      <c r="N13" s="19">
        <v>0</v>
      </c>
      <c r="O13" s="19" t="s">
        <v>162</v>
      </c>
      <c r="P13" s="4">
        <v>0</v>
      </c>
      <c r="Q13" s="79">
        <v>6</v>
      </c>
      <c r="R13" s="81">
        <v>1</v>
      </c>
      <c r="S13" s="7">
        <v>6</v>
      </c>
      <c r="T13" s="21" t="s">
        <v>2</v>
      </c>
      <c r="U13" s="21">
        <v>0</v>
      </c>
      <c r="V13" s="21">
        <v>0</v>
      </c>
      <c r="W13" s="21">
        <v>0</v>
      </c>
      <c r="X13" s="21">
        <v>1</v>
      </c>
      <c r="Y13" s="21" t="s">
        <v>2</v>
      </c>
      <c r="Z13" s="21">
        <v>0</v>
      </c>
      <c r="AA13" s="21">
        <v>0</v>
      </c>
      <c r="AB13" s="21">
        <v>0</v>
      </c>
      <c r="AC13" s="21">
        <v>1</v>
      </c>
      <c r="AD13" s="21" t="s">
        <v>1</v>
      </c>
      <c r="AE13" s="21">
        <v>0</v>
      </c>
      <c r="AF13" s="21">
        <v>0</v>
      </c>
      <c r="AG13" s="21">
        <v>1</v>
      </c>
      <c r="AH13" s="21">
        <v>0</v>
      </c>
      <c r="AI13" s="21" t="s">
        <v>2</v>
      </c>
      <c r="AJ13" s="21">
        <v>0</v>
      </c>
      <c r="AK13" s="21">
        <v>0</v>
      </c>
      <c r="AL13" s="21">
        <v>0</v>
      </c>
      <c r="AM13" s="21">
        <v>1</v>
      </c>
      <c r="AN13" s="21" t="s">
        <v>2</v>
      </c>
      <c r="AO13" s="21">
        <v>0</v>
      </c>
      <c r="AP13" s="21">
        <v>0</v>
      </c>
      <c r="AQ13" s="21">
        <v>0</v>
      </c>
      <c r="AR13" s="21">
        <v>1</v>
      </c>
      <c r="AS13" s="21" t="s">
        <v>2</v>
      </c>
      <c r="AT13" s="21">
        <v>0</v>
      </c>
      <c r="AU13" s="21">
        <v>0</v>
      </c>
      <c r="AV13" s="21">
        <v>0</v>
      </c>
      <c r="AW13" s="21">
        <v>1</v>
      </c>
      <c r="AX13" s="21" t="s">
        <v>2</v>
      </c>
      <c r="AY13" s="21">
        <v>0</v>
      </c>
      <c r="AZ13" s="21">
        <v>0</v>
      </c>
      <c r="BA13" s="21">
        <v>0</v>
      </c>
      <c r="BB13" s="21">
        <v>1</v>
      </c>
      <c r="BC13" s="21" t="s">
        <v>0</v>
      </c>
      <c r="BD13" s="21">
        <v>0</v>
      </c>
      <c r="BE13" s="21">
        <v>1</v>
      </c>
      <c r="BF13" s="21">
        <v>0</v>
      </c>
      <c r="BG13" s="21">
        <v>0</v>
      </c>
      <c r="BH13" s="21" t="s">
        <v>0</v>
      </c>
      <c r="BI13" s="21">
        <v>0</v>
      </c>
      <c r="BJ13" s="21">
        <v>1</v>
      </c>
      <c r="BK13" s="21">
        <v>0</v>
      </c>
      <c r="BL13" s="21">
        <v>0</v>
      </c>
      <c r="BM13" s="21" t="s">
        <v>0</v>
      </c>
      <c r="BN13" s="21">
        <v>0</v>
      </c>
      <c r="BO13" s="21">
        <v>1</v>
      </c>
      <c r="BP13" s="21">
        <v>0</v>
      </c>
      <c r="BQ13" s="21">
        <v>0</v>
      </c>
      <c r="BR13" s="21" t="s">
        <v>0</v>
      </c>
      <c r="BS13" s="21">
        <v>0</v>
      </c>
      <c r="BT13" s="21">
        <v>1</v>
      </c>
      <c r="BU13" s="21">
        <v>0</v>
      </c>
      <c r="BV13" s="21">
        <v>0</v>
      </c>
      <c r="BW13" s="21" t="s">
        <v>0</v>
      </c>
      <c r="BX13" s="21">
        <v>0</v>
      </c>
      <c r="BY13" s="21">
        <v>1</v>
      </c>
      <c r="BZ13" s="21">
        <v>0</v>
      </c>
      <c r="CA13" s="21">
        <v>0</v>
      </c>
      <c r="CB13" s="21" t="s">
        <v>0</v>
      </c>
      <c r="CC13" s="21">
        <v>0</v>
      </c>
      <c r="CD13" s="21">
        <v>1</v>
      </c>
      <c r="CE13" s="21">
        <v>0</v>
      </c>
      <c r="CF13" s="21">
        <v>0</v>
      </c>
    </row>
    <row r="14" spans="1:84" ht="25" customHeight="1" x14ac:dyDescent="0.3">
      <c r="A14" s="13">
        <v>14</v>
      </c>
      <c r="B14" s="4">
        <v>27</v>
      </c>
      <c r="C14" s="15">
        <v>45924.5488541667</v>
      </c>
      <c r="D14" s="16">
        <v>45924.5488541667</v>
      </c>
      <c r="E14" s="31">
        <v>280</v>
      </c>
      <c r="F14" s="21">
        <v>0</v>
      </c>
      <c r="G14" s="21">
        <v>0</v>
      </c>
      <c r="H14" s="21">
        <v>0</v>
      </c>
      <c r="I14" s="21">
        <v>0</v>
      </c>
      <c r="J14" s="21">
        <v>1</v>
      </c>
      <c r="K14" s="21">
        <v>0</v>
      </c>
      <c r="L14" s="54"/>
      <c r="M14" s="19" t="s">
        <v>146</v>
      </c>
      <c r="N14" s="19">
        <v>0</v>
      </c>
      <c r="O14" s="19" t="s">
        <v>147</v>
      </c>
      <c r="P14" s="4">
        <v>0</v>
      </c>
      <c r="Q14" s="79">
        <v>0</v>
      </c>
      <c r="R14" s="81">
        <v>0</v>
      </c>
      <c r="S14" s="7">
        <v>13</v>
      </c>
      <c r="T14" s="21" t="s">
        <v>2</v>
      </c>
      <c r="U14" s="21">
        <v>0</v>
      </c>
      <c r="V14" s="21">
        <v>0</v>
      </c>
      <c r="W14" s="21">
        <v>0</v>
      </c>
      <c r="X14" s="21">
        <v>1</v>
      </c>
      <c r="Y14" s="21" t="s">
        <v>2</v>
      </c>
      <c r="Z14" s="21">
        <v>0</v>
      </c>
      <c r="AA14" s="21">
        <v>0</v>
      </c>
      <c r="AB14" s="21">
        <v>0</v>
      </c>
      <c r="AC14" s="21">
        <v>1</v>
      </c>
      <c r="AD14" s="21" t="s">
        <v>2</v>
      </c>
      <c r="AE14" s="21">
        <v>0</v>
      </c>
      <c r="AF14" s="21">
        <v>0</v>
      </c>
      <c r="AG14" s="21">
        <v>0</v>
      </c>
      <c r="AH14" s="21">
        <v>1</v>
      </c>
      <c r="AI14" s="21" t="s">
        <v>2</v>
      </c>
      <c r="AJ14" s="21">
        <v>0</v>
      </c>
      <c r="AK14" s="21">
        <v>0</v>
      </c>
      <c r="AL14" s="21">
        <v>0</v>
      </c>
      <c r="AM14" s="21">
        <v>1</v>
      </c>
      <c r="AN14" s="21" t="s">
        <v>2</v>
      </c>
      <c r="AO14" s="21">
        <v>0</v>
      </c>
      <c r="AP14" s="21">
        <v>0</v>
      </c>
      <c r="AQ14" s="21">
        <v>0</v>
      </c>
      <c r="AR14" s="21">
        <v>1</v>
      </c>
      <c r="AS14" s="21" t="s">
        <v>2</v>
      </c>
      <c r="AT14" s="21">
        <v>0</v>
      </c>
      <c r="AU14" s="21">
        <v>0</v>
      </c>
      <c r="AV14" s="21">
        <v>0</v>
      </c>
      <c r="AW14" s="21">
        <v>1</v>
      </c>
      <c r="AX14" s="21" t="s">
        <v>2</v>
      </c>
      <c r="AY14" s="21">
        <v>0</v>
      </c>
      <c r="AZ14" s="21">
        <v>0</v>
      </c>
      <c r="BA14" s="21">
        <v>0</v>
      </c>
      <c r="BB14" s="21">
        <v>1</v>
      </c>
      <c r="BC14" s="21" t="s">
        <v>2</v>
      </c>
      <c r="BD14" s="21">
        <v>0</v>
      </c>
      <c r="BE14" s="21">
        <v>0</v>
      </c>
      <c r="BF14" s="21">
        <v>0</v>
      </c>
      <c r="BG14" s="21">
        <v>1</v>
      </c>
      <c r="BH14" s="21" t="s">
        <v>2</v>
      </c>
      <c r="BI14" s="21">
        <v>0</v>
      </c>
      <c r="BJ14" s="21">
        <v>0</v>
      </c>
      <c r="BK14" s="21">
        <v>0</v>
      </c>
      <c r="BL14" s="21">
        <v>1</v>
      </c>
      <c r="BM14" s="21" t="s">
        <v>2</v>
      </c>
      <c r="BN14" s="21">
        <v>0</v>
      </c>
      <c r="BO14" s="21">
        <v>0</v>
      </c>
      <c r="BP14" s="21">
        <v>0</v>
      </c>
      <c r="BQ14" s="21">
        <v>1</v>
      </c>
      <c r="BR14" s="21" t="s">
        <v>2</v>
      </c>
      <c r="BS14" s="21">
        <v>0</v>
      </c>
      <c r="BT14" s="21">
        <v>0</v>
      </c>
      <c r="BU14" s="21">
        <v>0</v>
      </c>
      <c r="BV14" s="21">
        <v>1</v>
      </c>
      <c r="BW14" s="21" t="s">
        <v>2</v>
      </c>
      <c r="BX14" s="21">
        <v>0</v>
      </c>
      <c r="BY14" s="21">
        <v>0</v>
      </c>
      <c r="BZ14" s="21">
        <v>0</v>
      </c>
      <c r="CA14" s="21">
        <v>1</v>
      </c>
      <c r="CB14" s="21" t="s">
        <v>2</v>
      </c>
      <c r="CC14" s="21">
        <v>0</v>
      </c>
      <c r="CD14" s="21">
        <v>0</v>
      </c>
      <c r="CE14" s="21">
        <v>0</v>
      </c>
      <c r="CF14" s="21">
        <v>1</v>
      </c>
    </row>
    <row r="15" spans="1:84" ht="25" customHeight="1" x14ac:dyDescent="0.3">
      <c r="A15" s="13">
        <v>18</v>
      </c>
      <c r="B15" s="4">
        <v>31</v>
      </c>
      <c r="C15" s="15">
        <v>45929.541018518503</v>
      </c>
      <c r="D15" s="16">
        <v>45929.541018518503</v>
      </c>
      <c r="E15" s="31">
        <v>275</v>
      </c>
      <c r="F15" s="21">
        <v>0</v>
      </c>
      <c r="G15" s="21">
        <v>0</v>
      </c>
      <c r="H15" s="21">
        <v>0</v>
      </c>
      <c r="I15" s="21">
        <v>0</v>
      </c>
      <c r="J15" s="21">
        <v>1</v>
      </c>
      <c r="K15" s="21">
        <v>0</v>
      </c>
      <c r="L15" s="54"/>
      <c r="M15" s="19" t="s">
        <v>151</v>
      </c>
      <c r="N15" s="19">
        <v>0</v>
      </c>
      <c r="O15" s="19" t="s">
        <v>153</v>
      </c>
      <c r="P15" s="4">
        <v>0</v>
      </c>
      <c r="Q15" s="79">
        <v>3</v>
      </c>
      <c r="R15" s="81">
        <v>7</v>
      </c>
      <c r="S15" s="7">
        <v>3</v>
      </c>
      <c r="T15" s="21" t="s">
        <v>0</v>
      </c>
      <c r="U15" s="21">
        <v>0</v>
      </c>
      <c r="V15" s="21">
        <v>1</v>
      </c>
      <c r="W15" s="21">
        <v>0</v>
      </c>
      <c r="X15" s="21">
        <v>0</v>
      </c>
      <c r="Y15" s="21" t="s">
        <v>1</v>
      </c>
      <c r="Z15" s="21">
        <v>0</v>
      </c>
      <c r="AA15" s="21">
        <v>0</v>
      </c>
      <c r="AB15" s="21">
        <v>1</v>
      </c>
      <c r="AC15" s="21">
        <v>0</v>
      </c>
      <c r="AD15" s="21" t="s">
        <v>1</v>
      </c>
      <c r="AE15" s="21">
        <v>0</v>
      </c>
      <c r="AF15" s="21">
        <v>0</v>
      </c>
      <c r="AG15" s="21">
        <v>1</v>
      </c>
      <c r="AH15" s="21">
        <v>0</v>
      </c>
      <c r="AI15" s="21" t="s">
        <v>0</v>
      </c>
      <c r="AJ15" s="21">
        <v>0</v>
      </c>
      <c r="AK15" s="21">
        <v>1</v>
      </c>
      <c r="AL15" s="21">
        <v>0</v>
      </c>
      <c r="AM15" s="21">
        <v>0</v>
      </c>
      <c r="AN15" s="21" t="s">
        <v>1</v>
      </c>
      <c r="AO15" s="21">
        <v>0</v>
      </c>
      <c r="AP15" s="21">
        <v>0</v>
      </c>
      <c r="AQ15" s="21">
        <v>1</v>
      </c>
      <c r="AR15" s="21">
        <v>0</v>
      </c>
      <c r="AS15" s="21" t="s">
        <v>1</v>
      </c>
      <c r="AT15" s="21">
        <v>0</v>
      </c>
      <c r="AU15" s="21">
        <v>0</v>
      </c>
      <c r="AV15" s="21">
        <v>1</v>
      </c>
      <c r="AW15" s="21">
        <v>0</v>
      </c>
      <c r="AX15" s="21" t="s">
        <v>0</v>
      </c>
      <c r="AY15" s="21">
        <v>0</v>
      </c>
      <c r="AZ15" s="21">
        <v>1</v>
      </c>
      <c r="BA15" s="21">
        <v>0</v>
      </c>
      <c r="BB15" s="21">
        <v>0</v>
      </c>
      <c r="BC15" s="21" t="s">
        <v>1</v>
      </c>
      <c r="BD15" s="21">
        <v>0</v>
      </c>
      <c r="BE15" s="21">
        <v>0</v>
      </c>
      <c r="BF15" s="21">
        <v>1</v>
      </c>
      <c r="BG15" s="21">
        <v>0</v>
      </c>
      <c r="BH15" s="21" t="s">
        <v>1</v>
      </c>
      <c r="BI15" s="21">
        <v>0</v>
      </c>
      <c r="BJ15" s="21">
        <v>0</v>
      </c>
      <c r="BK15" s="21">
        <v>1</v>
      </c>
      <c r="BL15" s="21">
        <v>0</v>
      </c>
      <c r="BM15" s="21" t="s">
        <v>1</v>
      </c>
      <c r="BN15" s="21">
        <v>0</v>
      </c>
      <c r="BO15" s="21">
        <v>0</v>
      </c>
      <c r="BP15" s="21">
        <v>1</v>
      </c>
      <c r="BQ15" s="21">
        <v>0</v>
      </c>
      <c r="BR15" s="21" t="s">
        <v>2</v>
      </c>
      <c r="BS15" s="21">
        <v>0</v>
      </c>
      <c r="BT15" s="21">
        <v>0</v>
      </c>
      <c r="BU15" s="21">
        <v>0</v>
      </c>
      <c r="BV15" s="21">
        <v>1</v>
      </c>
      <c r="BW15" s="21" t="s">
        <v>2</v>
      </c>
      <c r="BX15" s="21">
        <v>0</v>
      </c>
      <c r="BY15" s="21">
        <v>0</v>
      </c>
      <c r="BZ15" s="21">
        <v>0</v>
      </c>
      <c r="CA15" s="21">
        <v>1</v>
      </c>
      <c r="CB15" s="21" t="s">
        <v>2</v>
      </c>
      <c r="CC15" s="21">
        <v>0</v>
      </c>
      <c r="CD15" s="21">
        <v>0</v>
      </c>
      <c r="CE15" s="21">
        <v>0</v>
      </c>
      <c r="CF15" s="21">
        <v>1</v>
      </c>
    </row>
    <row r="16" spans="1:84" ht="25" customHeight="1" x14ac:dyDescent="0.3">
      <c r="A16" s="13">
        <v>17</v>
      </c>
      <c r="B16" s="4">
        <v>30</v>
      </c>
      <c r="C16" s="15">
        <v>45929.543217592603</v>
      </c>
      <c r="D16" s="16">
        <v>45929.543217592603</v>
      </c>
      <c r="E16" s="31">
        <v>275</v>
      </c>
      <c r="F16" s="21">
        <v>0</v>
      </c>
      <c r="G16" s="21">
        <v>0</v>
      </c>
      <c r="H16" s="21">
        <v>0</v>
      </c>
      <c r="I16" s="21">
        <v>0</v>
      </c>
      <c r="J16" s="21">
        <v>1</v>
      </c>
      <c r="K16" s="21">
        <v>0</v>
      </c>
      <c r="L16" s="54"/>
      <c r="M16" s="19" t="s">
        <v>151</v>
      </c>
      <c r="N16" s="19">
        <v>0</v>
      </c>
      <c r="O16" s="19" t="s">
        <v>152</v>
      </c>
      <c r="P16" s="4">
        <v>0</v>
      </c>
      <c r="Q16" s="79">
        <v>1</v>
      </c>
      <c r="R16" s="81">
        <v>8</v>
      </c>
      <c r="S16" s="7">
        <v>4</v>
      </c>
      <c r="T16" s="21" t="s">
        <v>1</v>
      </c>
      <c r="U16" s="21">
        <v>0</v>
      </c>
      <c r="V16" s="21">
        <v>0</v>
      </c>
      <c r="W16" s="21">
        <v>1</v>
      </c>
      <c r="X16" s="21">
        <v>0</v>
      </c>
      <c r="Y16" s="21" t="s">
        <v>1</v>
      </c>
      <c r="Z16" s="21">
        <v>0</v>
      </c>
      <c r="AA16" s="21">
        <v>0</v>
      </c>
      <c r="AB16" s="21">
        <v>1</v>
      </c>
      <c r="AC16" s="21">
        <v>0</v>
      </c>
      <c r="AD16" s="21" t="s">
        <v>1</v>
      </c>
      <c r="AE16" s="21">
        <v>0</v>
      </c>
      <c r="AF16" s="21">
        <v>0</v>
      </c>
      <c r="AG16" s="21">
        <v>1</v>
      </c>
      <c r="AH16" s="21">
        <v>0</v>
      </c>
      <c r="AI16" s="21" t="s">
        <v>0</v>
      </c>
      <c r="AJ16" s="21">
        <v>0</v>
      </c>
      <c r="AK16" s="21">
        <v>1</v>
      </c>
      <c r="AL16" s="21">
        <v>0</v>
      </c>
      <c r="AM16" s="21">
        <v>0</v>
      </c>
      <c r="AN16" s="21" t="s">
        <v>1</v>
      </c>
      <c r="AO16" s="21">
        <v>0</v>
      </c>
      <c r="AP16" s="21">
        <v>0</v>
      </c>
      <c r="AQ16" s="21">
        <v>1</v>
      </c>
      <c r="AR16" s="21">
        <v>0</v>
      </c>
      <c r="AS16" s="21" t="s">
        <v>1</v>
      </c>
      <c r="AT16" s="21">
        <v>0</v>
      </c>
      <c r="AU16" s="21">
        <v>0</v>
      </c>
      <c r="AV16" s="21">
        <v>1</v>
      </c>
      <c r="AW16" s="21">
        <v>0</v>
      </c>
      <c r="AX16" s="21" t="s">
        <v>2</v>
      </c>
      <c r="AY16" s="21">
        <v>0</v>
      </c>
      <c r="AZ16" s="21">
        <v>0</v>
      </c>
      <c r="BA16" s="21">
        <v>0</v>
      </c>
      <c r="BB16" s="21">
        <v>1</v>
      </c>
      <c r="BC16" s="21" t="s">
        <v>1</v>
      </c>
      <c r="BD16" s="21">
        <v>0</v>
      </c>
      <c r="BE16" s="21">
        <v>0</v>
      </c>
      <c r="BF16" s="21">
        <v>1</v>
      </c>
      <c r="BG16" s="21">
        <v>0</v>
      </c>
      <c r="BH16" s="21" t="s">
        <v>1</v>
      </c>
      <c r="BI16" s="21">
        <v>0</v>
      </c>
      <c r="BJ16" s="21">
        <v>0</v>
      </c>
      <c r="BK16" s="21">
        <v>1</v>
      </c>
      <c r="BL16" s="21">
        <v>0</v>
      </c>
      <c r="BM16" s="21" t="s">
        <v>1</v>
      </c>
      <c r="BN16" s="21">
        <v>0</v>
      </c>
      <c r="BO16" s="21">
        <v>0</v>
      </c>
      <c r="BP16" s="21">
        <v>1</v>
      </c>
      <c r="BQ16" s="21">
        <v>0</v>
      </c>
      <c r="BR16" s="21" t="s">
        <v>2</v>
      </c>
      <c r="BS16" s="21">
        <v>0</v>
      </c>
      <c r="BT16" s="21">
        <v>0</v>
      </c>
      <c r="BU16" s="21">
        <v>0</v>
      </c>
      <c r="BV16" s="21">
        <v>1</v>
      </c>
      <c r="BW16" s="21" t="s">
        <v>2</v>
      </c>
      <c r="BX16" s="21">
        <v>0</v>
      </c>
      <c r="BY16" s="21">
        <v>0</v>
      </c>
      <c r="BZ16" s="21">
        <v>0</v>
      </c>
      <c r="CA16" s="21">
        <v>1</v>
      </c>
      <c r="CB16" s="21" t="s">
        <v>2</v>
      </c>
      <c r="CC16" s="21">
        <v>0</v>
      </c>
      <c r="CD16" s="21">
        <v>0</v>
      </c>
      <c r="CE16" s="21">
        <v>0</v>
      </c>
      <c r="CF16" s="21">
        <v>1</v>
      </c>
    </row>
    <row r="17" spans="1:84" ht="25" customHeight="1" x14ac:dyDescent="0.3">
      <c r="A17" s="13">
        <v>23</v>
      </c>
      <c r="B17" s="4">
        <v>36</v>
      </c>
      <c r="C17" s="15">
        <v>45939.586006944402</v>
      </c>
      <c r="D17" s="16">
        <v>45939.586006944402</v>
      </c>
      <c r="E17" s="31">
        <v>265</v>
      </c>
      <c r="F17" s="21">
        <v>0</v>
      </c>
      <c r="G17" s="21">
        <v>0</v>
      </c>
      <c r="H17" s="21">
        <v>0</v>
      </c>
      <c r="I17" s="21">
        <v>0</v>
      </c>
      <c r="J17" s="21">
        <v>1</v>
      </c>
      <c r="K17" s="21">
        <v>0</v>
      </c>
      <c r="L17" s="54"/>
      <c r="M17" s="19" t="s">
        <v>151</v>
      </c>
      <c r="N17" s="19">
        <v>0</v>
      </c>
      <c r="O17" s="19" t="s">
        <v>160</v>
      </c>
      <c r="P17" s="4">
        <v>0</v>
      </c>
      <c r="Q17" s="79">
        <v>1</v>
      </c>
      <c r="R17" s="81">
        <v>8</v>
      </c>
      <c r="S17" s="7">
        <v>4</v>
      </c>
      <c r="T17" s="21" t="s">
        <v>1</v>
      </c>
      <c r="U17" s="21">
        <v>0</v>
      </c>
      <c r="V17" s="21">
        <v>0</v>
      </c>
      <c r="W17" s="21">
        <v>1</v>
      </c>
      <c r="X17" s="21">
        <v>0</v>
      </c>
      <c r="Y17" s="21" t="s">
        <v>1</v>
      </c>
      <c r="Z17" s="21">
        <v>0</v>
      </c>
      <c r="AA17" s="21">
        <v>0</v>
      </c>
      <c r="AB17" s="21">
        <v>1</v>
      </c>
      <c r="AC17" s="21">
        <v>0</v>
      </c>
      <c r="AD17" s="21" t="s">
        <v>1</v>
      </c>
      <c r="AE17" s="21">
        <v>0</v>
      </c>
      <c r="AF17" s="21">
        <v>0</v>
      </c>
      <c r="AG17" s="21">
        <v>1</v>
      </c>
      <c r="AH17" s="21">
        <v>0</v>
      </c>
      <c r="AI17" s="21" t="s">
        <v>0</v>
      </c>
      <c r="AJ17" s="21">
        <v>0</v>
      </c>
      <c r="AK17" s="21">
        <v>1</v>
      </c>
      <c r="AL17" s="21">
        <v>0</v>
      </c>
      <c r="AM17" s="21">
        <v>0</v>
      </c>
      <c r="AN17" s="21" t="s">
        <v>1</v>
      </c>
      <c r="AO17" s="21">
        <v>0</v>
      </c>
      <c r="AP17" s="21">
        <v>0</v>
      </c>
      <c r="AQ17" s="21">
        <v>1</v>
      </c>
      <c r="AR17" s="21">
        <v>0</v>
      </c>
      <c r="AS17" s="21" t="s">
        <v>1</v>
      </c>
      <c r="AT17" s="21">
        <v>0</v>
      </c>
      <c r="AU17" s="21">
        <v>0</v>
      </c>
      <c r="AV17" s="21">
        <v>1</v>
      </c>
      <c r="AW17" s="21">
        <v>0</v>
      </c>
      <c r="AX17" s="21" t="s">
        <v>2</v>
      </c>
      <c r="AY17" s="21">
        <v>0</v>
      </c>
      <c r="AZ17" s="21">
        <v>0</v>
      </c>
      <c r="BA17" s="21">
        <v>0</v>
      </c>
      <c r="BB17" s="21">
        <v>1</v>
      </c>
      <c r="BC17" s="21" t="s">
        <v>1</v>
      </c>
      <c r="BD17" s="21">
        <v>0</v>
      </c>
      <c r="BE17" s="21">
        <v>0</v>
      </c>
      <c r="BF17" s="21">
        <v>1</v>
      </c>
      <c r="BG17" s="21">
        <v>0</v>
      </c>
      <c r="BH17" s="21" t="s">
        <v>1</v>
      </c>
      <c r="BI17" s="21">
        <v>0</v>
      </c>
      <c r="BJ17" s="21">
        <v>0</v>
      </c>
      <c r="BK17" s="21">
        <v>1</v>
      </c>
      <c r="BL17" s="21">
        <v>0</v>
      </c>
      <c r="BM17" s="21" t="s">
        <v>1</v>
      </c>
      <c r="BN17" s="21">
        <v>0</v>
      </c>
      <c r="BO17" s="21">
        <v>0</v>
      </c>
      <c r="BP17" s="21">
        <v>1</v>
      </c>
      <c r="BQ17" s="21">
        <v>0</v>
      </c>
      <c r="BR17" s="21" t="s">
        <v>2</v>
      </c>
      <c r="BS17" s="21">
        <v>0</v>
      </c>
      <c r="BT17" s="21">
        <v>0</v>
      </c>
      <c r="BU17" s="21">
        <v>0</v>
      </c>
      <c r="BV17" s="21">
        <v>1</v>
      </c>
      <c r="BW17" s="21" t="s">
        <v>2</v>
      </c>
      <c r="BX17" s="21">
        <v>0</v>
      </c>
      <c r="BY17" s="21">
        <v>0</v>
      </c>
      <c r="BZ17" s="21">
        <v>0</v>
      </c>
      <c r="CA17" s="21">
        <v>1</v>
      </c>
      <c r="CB17" s="21" t="s">
        <v>2</v>
      </c>
      <c r="CC17" s="21">
        <v>0</v>
      </c>
      <c r="CD17" s="21">
        <v>0</v>
      </c>
      <c r="CE17" s="21">
        <v>0</v>
      </c>
      <c r="CF17" s="21">
        <v>1</v>
      </c>
    </row>
    <row r="18" spans="1:84" ht="25" customHeight="1" x14ac:dyDescent="0.3">
      <c r="A18" s="13">
        <v>3</v>
      </c>
      <c r="B18" s="4">
        <v>10</v>
      </c>
      <c r="C18" s="15">
        <v>45896.435034722199</v>
      </c>
      <c r="D18" s="16">
        <v>45896.435034722199</v>
      </c>
      <c r="E18" s="3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54"/>
      <c r="M18" s="19" t="s">
        <v>134</v>
      </c>
      <c r="N18" s="19">
        <v>0</v>
      </c>
      <c r="O18" s="19" t="s">
        <v>137</v>
      </c>
      <c r="P18" s="4">
        <v>1</v>
      </c>
      <c r="Q18" s="79">
        <v>0</v>
      </c>
      <c r="R18" s="81">
        <v>0</v>
      </c>
      <c r="S18" s="7">
        <v>0</v>
      </c>
      <c r="T18" s="21" t="s">
        <v>136</v>
      </c>
      <c r="U18" s="21">
        <v>0</v>
      </c>
      <c r="V18" s="21">
        <v>0</v>
      </c>
      <c r="W18" s="21">
        <v>0</v>
      </c>
      <c r="X18" s="21">
        <v>0</v>
      </c>
      <c r="Y18" s="21" t="s">
        <v>136</v>
      </c>
      <c r="Z18" s="21">
        <v>0</v>
      </c>
      <c r="AA18" s="21">
        <v>0</v>
      </c>
      <c r="AB18" s="21">
        <v>0</v>
      </c>
      <c r="AC18" s="21">
        <v>0</v>
      </c>
      <c r="AD18" s="21" t="s">
        <v>136</v>
      </c>
      <c r="AE18" s="21">
        <v>0</v>
      </c>
      <c r="AF18" s="21">
        <v>0</v>
      </c>
      <c r="AG18" s="21">
        <v>0</v>
      </c>
      <c r="AH18" s="21">
        <v>0</v>
      </c>
      <c r="AI18" s="21" t="s">
        <v>136</v>
      </c>
      <c r="AJ18" s="21">
        <v>0</v>
      </c>
      <c r="AK18" s="21">
        <v>0</v>
      </c>
      <c r="AL18" s="21">
        <v>0</v>
      </c>
      <c r="AM18" s="21">
        <v>0</v>
      </c>
      <c r="AN18" s="21" t="s">
        <v>136</v>
      </c>
      <c r="AO18" s="21">
        <v>0</v>
      </c>
      <c r="AP18" s="21">
        <v>0</v>
      </c>
      <c r="AQ18" s="21">
        <v>0</v>
      </c>
      <c r="AR18" s="21">
        <v>0</v>
      </c>
      <c r="AS18" s="21" t="s">
        <v>136</v>
      </c>
      <c r="AT18" s="21">
        <v>0</v>
      </c>
      <c r="AU18" s="21">
        <v>0</v>
      </c>
      <c r="AV18" s="21">
        <v>0</v>
      </c>
      <c r="AW18" s="21">
        <v>0</v>
      </c>
      <c r="AX18" s="21" t="s">
        <v>136</v>
      </c>
      <c r="AY18" s="21">
        <v>0</v>
      </c>
      <c r="AZ18" s="21">
        <v>0</v>
      </c>
      <c r="BA18" s="21">
        <v>0</v>
      </c>
      <c r="BB18" s="21">
        <v>0</v>
      </c>
      <c r="BC18" s="21" t="s">
        <v>136</v>
      </c>
      <c r="BD18" s="21">
        <v>0</v>
      </c>
      <c r="BE18" s="21">
        <v>0</v>
      </c>
      <c r="BF18" s="21">
        <v>0</v>
      </c>
      <c r="BG18" s="21">
        <v>0</v>
      </c>
      <c r="BH18" s="21" t="s">
        <v>136</v>
      </c>
      <c r="BI18" s="21">
        <v>0</v>
      </c>
      <c r="BJ18" s="21">
        <v>0</v>
      </c>
      <c r="BK18" s="21">
        <v>0</v>
      </c>
      <c r="BL18" s="21">
        <v>0</v>
      </c>
      <c r="BM18" s="21" t="s">
        <v>136</v>
      </c>
      <c r="BN18" s="21">
        <v>0</v>
      </c>
      <c r="BO18" s="21">
        <v>0</v>
      </c>
      <c r="BP18" s="21">
        <v>0</v>
      </c>
      <c r="BQ18" s="21">
        <v>0</v>
      </c>
      <c r="BR18" s="21" t="s">
        <v>136</v>
      </c>
      <c r="BS18" s="21">
        <v>0</v>
      </c>
      <c r="BT18" s="21">
        <v>0</v>
      </c>
      <c r="BU18" s="21">
        <v>0</v>
      </c>
      <c r="BV18" s="21">
        <v>0</v>
      </c>
      <c r="BW18" s="21" t="s">
        <v>136</v>
      </c>
      <c r="BX18" s="21">
        <v>0</v>
      </c>
      <c r="BY18" s="21">
        <v>0</v>
      </c>
      <c r="BZ18" s="21">
        <v>0</v>
      </c>
      <c r="CA18" s="21">
        <v>0</v>
      </c>
      <c r="CB18" s="21" t="s">
        <v>136</v>
      </c>
      <c r="CC18" s="21">
        <v>0</v>
      </c>
      <c r="CD18" s="21">
        <v>0</v>
      </c>
      <c r="CE18" s="21">
        <v>0</v>
      </c>
      <c r="CF18" s="21">
        <v>0</v>
      </c>
    </row>
    <row r="19" spans="1:84" ht="25" customHeight="1" x14ac:dyDescent="0.3">
      <c r="A19" s="13">
        <v>2</v>
      </c>
      <c r="B19" s="4">
        <v>9</v>
      </c>
      <c r="C19" s="15">
        <v>45896.430567129602</v>
      </c>
      <c r="D19" s="16">
        <v>45896.430567129602</v>
      </c>
      <c r="E19" s="3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54"/>
      <c r="M19" s="19" t="s">
        <v>134</v>
      </c>
      <c r="N19" s="19">
        <v>0</v>
      </c>
      <c r="O19" s="19" t="s">
        <v>135</v>
      </c>
      <c r="P19" s="4">
        <v>1</v>
      </c>
      <c r="Q19" s="79">
        <v>0</v>
      </c>
      <c r="R19" s="81">
        <v>0</v>
      </c>
      <c r="S19" s="7">
        <v>0</v>
      </c>
      <c r="T19" s="21" t="s">
        <v>136</v>
      </c>
      <c r="U19" s="21">
        <v>0</v>
      </c>
      <c r="V19" s="21">
        <v>0</v>
      </c>
      <c r="W19" s="21">
        <v>0</v>
      </c>
      <c r="X19" s="21">
        <v>0</v>
      </c>
      <c r="Y19" s="21" t="s">
        <v>136</v>
      </c>
      <c r="Z19" s="21">
        <v>0</v>
      </c>
      <c r="AA19" s="21">
        <v>0</v>
      </c>
      <c r="AB19" s="21">
        <v>0</v>
      </c>
      <c r="AC19" s="21">
        <v>0</v>
      </c>
      <c r="AD19" s="21" t="s">
        <v>136</v>
      </c>
      <c r="AE19" s="21">
        <v>0</v>
      </c>
      <c r="AF19" s="21">
        <v>0</v>
      </c>
      <c r="AG19" s="21">
        <v>0</v>
      </c>
      <c r="AH19" s="21">
        <v>0</v>
      </c>
      <c r="AI19" s="21" t="s">
        <v>136</v>
      </c>
      <c r="AJ19" s="21">
        <v>0</v>
      </c>
      <c r="AK19" s="21">
        <v>0</v>
      </c>
      <c r="AL19" s="21">
        <v>0</v>
      </c>
      <c r="AM19" s="21">
        <v>0</v>
      </c>
      <c r="AN19" s="21" t="s">
        <v>136</v>
      </c>
      <c r="AO19" s="21">
        <v>0</v>
      </c>
      <c r="AP19" s="21">
        <v>0</v>
      </c>
      <c r="AQ19" s="21">
        <v>0</v>
      </c>
      <c r="AR19" s="21">
        <v>0</v>
      </c>
      <c r="AS19" s="21" t="s">
        <v>136</v>
      </c>
      <c r="AT19" s="21">
        <v>0</v>
      </c>
      <c r="AU19" s="21">
        <v>0</v>
      </c>
      <c r="AV19" s="21">
        <v>0</v>
      </c>
      <c r="AW19" s="21">
        <v>0</v>
      </c>
      <c r="AX19" s="21" t="s">
        <v>136</v>
      </c>
      <c r="AY19" s="21">
        <v>0</v>
      </c>
      <c r="AZ19" s="21">
        <v>0</v>
      </c>
      <c r="BA19" s="21">
        <v>0</v>
      </c>
      <c r="BB19" s="21">
        <v>0</v>
      </c>
      <c r="BC19" s="21" t="s">
        <v>136</v>
      </c>
      <c r="BD19" s="21">
        <v>0</v>
      </c>
      <c r="BE19" s="21">
        <v>0</v>
      </c>
      <c r="BF19" s="21">
        <v>0</v>
      </c>
      <c r="BG19" s="21">
        <v>0</v>
      </c>
      <c r="BH19" s="21" t="s">
        <v>136</v>
      </c>
      <c r="BI19" s="21">
        <v>0</v>
      </c>
      <c r="BJ19" s="21">
        <v>0</v>
      </c>
      <c r="BK19" s="21">
        <v>0</v>
      </c>
      <c r="BL19" s="21">
        <v>0</v>
      </c>
      <c r="BM19" s="21" t="s">
        <v>136</v>
      </c>
      <c r="BN19" s="21">
        <v>0</v>
      </c>
      <c r="BO19" s="21">
        <v>0</v>
      </c>
      <c r="BP19" s="21">
        <v>0</v>
      </c>
      <c r="BQ19" s="21">
        <v>0</v>
      </c>
      <c r="BR19" s="21" t="s">
        <v>136</v>
      </c>
      <c r="BS19" s="21">
        <v>0</v>
      </c>
      <c r="BT19" s="21">
        <v>0</v>
      </c>
      <c r="BU19" s="21">
        <v>0</v>
      </c>
      <c r="BV19" s="21">
        <v>0</v>
      </c>
      <c r="BW19" s="21" t="s">
        <v>136</v>
      </c>
      <c r="BX19" s="21">
        <v>0</v>
      </c>
      <c r="BY19" s="21">
        <v>0</v>
      </c>
      <c r="BZ19" s="21">
        <v>0</v>
      </c>
      <c r="CA19" s="21">
        <v>0</v>
      </c>
      <c r="CB19" s="21" t="s">
        <v>136</v>
      </c>
      <c r="CC19" s="21">
        <v>0</v>
      </c>
      <c r="CD19" s="21">
        <v>0</v>
      </c>
      <c r="CE19" s="21">
        <v>0</v>
      </c>
      <c r="CF19" s="21">
        <v>0</v>
      </c>
    </row>
    <row r="20" spans="1:84" ht="25" customHeight="1" x14ac:dyDescent="0.3">
      <c r="A20" s="13">
        <v>4</v>
      </c>
      <c r="B20" s="4">
        <v>11</v>
      </c>
      <c r="C20" s="15">
        <v>45896.436851851897</v>
      </c>
      <c r="D20" s="16">
        <v>45896.436851851897</v>
      </c>
      <c r="E20" s="3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54"/>
      <c r="M20" s="19" t="s">
        <v>134</v>
      </c>
      <c r="N20" s="19">
        <v>0</v>
      </c>
      <c r="O20" s="19" t="s">
        <v>138</v>
      </c>
      <c r="P20" s="4">
        <v>1</v>
      </c>
      <c r="Q20" s="79">
        <v>0</v>
      </c>
      <c r="R20" s="81">
        <v>0</v>
      </c>
      <c r="S20" s="7">
        <v>0</v>
      </c>
      <c r="T20" s="21" t="s">
        <v>136</v>
      </c>
      <c r="U20" s="21">
        <v>0</v>
      </c>
      <c r="V20" s="21">
        <v>0</v>
      </c>
      <c r="W20" s="21">
        <v>0</v>
      </c>
      <c r="X20" s="21">
        <v>0</v>
      </c>
      <c r="Y20" s="21" t="s">
        <v>136</v>
      </c>
      <c r="Z20" s="21">
        <v>0</v>
      </c>
      <c r="AA20" s="21">
        <v>0</v>
      </c>
      <c r="AB20" s="21">
        <v>0</v>
      </c>
      <c r="AC20" s="21">
        <v>0</v>
      </c>
      <c r="AD20" s="21" t="s">
        <v>136</v>
      </c>
      <c r="AE20" s="21">
        <v>0</v>
      </c>
      <c r="AF20" s="21">
        <v>0</v>
      </c>
      <c r="AG20" s="21">
        <v>0</v>
      </c>
      <c r="AH20" s="21">
        <v>0</v>
      </c>
      <c r="AI20" s="21" t="s">
        <v>136</v>
      </c>
      <c r="AJ20" s="21">
        <v>0</v>
      </c>
      <c r="AK20" s="21">
        <v>0</v>
      </c>
      <c r="AL20" s="21">
        <v>0</v>
      </c>
      <c r="AM20" s="21">
        <v>0</v>
      </c>
      <c r="AN20" s="21" t="s">
        <v>136</v>
      </c>
      <c r="AO20" s="21">
        <v>0</v>
      </c>
      <c r="AP20" s="21">
        <v>0</v>
      </c>
      <c r="AQ20" s="21">
        <v>0</v>
      </c>
      <c r="AR20" s="21">
        <v>0</v>
      </c>
      <c r="AS20" s="21" t="s">
        <v>136</v>
      </c>
      <c r="AT20" s="21">
        <v>0</v>
      </c>
      <c r="AU20" s="21">
        <v>0</v>
      </c>
      <c r="AV20" s="21">
        <v>0</v>
      </c>
      <c r="AW20" s="21">
        <v>0</v>
      </c>
      <c r="AX20" s="21" t="s">
        <v>136</v>
      </c>
      <c r="AY20" s="21">
        <v>0</v>
      </c>
      <c r="AZ20" s="21">
        <v>0</v>
      </c>
      <c r="BA20" s="21">
        <v>0</v>
      </c>
      <c r="BB20" s="21">
        <v>0</v>
      </c>
      <c r="BC20" s="21" t="s">
        <v>136</v>
      </c>
      <c r="BD20" s="21">
        <v>0</v>
      </c>
      <c r="BE20" s="21">
        <v>0</v>
      </c>
      <c r="BF20" s="21">
        <v>0</v>
      </c>
      <c r="BG20" s="21">
        <v>0</v>
      </c>
      <c r="BH20" s="21" t="s">
        <v>136</v>
      </c>
      <c r="BI20" s="21">
        <v>0</v>
      </c>
      <c r="BJ20" s="21">
        <v>0</v>
      </c>
      <c r="BK20" s="21">
        <v>0</v>
      </c>
      <c r="BL20" s="21">
        <v>0</v>
      </c>
      <c r="BM20" s="21" t="s">
        <v>136</v>
      </c>
      <c r="BN20" s="21">
        <v>0</v>
      </c>
      <c r="BO20" s="21">
        <v>0</v>
      </c>
      <c r="BP20" s="21">
        <v>0</v>
      </c>
      <c r="BQ20" s="21">
        <v>0</v>
      </c>
      <c r="BR20" s="21" t="s">
        <v>136</v>
      </c>
      <c r="BS20" s="21">
        <v>0</v>
      </c>
      <c r="BT20" s="21">
        <v>0</v>
      </c>
      <c r="BU20" s="21">
        <v>0</v>
      </c>
      <c r="BV20" s="21">
        <v>0</v>
      </c>
      <c r="BW20" s="21" t="s">
        <v>136</v>
      </c>
      <c r="BX20" s="21">
        <v>0</v>
      </c>
      <c r="BY20" s="21">
        <v>0</v>
      </c>
      <c r="BZ20" s="21">
        <v>0</v>
      </c>
      <c r="CA20" s="21">
        <v>0</v>
      </c>
      <c r="CB20" s="21" t="s">
        <v>136</v>
      </c>
      <c r="CC20" s="21">
        <v>0</v>
      </c>
      <c r="CD20" s="21">
        <v>0</v>
      </c>
      <c r="CE20" s="21">
        <v>0</v>
      </c>
      <c r="CF20" s="21">
        <v>0</v>
      </c>
    </row>
    <row r="21" spans="1:84" ht="25" customHeight="1" x14ac:dyDescent="0.3">
      <c r="A21" s="13">
        <v>22</v>
      </c>
      <c r="B21" s="4">
        <v>35</v>
      </c>
      <c r="C21" s="15">
        <v>45933.427245370403</v>
      </c>
      <c r="D21" s="16">
        <v>45933.427245370403</v>
      </c>
      <c r="E21" s="31">
        <v>271</v>
      </c>
      <c r="F21" s="21">
        <v>0</v>
      </c>
      <c r="G21" s="21">
        <v>0</v>
      </c>
      <c r="H21" s="21">
        <v>0</v>
      </c>
      <c r="I21" s="21">
        <v>0</v>
      </c>
      <c r="J21" s="21">
        <v>1</v>
      </c>
      <c r="K21" s="21">
        <v>0</v>
      </c>
      <c r="L21" s="54"/>
      <c r="M21" s="19" t="s">
        <v>158</v>
      </c>
      <c r="N21" s="19">
        <v>0</v>
      </c>
      <c r="O21" s="19" t="s">
        <v>159</v>
      </c>
      <c r="P21" s="4">
        <v>0</v>
      </c>
      <c r="Q21" s="79">
        <v>5</v>
      </c>
      <c r="R21" s="81">
        <v>7</v>
      </c>
      <c r="S21" s="7">
        <v>1</v>
      </c>
      <c r="T21" s="21" t="s">
        <v>2</v>
      </c>
      <c r="U21" s="21">
        <v>0</v>
      </c>
      <c r="V21" s="21">
        <v>0</v>
      </c>
      <c r="W21" s="21">
        <v>0</v>
      </c>
      <c r="X21" s="21">
        <v>1</v>
      </c>
      <c r="Y21" s="21" t="s">
        <v>1</v>
      </c>
      <c r="Z21" s="21">
        <v>0</v>
      </c>
      <c r="AA21" s="21">
        <v>0</v>
      </c>
      <c r="AB21" s="21">
        <v>1</v>
      </c>
      <c r="AC21" s="21">
        <v>0</v>
      </c>
      <c r="AD21" s="21" t="s">
        <v>1</v>
      </c>
      <c r="AE21" s="21">
        <v>0</v>
      </c>
      <c r="AF21" s="21">
        <v>0</v>
      </c>
      <c r="AG21" s="21">
        <v>1</v>
      </c>
      <c r="AH21" s="21">
        <v>0</v>
      </c>
      <c r="AI21" s="21" t="s">
        <v>0</v>
      </c>
      <c r="AJ21" s="21">
        <v>0</v>
      </c>
      <c r="AK21" s="21">
        <v>1</v>
      </c>
      <c r="AL21" s="21">
        <v>0</v>
      </c>
      <c r="AM21" s="21">
        <v>0</v>
      </c>
      <c r="AN21" s="21" t="s">
        <v>1</v>
      </c>
      <c r="AO21" s="21">
        <v>0</v>
      </c>
      <c r="AP21" s="21">
        <v>0</v>
      </c>
      <c r="AQ21" s="21">
        <v>1</v>
      </c>
      <c r="AR21" s="21">
        <v>0</v>
      </c>
      <c r="AS21" s="21" t="s">
        <v>1</v>
      </c>
      <c r="AT21" s="21">
        <v>0</v>
      </c>
      <c r="AU21" s="21">
        <v>0</v>
      </c>
      <c r="AV21" s="21">
        <v>1</v>
      </c>
      <c r="AW21" s="21">
        <v>0</v>
      </c>
      <c r="AX21" s="21" t="s">
        <v>1</v>
      </c>
      <c r="AY21" s="21">
        <v>0</v>
      </c>
      <c r="AZ21" s="21">
        <v>0</v>
      </c>
      <c r="BA21" s="21">
        <v>1</v>
      </c>
      <c r="BB21" s="21">
        <v>0</v>
      </c>
      <c r="BC21" s="21" t="s">
        <v>1</v>
      </c>
      <c r="BD21" s="21">
        <v>0</v>
      </c>
      <c r="BE21" s="21">
        <v>0</v>
      </c>
      <c r="BF21" s="21">
        <v>1</v>
      </c>
      <c r="BG21" s="21">
        <v>0</v>
      </c>
      <c r="BH21" s="21" t="s">
        <v>1</v>
      </c>
      <c r="BI21" s="21">
        <v>0</v>
      </c>
      <c r="BJ21" s="21">
        <v>0</v>
      </c>
      <c r="BK21" s="21">
        <v>1</v>
      </c>
      <c r="BL21" s="21">
        <v>0</v>
      </c>
      <c r="BM21" s="21" t="s">
        <v>0</v>
      </c>
      <c r="BN21" s="21">
        <v>0</v>
      </c>
      <c r="BO21" s="21">
        <v>1</v>
      </c>
      <c r="BP21" s="21">
        <v>0</v>
      </c>
      <c r="BQ21" s="21">
        <v>0</v>
      </c>
      <c r="BR21" s="21" t="s">
        <v>0</v>
      </c>
      <c r="BS21" s="21">
        <v>0</v>
      </c>
      <c r="BT21" s="21">
        <v>1</v>
      </c>
      <c r="BU21" s="21">
        <v>0</v>
      </c>
      <c r="BV21" s="21">
        <v>0</v>
      </c>
      <c r="BW21" s="21" t="s">
        <v>0</v>
      </c>
      <c r="BX21" s="21">
        <v>0</v>
      </c>
      <c r="BY21" s="21">
        <v>1</v>
      </c>
      <c r="BZ21" s="21">
        <v>0</v>
      </c>
      <c r="CA21" s="21">
        <v>0</v>
      </c>
      <c r="CB21" s="21" t="s">
        <v>0</v>
      </c>
      <c r="CC21" s="21">
        <v>0</v>
      </c>
      <c r="CD21" s="21">
        <v>1</v>
      </c>
      <c r="CE21" s="21">
        <v>0</v>
      </c>
      <c r="CF21" s="21">
        <v>0</v>
      </c>
    </row>
    <row r="22" spans="1:84" ht="25" customHeight="1" x14ac:dyDescent="0.3">
      <c r="A22" s="13">
        <v>13</v>
      </c>
      <c r="B22" s="4">
        <v>26</v>
      </c>
      <c r="C22" s="15">
        <v>45922.5934837963</v>
      </c>
      <c r="D22" s="16">
        <v>45922.5934837963</v>
      </c>
      <c r="E22" s="31">
        <v>282</v>
      </c>
      <c r="F22" s="21">
        <v>0</v>
      </c>
      <c r="G22" s="21">
        <v>0</v>
      </c>
      <c r="H22" s="21">
        <v>0</v>
      </c>
      <c r="I22" s="21">
        <v>0</v>
      </c>
      <c r="J22" s="21">
        <v>1</v>
      </c>
      <c r="K22" s="21">
        <v>0</v>
      </c>
      <c r="L22" s="54"/>
      <c r="M22" s="19" t="s">
        <v>144</v>
      </c>
      <c r="N22" s="19">
        <v>0</v>
      </c>
      <c r="O22" s="19" t="s">
        <v>145</v>
      </c>
      <c r="P22" s="4">
        <v>0</v>
      </c>
      <c r="Q22" s="79">
        <v>4</v>
      </c>
      <c r="R22" s="81">
        <v>1</v>
      </c>
      <c r="S22" s="7">
        <v>8</v>
      </c>
      <c r="T22" s="21" t="s">
        <v>2</v>
      </c>
      <c r="U22" s="21">
        <v>0</v>
      </c>
      <c r="V22" s="21">
        <v>0</v>
      </c>
      <c r="W22" s="21">
        <v>0</v>
      </c>
      <c r="X22" s="21">
        <v>1</v>
      </c>
      <c r="Y22" s="21" t="s">
        <v>2</v>
      </c>
      <c r="Z22" s="21">
        <v>0</v>
      </c>
      <c r="AA22" s="21">
        <v>0</v>
      </c>
      <c r="AB22" s="21">
        <v>0</v>
      </c>
      <c r="AC22" s="21">
        <v>1</v>
      </c>
      <c r="AD22" s="21" t="s">
        <v>2</v>
      </c>
      <c r="AE22" s="21">
        <v>0</v>
      </c>
      <c r="AF22" s="21">
        <v>0</v>
      </c>
      <c r="AG22" s="21">
        <v>0</v>
      </c>
      <c r="AH22" s="21">
        <v>1</v>
      </c>
      <c r="AI22" s="21" t="s">
        <v>0</v>
      </c>
      <c r="AJ22" s="21">
        <v>0</v>
      </c>
      <c r="AK22" s="21">
        <v>1</v>
      </c>
      <c r="AL22" s="21">
        <v>0</v>
      </c>
      <c r="AM22" s="21">
        <v>0</v>
      </c>
      <c r="AN22" s="21" t="s">
        <v>2</v>
      </c>
      <c r="AO22" s="21">
        <v>0</v>
      </c>
      <c r="AP22" s="21">
        <v>0</v>
      </c>
      <c r="AQ22" s="21">
        <v>0</v>
      </c>
      <c r="AR22" s="21">
        <v>1</v>
      </c>
      <c r="AS22" s="21" t="s">
        <v>2</v>
      </c>
      <c r="AT22" s="21">
        <v>0</v>
      </c>
      <c r="AU22" s="21">
        <v>0</v>
      </c>
      <c r="AV22" s="21">
        <v>0</v>
      </c>
      <c r="AW22" s="21">
        <v>1</v>
      </c>
      <c r="AX22" s="21" t="s">
        <v>1</v>
      </c>
      <c r="AY22" s="21">
        <v>0</v>
      </c>
      <c r="AZ22" s="21">
        <v>0</v>
      </c>
      <c r="BA22" s="21">
        <v>1</v>
      </c>
      <c r="BB22" s="21">
        <v>0</v>
      </c>
      <c r="BC22" s="21" t="s">
        <v>2</v>
      </c>
      <c r="BD22" s="21">
        <v>0</v>
      </c>
      <c r="BE22" s="21">
        <v>0</v>
      </c>
      <c r="BF22" s="21">
        <v>0</v>
      </c>
      <c r="BG22" s="21">
        <v>1</v>
      </c>
      <c r="BH22" s="21" t="s">
        <v>2</v>
      </c>
      <c r="BI22" s="21">
        <v>0</v>
      </c>
      <c r="BJ22" s="21">
        <v>0</v>
      </c>
      <c r="BK22" s="21">
        <v>0</v>
      </c>
      <c r="BL22" s="21">
        <v>1</v>
      </c>
      <c r="BM22" s="21" t="s">
        <v>2</v>
      </c>
      <c r="BN22" s="21">
        <v>0</v>
      </c>
      <c r="BO22" s="21">
        <v>0</v>
      </c>
      <c r="BP22" s="21">
        <v>0</v>
      </c>
      <c r="BQ22" s="21">
        <v>1</v>
      </c>
      <c r="BR22" s="21" t="s">
        <v>0</v>
      </c>
      <c r="BS22" s="21">
        <v>0</v>
      </c>
      <c r="BT22" s="21">
        <v>1</v>
      </c>
      <c r="BU22" s="21">
        <v>0</v>
      </c>
      <c r="BV22" s="21">
        <v>0</v>
      </c>
      <c r="BW22" s="21" t="s">
        <v>0</v>
      </c>
      <c r="BX22" s="21">
        <v>0</v>
      </c>
      <c r="BY22" s="21">
        <v>1</v>
      </c>
      <c r="BZ22" s="21">
        <v>0</v>
      </c>
      <c r="CA22" s="21">
        <v>0</v>
      </c>
      <c r="CB22" s="21" t="s">
        <v>0</v>
      </c>
      <c r="CC22" s="21">
        <v>0</v>
      </c>
      <c r="CD22" s="21">
        <v>1</v>
      </c>
      <c r="CE22" s="21">
        <v>0</v>
      </c>
      <c r="CF22" s="21">
        <v>0</v>
      </c>
    </row>
    <row r="23" spans="1:84" ht="25" customHeight="1" x14ac:dyDescent="0.3">
      <c r="A23" s="13">
        <v>6</v>
      </c>
      <c r="B23" s="4">
        <v>15</v>
      </c>
      <c r="C23" s="15">
        <v>45896.475868055597</v>
      </c>
      <c r="D23" s="16">
        <v>45896.475868055597</v>
      </c>
      <c r="E23" s="31">
        <v>308</v>
      </c>
      <c r="F23" s="21">
        <v>0</v>
      </c>
      <c r="G23" s="21">
        <v>0</v>
      </c>
      <c r="H23" s="21">
        <v>0</v>
      </c>
      <c r="I23" s="21">
        <v>0</v>
      </c>
      <c r="J23" s="21">
        <v>1</v>
      </c>
      <c r="K23" s="21">
        <v>0</v>
      </c>
      <c r="L23" s="54"/>
      <c r="M23" s="19" t="s">
        <v>131</v>
      </c>
      <c r="N23" s="19">
        <v>0</v>
      </c>
      <c r="O23" s="19" t="s">
        <v>133</v>
      </c>
      <c r="P23" s="4">
        <v>0</v>
      </c>
      <c r="Q23" s="79">
        <v>0</v>
      </c>
      <c r="R23" s="81">
        <v>5</v>
      </c>
      <c r="S23" s="7">
        <v>8</v>
      </c>
      <c r="T23" s="21" t="s">
        <v>1</v>
      </c>
      <c r="U23" s="21">
        <v>0</v>
      </c>
      <c r="V23" s="21">
        <v>0</v>
      </c>
      <c r="W23" s="21">
        <v>1</v>
      </c>
      <c r="X23" s="21">
        <v>0</v>
      </c>
      <c r="Y23" s="21" t="s">
        <v>2</v>
      </c>
      <c r="Z23" s="21">
        <v>0</v>
      </c>
      <c r="AA23" s="21">
        <v>0</v>
      </c>
      <c r="AB23" s="21">
        <v>0</v>
      </c>
      <c r="AC23" s="21">
        <v>1</v>
      </c>
      <c r="AD23" s="21" t="s">
        <v>2</v>
      </c>
      <c r="AE23" s="21">
        <v>0</v>
      </c>
      <c r="AF23" s="21">
        <v>0</v>
      </c>
      <c r="AG23" s="21">
        <v>0</v>
      </c>
      <c r="AH23" s="21">
        <v>1</v>
      </c>
      <c r="AI23" s="21" t="s">
        <v>1</v>
      </c>
      <c r="AJ23" s="21">
        <v>0</v>
      </c>
      <c r="AK23" s="21">
        <v>0</v>
      </c>
      <c r="AL23" s="21">
        <v>1</v>
      </c>
      <c r="AM23" s="21">
        <v>0</v>
      </c>
      <c r="AN23" s="21" t="s">
        <v>2</v>
      </c>
      <c r="AO23" s="21">
        <v>0</v>
      </c>
      <c r="AP23" s="21">
        <v>0</v>
      </c>
      <c r="AQ23" s="21">
        <v>0</v>
      </c>
      <c r="AR23" s="21">
        <v>1</v>
      </c>
      <c r="AS23" s="21" t="s">
        <v>2</v>
      </c>
      <c r="AT23" s="21">
        <v>0</v>
      </c>
      <c r="AU23" s="21">
        <v>0</v>
      </c>
      <c r="AV23" s="21">
        <v>0</v>
      </c>
      <c r="AW23" s="21">
        <v>1</v>
      </c>
      <c r="AX23" s="21" t="s">
        <v>2</v>
      </c>
      <c r="AY23" s="21">
        <v>0</v>
      </c>
      <c r="AZ23" s="21">
        <v>0</v>
      </c>
      <c r="BA23" s="21">
        <v>0</v>
      </c>
      <c r="BB23" s="21">
        <v>1</v>
      </c>
      <c r="BC23" s="21" t="s">
        <v>1</v>
      </c>
      <c r="BD23" s="21">
        <v>0</v>
      </c>
      <c r="BE23" s="21">
        <v>0</v>
      </c>
      <c r="BF23" s="21">
        <v>1</v>
      </c>
      <c r="BG23" s="21">
        <v>0</v>
      </c>
      <c r="BH23" s="21" t="s">
        <v>1</v>
      </c>
      <c r="BI23" s="21">
        <v>0</v>
      </c>
      <c r="BJ23" s="21">
        <v>0</v>
      </c>
      <c r="BK23" s="21">
        <v>1</v>
      </c>
      <c r="BL23" s="21">
        <v>0</v>
      </c>
      <c r="BM23" s="21" t="s">
        <v>1</v>
      </c>
      <c r="BN23" s="21">
        <v>0</v>
      </c>
      <c r="BO23" s="21">
        <v>0</v>
      </c>
      <c r="BP23" s="21">
        <v>1</v>
      </c>
      <c r="BQ23" s="21">
        <v>0</v>
      </c>
      <c r="BR23" s="21" t="s">
        <v>2</v>
      </c>
      <c r="BS23" s="21">
        <v>0</v>
      </c>
      <c r="BT23" s="21">
        <v>0</v>
      </c>
      <c r="BU23" s="21">
        <v>0</v>
      </c>
      <c r="BV23" s="21">
        <v>1</v>
      </c>
      <c r="BW23" s="21" t="s">
        <v>2</v>
      </c>
      <c r="BX23" s="21">
        <v>0</v>
      </c>
      <c r="BY23" s="21">
        <v>0</v>
      </c>
      <c r="BZ23" s="21">
        <v>0</v>
      </c>
      <c r="CA23" s="21">
        <v>1</v>
      </c>
      <c r="CB23" s="21" t="s">
        <v>2</v>
      </c>
      <c r="CC23" s="21">
        <v>0</v>
      </c>
      <c r="CD23" s="21">
        <v>0</v>
      </c>
      <c r="CE23" s="21">
        <v>0</v>
      </c>
      <c r="CF23" s="21">
        <v>1</v>
      </c>
    </row>
    <row r="24" spans="1:84" ht="25" customHeight="1" x14ac:dyDescent="0.3">
      <c r="A24" s="13">
        <v>5</v>
      </c>
      <c r="B24" s="4">
        <v>14</v>
      </c>
      <c r="C24" s="15">
        <v>45896.447222222203</v>
      </c>
      <c r="D24" s="16">
        <v>45896.447222222203</v>
      </c>
      <c r="E24" s="31">
        <v>308</v>
      </c>
      <c r="F24" s="21">
        <v>0</v>
      </c>
      <c r="G24" s="21">
        <v>0</v>
      </c>
      <c r="H24" s="21">
        <v>0</v>
      </c>
      <c r="I24" s="21">
        <v>0</v>
      </c>
      <c r="J24" s="21">
        <v>1</v>
      </c>
      <c r="K24" s="21">
        <v>0</v>
      </c>
      <c r="L24" s="54"/>
      <c r="M24" s="19" t="s">
        <v>131</v>
      </c>
      <c r="N24" s="19">
        <v>0</v>
      </c>
      <c r="O24" s="19" t="s">
        <v>132</v>
      </c>
      <c r="P24" s="4">
        <v>0</v>
      </c>
      <c r="Q24" s="79">
        <v>0</v>
      </c>
      <c r="R24" s="81">
        <v>5</v>
      </c>
      <c r="S24" s="7">
        <v>8</v>
      </c>
      <c r="T24" s="21" t="s">
        <v>1</v>
      </c>
      <c r="U24" s="21">
        <v>0</v>
      </c>
      <c r="V24" s="21">
        <v>0</v>
      </c>
      <c r="W24" s="21">
        <v>1</v>
      </c>
      <c r="X24" s="21">
        <v>0</v>
      </c>
      <c r="Y24" s="21" t="s">
        <v>2</v>
      </c>
      <c r="Z24" s="21">
        <v>0</v>
      </c>
      <c r="AA24" s="21">
        <v>0</v>
      </c>
      <c r="AB24" s="21">
        <v>0</v>
      </c>
      <c r="AC24" s="21">
        <v>1</v>
      </c>
      <c r="AD24" s="21" t="s">
        <v>2</v>
      </c>
      <c r="AE24" s="21">
        <v>0</v>
      </c>
      <c r="AF24" s="21">
        <v>0</v>
      </c>
      <c r="AG24" s="21">
        <v>0</v>
      </c>
      <c r="AH24" s="21">
        <v>1</v>
      </c>
      <c r="AI24" s="21" t="s">
        <v>1</v>
      </c>
      <c r="AJ24" s="21">
        <v>0</v>
      </c>
      <c r="AK24" s="21">
        <v>0</v>
      </c>
      <c r="AL24" s="21">
        <v>1</v>
      </c>
      <c r="AM24" s="21">
        <v>0</v>
      </c>
      <c r="AN24" s="21" t="s">
        <v>2</v>
      </c>
      <c r="AO24" s="21">
        <v>0</v>
      </c>
      <c r="AP24" s="21">
        <v>0</v>
      </c>
      <c r="AQ24" s="21">
        <v>0</v>
      </c>
      <c r="AR24" s="21">
        <v>1</v>
      </c>
      <c r="AS24" s="21" t="s">
        <v>2</v>
      </c>
      <c r="AT24" s="21">
        <v>0</v>
      </c>
      <c r="AU24" s="21">
        <v>0</v>
      </c>
      <c r="AV24" s="21">
        <v>0</v>
      </c>
      <c r="AW24" s="21">
        <v>1</v>
      </c>
      <c r="AX24" s="21" t="s">
        <v>2</v>
      </c>
      <c r="AY24" s="21">
        <v>0</v>
      </c>
      <c r="AZ24" s="21">
        <v>0</v>
      </c>
      <c r="BA24" s="21">
        <v>0</v>
      </c>
      <c r="BB24" s="21">
        <v>1</v>
      </c>
      <c r="BC24" s="21" t="s">
        <v>1</v>
      </c>
      <c r="BD24" s="21">
        <v>0</v>
      </c>
      <c r="BE24" s="21">
        <v>0</v>
      </c>
      <c r="BF24" s="21">
        <v>1</v>
      </c>
      <c r="BG24" s="21">
        <v>0</v>
      </c>
      <c r="BH24" s="21" t="s">
        <v>1</v>
      </c>
      <c r="BI24" s="21">
        <v>0</v>
      </c>
      <c r="BJ24" s="21">
        <v>0</v>
      </c>
      <c r="BK24" s="21">
        <v>1</v>
      </c>
      <c r="BL24" s="21">
        <v>0</v>
      </c>
      <c r="BM24" s="21" t="s">
        <v>1</v>
      </c>
      <c r="BN24" s="21">
        <v>0</v>
      </c>
      <c r="BO24" s="21">
        <v>0</v>
      </c>
      <c r="BP24" s="21">
        <v>1</v>
      </c>
      <c r="BQ24" s="21">
        <v>0</v>
      </c>
      <c r="BR24" s="21" t="s">
        <v>2</v>
      </c>
      <c r="BS24" s="21">
        <v>0</v>
      </c>
      <c r="BT24" s="21">
        <v>0</v>
      </c>
      <c r="BU24" s="21">
        <v>0</v>
      </c>
      <c r="BV24" s="21">
        <v>1</v>
      </c>
      <c r="BW24" s="21" t="s">
        <v>2</v>
      </c>
      <c r="BX24" s="21">
        <v>0</v>
      </c>
      <c r="BY24" s="21">
        <v>0</v>
      </c>
      <c r="BZ24" s="21">
        <v>0</v>
      </c>
      <c r="CA24" s="21">
        <v>1</v>
      </c>
      <c r="CB24" s="21" t="s">
        <v>2</v>
      </c>
      <c r="CC24" s="21">
        <v>0</v>
      </c>
      <c r="CD24" s="21">
        <v>0</v>
      </c>
      <c r="CE24" s="21">
        <v>0</v>
      </c>
      <c r="CF24" s="21">
        <v>1</v>
      </c>
    </row>
    <row r="25" spans="1:84" ht="25" customHeight="1" x14ac:dyDescent="0.3">
      <c r="A25" s="13">
        <v>21</v>
      </c>
      <c r="B25" s="4">
        <v>34</v>
      </c>
      <c r="C25" s="15">
        <v>45930.702638888899</v>
      </c>
      <c r="D25" s="16">
        <v>45930.702638888899</v>
      </c>
      <c r="E25" s="31">
        <v>274</v>
      </c>
      <c r="F25" s="21">
        <v>0</v>
      </c>
      <c r="G25" s="21">
        <v>0</v>
      </c>
      <c r="H25" s="21">
        <v>0</v>
      </c>
      <c r="I25" s="21">
        <v>0</v>
      </c>
      <c r="J25" s="21">
        <v>1</v>
      </c>
      <c r="K25" s="21">
        <v>0</v>
      </c>
      <c r="L25" s="54"/>
      <c r="M25" s="19" t="s">
        <v>156</v>
      </c>
      <c r="N25" s="19">
        <v>0</v>
      </c>
      <c r="O25" s="19" t="s">
        <v>157</v>
      </c>
      <c r="P25" s="4">
        <v>0</v>
      </c>
      <c r="Q25" s="79">
        <v>5</v>
      </c>
      <c r="R25" s="81">
        <v>1</v>
      </c>
      <c r="S25" s="7">
        <v>7</v>
      </c>
      <c r="T25" s="21" t="s">
        <v>2</v>
      </c>
      <c r="U25" s="21">
        <v>0</v>
      </c>
      <c r="V25" s="21">
        <v>0</v>
      </c>
      <c r="W25" s="21">
        <v>0</v>
      </c>
      <c r="X25" s="21">
        <v>1</v>
      </c>
      <c r="Y25" s="21" t="s">
        <v>2</v>
      </c>
      <c r="Z25" s="21">
        <v>0</v>
      </c>
      <c r="AA25" s="21">
        <v>0</v>
      </c>
      <c r="AB25" s="21">
        <v>0</v>
      </c>
      <c r="AC25" s="21">
        <v>1</v>
      </c>
      <c r="AD25" s="21" t="s">
        <v>2</v>
      </c>
      <c r="AE25" s="21">
        <v>0</v>
      </c>
      <c r="AF25" s="21">
        <v>0</v>
      </c>
      <c r="AG25" s="21">
        <v>0</v>
      </c>
      <c r="AH25" s="21">
        <v>1</v>
      </c>
      <c r="AI25" s="21" t="s">
        <v>2</v>
      </c>
      <c r="AJ25" s="21">
        <v>0</v>
      </c>
      <c r="AK25" s="21">
        <v>0</v>
      </c>
      <c r="AL25" s="21">
        <v>0</v>
      </c>
      <c r="AM25" s="21">
        <v>1</v>
      </c>
      <c r="AN25" s="21" t="s">
        <v>2</v>
      </c>
      <c r="AO25" s="21">
        <v>0</v>
      </c>
      <c r="AP25" s="21">
        <v>0</v>
      </c>
      <c r="AQ25" s="21">
        <v>0</v>
      </c>
      <c r="AR25" s="21">
        <v>1</v>
      </c>
      <c r="AS25" s="21" t="s">
        <v>2</v>
      </c>
      <c r="AT25" s="21">
        <v>0</v>
      </c>
      <c r="AU25" s="21">
        <v>0</v>
      </c>
      <c r="AV25" s="21">
        <v>0</v>
      </c>
      <c r="AW25" s="21">
        <v>1</v>
      </c>
      <c r="AX25" s="21" t="s">
        <v>2</v>
      </c>
      <c r="AY25" s="21">
        <v>0</v>
      </c>
      <c r="AZ25" s="21">
        <v>0</v>
      </c>
      <c r="BA25" s="21">
        <v>0</v>
      </c>
      <c r="BB25" s="21">
        <v>1</v>
      </c>
      <c r="BC25" s="21" t="s">
        <v>1</v>
      </c>
      <c r="BD25" s="21">
        <v>0</v>
      </c>
      <c r="BE25" s="21">
        <v>0</v>
      </c>
      <c r="BF25" s="21">
        <v>1</v>
      </c>
      <c r="BG25" s="21">
        <v>0</v>
      </c>
      <c r="BH25" s="21" t="s">
        <v>0</v>
      </c>
      <c r="BI25" s="21">
        <v>0</v>
      </c>
      <c r="BJ25" s="21">
        <v>1</v>
      </c>
      <c r="BK25" s="21">
        <v>0</v>
      </c>
      <c r="BL25" s="21">
        <v>0</v>
      </c>
      <c r="BM25" s="21" t="s">
        <v>0</v>
      </c>
      <c r="BN25" s="21">
        <v>0</v>
      </c>
      <c r="BO25" s="21">
        <v>1</v>
      </c>
      <c r="BP25" s="21">
        <v>0</v>
      </c>
      <c r="BQ25" s="21">
        <v>0</v>
      </c>
      <c r="BR25" s="21" t="s">
        <v>0</v>
      </c>
      <c r="BS25" s="21">
        <v>0</v>
      </c>
      <c r="BT25" s="21">
        <v>1</v>
      </c>
      <c r="BU25" s="21">
        <v>0</v>
      </c>
      <c r="BV25" s="21">
        <v>0</v>
      </c>
      <c r="BW25" s="21" t="s">
        <v>0</v>
      </c>
      <c r="BX25" s="21">
        <v>0</v>
      </c>
      <c r="BY25" s="21">
        <v>1</v>
      </c>
      <c r="BZ25" s="21">
        <v>0</v>
      </c>
      <c r="CA25" s="21">
        <v>0</v>
      </c>
      <c r="CB25" s="21" t="s">
        <v>0</v>
      </c>
      <c r="CC25" s="21">
        <v>0</v>
      </c>
      <c r="CD25" s="21">
        <v>1</v>
      </c>
      <c r="CE25" s="21">
        <v>0</v>
      </c>
      <c r="CF25" s="21">
        <v>0</v>
      </c>
    </row>
    <row r="26" spans="1:84" ht="25" customHeight="1" x14ac:dyDescent="0.3">
      <c r="A26" s="13">
        <v>7</v>
      </c>
      <c r="B26" s="4">
        <v>18</v>
      </c>
      <c r="C26" s="15">
        <v>45896.487476851798</v>
      </c>
      <c r="D26" s="16">
        <v>45896.487476851798</v>
      </c>
      <c r="E26" s="3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54"/>
      <c r="M26" s="19" t="s">
        <v>139</v>
      </c>
      <c r="N26" s="19">
        <v>0</v>
      </c>
      <c r="O26" s="19" t="s">
        <v>140</v>
      </c>
      <c r="P26" s="4">
        <v>1</v>
      </c>
      <c r="Q26" s="79">
        <v>0</v>
      </c>
      <c r="R26" s="81">
        <v>0</v>
      </c>
      <c r="S26" s="7">
        <v>0</v>
      </c>
      <c r="T26" s="21" t="s">
        <v>136</v>
      </c>
      <c r="U26" s="21">
        <v>0</v>
      </c>
      <c r="V26" s="21">
        <v>0</v>
      </c>
      <c r="W26" s="21">
        <v>0</v>
      </c>
      <c r="X26" s="21">
        <v>0</v>
      </c>
      <c r="Y26" s="21" t="s">
        <v>136</v>
      </c>
      <c r="Z26" s="21">
        <v>0</v>
      </c>
      <c r="AA26" s="21">
        <v>0</v>
      </c>
      <c r="AB26" s="21">
        <v>0</v>
      </c>
      <c r="AC26" s="21">
        <v>0</v>
      </c>
      <c r="AD26" s="21" t="s">
        <v>136</v>
      </c>
      <c r="AE26" s="21">
        <v>0</v>
      </c>
      <c r="AF26" s="21">
        <v>0</v>
      </c>
      <c r="AG26" s="21">
        <v>0</v>
      </c>
      <c r="AH26" s="21">
        <v>0</v>
      </c>
      <c r="AI26" s="21" t="s">
        <v>136</v>
      </c>
      <c r="AJ26" s="21">
        <v>0</v>
      </c>
      <c r="AK26" s="21">
        <v>0</v>
      </c>
      <c r="AL26" s="21">
        <v>0</v>
      </c>
      <c r="AM26" s="21">
        <v>0</v>
      </c>
      <c r="AN26" s="21" t="s">
        <v>136</v>
      </c>
      <c r="AO26" s="21">
        <v>0</v>
      </c>
      <c r="AP26" s="21">
        <v>0</v>
      </c>
      <c r="AQ26" s="21">
        <v>0</v>
      </c>
      <c r="AR26" s="21">
        <v>0</v>
      </c>
      <c r="AS26" s="21" t="s">
        <v>136</v>
      </c>
      <c r="AT26" s="21">
        <v>0</v>
      </c>
      <c r="AU26" s="21">
        <v>0</v>
      </c>
      <c r="AV26" s="21">
        <v>0</v>
      </c>
      <c r="AW26" s="21">
        <v>0</v>
      </c>
      <c r="AX26" s="21" t="s">
        <v>136</v>
      </c>
      <c r="AY26" s="21">
        <v>0</v>
      </c>
      <c r="AZ26" s="21">
        <v>0</v>
      </c>
      <c r="BA26" s="21">
        <v>0</v>
      </c>
      <c r="BB26" s="21">
        <v>0</v>
      </c>
      <c r="BC26" s="21" t="s">
        <v>136</v>
      </c>
      <c r="BD26" s="21">
        <v>0</v>
      </c>
      <c r="BE26" s="21">
        <v>0</v>
      </c>
      <c r="BF26" s="21">
        <v>0</v>
      </c>
      <c r="BG26" s="21">
        <v>0</v>
      </c>
      <c r="BH26" s="21" t="s">
        <v>136</v>
      </c>
      <c r="BI26" s="21">
        <v>0</v>
      </c>
      <c r="BJ26" s="21">
        <v>0</v>
      </c>
      <c r="BK26" s="21">
        <v>0</v>
      </c>
      <c r="BL26" s="21">
        <v>0</v>
      </c>
      <c r="BM26" s="21" t="s">
        <v>136</v>
      </c>
      <c r="BN26" s="21">
        <v>0</v>
      </c>
      <c r="BO26" s="21">
        <v>0</v>
      </c>
      <c r="BP26" s="21">
        <v>0</v>
      </c>
      <c r="BQ26" s="21">
        <v>0</v>
      </c>
      <c r="BR26" s="21" t="s">
        <v>136</v>
      </c>
      <c r="BS26" s="21">
        <v>0</v>
      </c>
      <c r="BT26" s="21">
        <v>0</v>
      </c>
      <c r="BU26" s="21">
        <v>0</v>
      </c>
      <c r="BV26" s="21">
        <v>0</v>
      </c>
      <c r="BW26" s="21" t="s">
        <v>136</v>
      </c>
      <c r="BX26" s="21">
        <v>0</v>
      </c>
      <c r="BY26" s="21">
        <v>0</v>
      </c>
      <c r="BZ26" s="21">
        <v>0</v>
      </c>
      <c r="CA26" s="21">
        <v>0</v>
      </c>
      <c r="CB26" s="21" t="s">
        <v>136</v>
      </c>
      <c r="CC26" s="21">
        <v>0</v>
      </c>
      <c r="CD26" s="21">
        <v>0</v>
      </c>
      <c r="CE26" s="21">
        <v>0</v>
      </c>
      <c r="CF26" s="21">
        <v>0</v>
      </c>
    </row>
    <row r="27" spans="1:84" ht="25" customHeight="1" x14ac:dyDescent="0.3">
      <c r="A27" s="13">
        <v>9</v>
      </c>
      <c r="B27" s="4">
        <v>20</v>
      </c>
      <c r="C27" s="15">
        <v>45896.495416666701</v>
      </c>
      <c r="D27" s="16">
        <v>45896.495416666701</v>
      </c>
      <c r="E27" s="3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54"/>
      <c r="M27" s="19" t="s">
        <v>139</v>
      </c>
      <c r="N27" s="19">
        <v>0</v>
      </c>
      <c r="O27" s="19" t="s">
        <v>142</v>
      </c>
      <c r="P27" s="4">
        <v>1</v>
      </c>
      <c r="Q27" s="79">
        <v>0</v>
      </c>
      <c r="R27" s="81">
        <v>0</v>
      </c>
      <c r="S27" s="7">
        <v>0</v>
      </c>
      <c r="T27" s="21" t="s">
        <v>136</v>
      </c>
      <c r="U27" s="21">
        <v>0</v>
      </c>
      <c r="V27" s="21">
        <v>0</v>
      </c>
      <c r="W27" s="21">
        <v>0</v>
      </c>
      <c r="X27" s="21">
        <v>0</v>
      </c>
      <c r="Y27" s="21" t="s">
        <v>136</v>
      </c>
      <c r="Z27" s="21">
        <v>0</v>
      </c>
      <c r="AA27" s="21">
        <v>0</v>
      </c>
      <c r="AB27" s="21">
        <v>0</v>
      </c>
      <c r="AC27" s="21">
        <v>0</v>
      </c>
      <c r="AD27" s="21" t="s">
        <v>136</v>
      </c>
      <c r="AE27" s="21">
        <v>0</v>
      </c>
      <c r="AF27" s="21">
        <v>0</v>
      </c>
      <c r="AG27" s="21">
        <v>0</v>
      </c>
      <c r="AH27" s="21">
        <v>0</v>
      </c>
      <c r="AI27" s="21" t="s">
        <v>136</v>
      </c>
      <c r="AJ27" s="21">
        <v>0</v>
      </c>
      <c r="AK27" s="21">
        <v>0</v>
      </c>
      <c r="AL27" s="21">
        <v>0</v>
      </c>
      <c r="AM27" s="21">
        <v>0</v>
      </c>
      <c r="AN27" s="21" t="s">
        <v>136</v>
      </c>
      <c r="AO27" s="21">
        <v>0</v>
      </c>
      <c r="AP27" s="21">
        <v>0</v>
      </c>
      <c r="AQ27" s="21">
        <v>0</v>
      </c>
      <c r="AR27" s="21">
        <v>0</v>
      </c>
      <c r="AS27" s="21" t="s">
        <v>136</v>
      </c>
      <c r="AT27" s="21">
        <v>0</v>
      </c>
      <c r="AU27" s="21">
        <v>0</v>
      </c>
      <c r="AV27" s="21">
        <v>0</v>
      </c>
      <c r="AW27" s="21">
        <v>0</v>
      </c>
      <c r="AX27" s="21" t="s">
        <v>136</v>
      </c>
      <c r="AY27" s="21">
        <v>0</v>
      </c>
      <c r="AZ27" s="21">
        <v>0</v>
      </c>
      <c r="BA27" s="21">
        <v>0</v>
      </c>
      <c r="BB27" s="21">
        <v>0</v>
      </c>
      <c r="BC27" s="21" t="s">
        <v>136</v>
      </c>
      <c r="BD27" s="21">
        <v>0</v>
      </c>
      <c r="BE27" s="21">
        <v>0</v>
      </c>
      <c r="BF27" s="21">
        <v>0</v>
      </c>
      <c r="BG27" s="21">
        <v>0</v>
      </c>
      <c r="BH27" s="21" t="s">
        <v>136</v>
      </c>
      <c r="BI27" s="21">
        <v>0</v>
      </c>
      <c r="BJ27" s="21">
        <v>0</v>
      </c>
      <c r="BK27" s="21">
        <v>0</v>
      </c>
      <c r="BL27" s="21">
        <v>0</v>
      </c>
      <c r="BM27" s="21" t="s">
        <v>136</v>
      </c>
      <c r="BN27" s="21">
        <v>0</v>
      </c>
      <c r="BO27" s="21">
        <v>0</v>
      </c>
      <c r="BP27" s="21">
        <v>0</v>
      </c>
      <c r="BQ27" s="21">
        <v>0</v>
      </c>
      <c r="BR27" s="21" t="s">
        <v>136</v>
      </c>
      <c r="BS27" s="21">
        <v>0</v>
      </c>
      <c r="BT27" s="21">
        <v>0</v>
      </c>
      <c r="BU27" s="21">
        <v>0</v>
      </c>
      <c r="BV27" s="21">
        <v>0</v>
      </c>
      <c r="BW27" s="21" t="s">
        <v>136</v>
      </c>
      <c r="BX27" s="21">
        <v>0</v>
      </c>
      <c r="BY27" s="21">
        <v>0</v>
      </c>
      <c r="BZ27" s="21">
        <v>0</v>
      </c>
      <c r="CA27" s="21">
        <v>0</v>
      </c>
      <c r="CB27" s="21" t="s">
        <v>136</v>
      </c>
      <c r="CC27" s="21">
        <v>0</v>
      </c>
      <c r="CD27" s="21">
        <v>0</v>
      </c>
      <c r="CE27" s="21">
        <v>0</v>
      </c>
      <c r="CF27" s="21">
        <v>0</v>
      </c>
    </row>
    <row r="28" spans="1:84" ht="25" customHeight="1" x14ac:dyDescent="0.3">
      <c r="A28" s="13">
        <v>8</v>
      </c>
      <c r="B28" s="4">
        <v>19</v>
      </c>
      <c r="C28" s="15">
        <v>45896.493981481501</v>
      </c>
      <c r="D28" s="16">
        <v>45896.493981481501</v>
      </c>
      <c r="E28" s="3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54"/>
      <c r="M28" s="19" t="s">
        <v>139</v>
      </c>
      <c r="N28" s="19">
        <v>0</v>
      </c>
      <c r="O28" s="19" t="s">
        <v>141</v>
      </c>
      <c r="P28" s="4">
        <v>1</v>
      </c>
      <c r="Q28" s="79">
        <v>0</v>
      </c>
      <c r="R28" s="81">
        <v>0</v>
      </c>
      <c r="S28" s="7">
        <v>0</v>
      </c>
      <c r="T28" s="21" t="s">
        <v>136</v>
      </c>
      <c r="U28" s="21">
        <v>0</v>
      </c>
      <c r="V28" s="21">
        <v>0</v>
      </c>
      <c r="W28" s="21">
        <v>0</v>
      </c>
      <c r="X28" s="21">
        <v>0</v>
      </c>
      <c r="Y28" s="21" t="s">
        <v>136</v>
      </c>
      <c r="Z28" s="21">
        <v>0</v>
      </c>
      <c r="AA28" s="21">
        <v>0</v>
      </c>
      <c r="AB28" s="21">
        <v>0</v>
      </c>
      <c r="AC28" s="21">
        <v>0</v>
      </c>
      <c r="AD28" s="21" t="s">
        <v>136</v>
      </c>
      <c r="AE28" s="21">
        <v>0</v>
      </c>
      <c r="AF28" s="21">
        <v>0</v>
      </c>
      <c r="AG28" s="21">
        <v>0</v>
      </c>
      <c r="AH28" s="21">
        <v>0</v>
      </c>
      <c r="AI28" s="21" t="s">
        <v>136</v>
      </c>
      <c r="AJ28" s="21">
        <v>0</v>
      </c>
      <c r="AK28" s="21">
        <v>0</v>
      </c>
      <c r="AL28" s="21">
        <v>0</v>
      </c>
      <c r="AM28" s="21">
        <v>0</v>
      </c>
      <c r="AN28" s="21" t="s">
        <v>136</v>
      </c>
      <c r="AO28" s="21">
        <v>0</v>
      </c>
      <c r="AP28" s="21">
        <v>0</v>
      </c>
      <c r="AQ28" s="21">
        <v>0</v>
      </c>
      <c r="AR28" s="21">
        <v>0</v>
      </c>
      <c r="AS28" s="21" t="s">
        <v>136</v>
      </c>
      <c r="AT28" s="21">
        <v>0</v>
      </c>
      <c r="AU28" s="21">
        <v>0</v>
      </c>
      <c r="AV28" s="21">
        <v>0</v>
      </c>
      <c r="AW28" s="21">
        <v>0</v>
      </c>
      <c r="AX28" s="21" t="s">
        <v>136</v>
      </c>
      <c r="AY28" s="21">
        <v>0</v>
      </c>
      <c r="AZ28" s="21">
        <v>0</v>
      </c>
      <c r="BA28" s="21">
        <v>0</v>
      </c>
      <c r="BB28" s="21">
        <v>0</v>
      </c>
      <c r="BC28" s="21" t="s">
        <v>136</v>
      </c>
      <c r="BD28" s="21">
        <v>0</v>
      </c>
      <c r="BE28" s="21">
        <v>0</v>
      </c>
      <c r="BF28" s="21">
        <v>0</v>
      </c>
      <c r="BG28" s="21">
        <v>0</v>
      </c>
      <c r="BH28" s="21" t="s">
        <v>136</v>
      </c>
      <c r="BI28" s="21">
        <v>0</v>
      </c>
      <c r="BJ28" s="21">
        <v>0</v>
      </c>
      <c r="BK28" s="21">
        <v>0</v>
      </c>
      <c r="BL28" s="21">
        <v>0</v>
      </c>
      <c r="BM28" s="21" t="s">
        <v>136</v>
      </c>
      <c r="BN28" s="21">
        <v>0</v>
      </c>
      <c r="BO28" s="21">
        <v>0</v>
      </c>
      <c r="BP28" s="21">
        <v>0</v>
      </c>
      <c r="BQ28" s="21">
        <v>0</v>
      </c>
      <c r="BR28" s="21" t="s">
        <v>136</v>
      </c>
      <c r="BS28" s="21">
        <v>0</v>
      </c>
      <c r="BT28" s="21">
        <v>0</v>
      </c>
      <c r="BU28" s="21">
        <v>0</v>
      </c>
      <c r="BV28" s="21">
        <v>0</v>
      </c>
      <c r="BW28" s="21" t="s">
        <v>136</v>
      </c>
      <c r="BX28" s="21">
        <v>0</v>
      </c>
      <c r="BY28" s="21">
        <v>0</v>
      </c>
      <c r="BZ28" s="21">
        <v>0</v>
      </c>
      <c r="CA28" s="21">
        <v>0</v>
      </c>
      <c r="CB28" s="21" t="s">
        <v>136</v>
      </c>
      <c r="CC28" s="21">
        <v>0</v>
      </c>
      <c r="CD28" s="21">
        <v>0</v>
      </c>
      <c r="CE28" s="21">
        <v>0</v>
      </c>
      <c r="CF28" s="21">
        <v>0</v>
      </c>
    </row>
    <row r="29" spans="1:84" ht="25" customHeight="1" x14ac:dyDescent="0.3">
      <c r="A29" s="13">
        <v>27</v>
      </c>
      <c r="B29" s="4">
        <v>40</v>
      </c>
      <c r="C29" s="15">
        <v>46132.573113425897</v>
      </c>
      <c r="D29" s="16">
        <v>46132.573113425897</v>
      </c>
      <c r="E29" s="31">
        <v>72</v>
      </c>
      <c r="F29" s="21">
        <v>0</v>
      </c>
      <c r="G29" s="21">
        <v>0</v>
      </c>
      <c r="H29" s="21">
        <v>1</v>
      </c>
      <c r="I29" s="21">
        <v>0</v>
      </c>
      <c r="J29" s="21">
        <v>0</v>
      </c>
      <c r="K29" s="21">
        <v>0</v>
      </c>
      <c r="L29" s="54"/>
      <c r="M29" s="19" t="s">
        <v>163</v>
      </c>
      <c r="N29" s="19" t="s">
        <v>164</v>
      </c>
      <c r="O29" s="19" t="s">
        <v>165</v>
      </c>
      <c r="P29" s="4">
        <v>0</v>
      </c>
      <c r="Q29" s="79">
        <v>5</v>
      </c>
      <c r="R29" s="81">
        <v>5</v>
      </c>
      <c r="S29" s="7">
        <v>3</v>
      </c>
      <c r="T29" s="21" t="s">
        <v>1</v>
      </c>
      <c r="U29" s="21">
        <v>0</v>
      </c>
      <c r="V29" s="21">
        <v>0</v>
      </c>
      <c r="W29" s="21">
        <v>1</v>
      </c>
      <c r="X29" s="21">
        <v>0</v>
      </c>
      <c r="Y29" s="21" t="s">
        <v>2</v>
      </c>
      <c r="Z29" s="21">
        <v>0</v>
      </c>
      <c r="AA29" s="21">
        <v>0</v>
      </c>
      <c r="AB29" s="21">
        <v>0</v>
      </c>
      <c r="AC29" s="21">
        <v>1</v>
      </c>
      <c r="AD29" s="21" t="s">
        <v>2</v>
      </c>
      <c r="AE29" s="21">
        <v>0</v>
      </c>
      <c r="AF29" s="21">
        <v>0</v>
      </c>
      <c r="AG29" s="21">
        <v>0</v>
      </c>
      <c r="AH29" s="21">
        <v>1</v>
      </c>
      <c r="AI29" s="21" t="s">
        <v>2</v>
      </c>
      <c r="AJ29" s="21">
        <v>0</v>
      </c>
      <c r="AK29" s="21">
        <v>0</v>
      </c>
      <c r="AL29" s="21">
        <v>0</v>
      </c>
      <c r="AM29" s="21">
        <v>1</v>
      </c>
      <c r="AN29" s="21" t="s">
        <v>1</v>
      </c>
      <c r="AO29" s="21">
        <v>0</v>
      </c>
      <c r="AP29" s="21">
        <v>0</v>
      </c>
      <c r="AQ29" s="21">
        <v>1</v>
      </c>
      <c r="AR29" s="21">
        <v>0</v>
      </c>
      <c r="AS29" s="21" t="s">
        <v>1</v>
      </c>
      <c r="AT29" s="21">
        <v>0</v>
      </c>
      <c r="AU29" s="21">
        <v>0</v>
      </c>
      <c r="AV29" s="21">
        <v>1</v>
      </c>
      <c r="AW29" s="21">
        <v>0</v>
      </c>
      <c r="AX29" s="21" t="s">
        <v>1</v>
      </c>
      <c r="AY29" s="21">
        <v>0</v>
      </c>
      <c r="AZ29" s="21">
        <v>0</v>
      </c>
      <c r="BA29" s="21">
        <v>1</v>
      </c>
      <c r="BB29" s="21">
        <v>0</v>
      </c>
      <c r="BC29" s="21" t="s">
        <v>1</v>
      </c>
      <c r="BD29" s="21">
        <v>0</v>
      </c>
      <c r="BE29" s="21">
        <v>0</v>
      </c>
      <c r="BF29" s="21">
        <v>1</v>
      </c>
      <c r="BG29" s="21">
        <v>0</v>
      </c>
      <c r="BH29" s="21" t="s">
        <v>0</v>
      </c>
      <c r="BI29" s="21">
        <v>0</v>
      </c>
      <c r="BJ29" s="21">
        <v>1</v>
      </c>
      <c r="BK29" s="21">
        <v>0</v>
      </c>
      <c r="BL29" s="21">
        <v>0</v>
      </c>
      <c r="BM29" s="21" t="s">
        <v>0</v>
      </c>
      <c r="BN29" s="21">
        <v>0</v>
      </c>
      <c r="BO29" s="21">
        <v>1</v>
      </c>
      <c r="BP29" s="21">
        <v>0</v>
      </c>
      <c r="BQ29" s="21">
        <v>0</v>
      </c>
      <c r="BR29" s="21" t="s">
        <v>0</v>
      </c>
      <c r="BS29" s="21">
        <v>0</v>
      </c>
      <c r="BT29" s="21">
        <v>1</v>
      </c>
      <c r="BU29" s="21">
        <v>0</v>
      </c>
      <c r="BV29" s="21">
        <v>0</v>
      </c>
      <c r="BW29" s="21" t="s">
        <v>0</v>
      </c>
      <c r="BX29" s="21">
        <v>0</v>
      </c>
      <c r="BY29" s="21">
        <v>1</v>
      </c>
      <c r="BZ29" s="21">
        <v>0</v>
      </c>
      <c r="CA29" s="21">
        <v>0</v>
      </c>
      <c r="CB29" s="21" t="s">
        <v>0</v>
      </c>
      <c r="CC29" s="21">
        <v>0</v>
      </c>
      <c r="CD29" s="21">
        <v>1</v>
      </c>
      <c r="CE29" s="21">
        <v>0</v>
      </c>
      <c r="CF29" s="21">
        <v>0</v>
      </c>
    </row>
    <row r="30" spans="1:84" ht="25" customHeight="1" x14ac:dyDescent="0.3">
      <c r="A30" s="13">
        <v>11</v>
      </c>
      <c r="B30" s="4">
        <v>24</v>
      </c>
      <c r="C30" s="15">
        <v>45908.421145833301</v>
      </c>
      <c r="D30" s="16">
        <v>45908.421145833301</v>
      </c>
      <c r="E30" s="31">
        <v>296</v>
      </c>
      <c r="F30" s="21">
        <v>0</v>
      </c>
      <c r="G30" s="21">
        <v>0</v>
      </c>
      <c r="H30" s="21">
        <v>0</v>
      </c>
      <c r="I30" s="21">
        <v>0</v>
      </c>
      <c r="J30" s="21">
        <v>1</v>
      </c>
      <c r="K30" s="21">
        <v>0</v>
      </c>
      <c r="L30" s="54"/>
      <c r="M30" s="19" t="s">
        <v>128</v>
      </c>
      <c r="N30" s="19">
        <v>0</v>
      </c>
      <c r="O30" s="19" t="s">
        <v>130</v>
      </c>
      <c r="P30" s="4">
        <v>0</v>
      </c>
      <c r="Q30" s="79">
        <v>0</v>
      </c>
      <c r="R30" s="81">
        <v>0</v>
      </c>
      <c r="S30" s="7">
        <v>13</v>
      </c>
      <c r="T30" s="21" t="s">
        <v>2</v>
      </c>
      <c r="U30" s="21">
        <v>0</v>
      </c>
      <c r="V30" s="21">
        <v>0</v>
      </c>
      <c r="W30" s="21">
        <v>0</v>
      </c>
      <c r="X30" s="21">
        <v>1</v>
      </c>
      <c r="Y30" s="21" t="s">
        <v>2</v>
      </c>
      <c r="Z30" s="21">
        <v>0</v>
      </c>
      <c r="AA30" s="21">
        <v>0</v>
      </c>
      <c r="AB30" s="21">
        <v>0</v>
      </c>
      <c r="AC30" s="21">
        <v>1</v>
      </c>
      <c r="AD30" s="21" t="s">
        <v>2</v>
      </c>
      <c r="AE30" s="21">
        <v>0</v>
      </c>
      <c r="AF30" s="21">
        <v>0</v>
      </c>
      <c r="AG30" s="21">
        <v>0</v>
      </c>
      <c r="AH30" s="21">
        <v>1</v>
      </c>
      <c r="AI30" s="21" t="s">
        <v>2</v>
      </c>
      <c r="AJ30" s="21">
        <v>0</v>
      </c>
      <c r="AK30" s="21">
        <v>0</v>
      </c>
      <c r="AL30" s="21">
        <v>0</v>
      </c>
      <c r="AM30" s="21">
        <v>1</v>
      </c>
      <c r="AN30" s="21" t="s">
        <v>2</v>
      </c>
      <c r="AO30" s="21">
        <v>0</v>
      </c>
      <c r="AP30" s="21">
        <v>0</v>
      </c>
      <c r="AQ30" s="21">
        <v>0</v>
      </c>
      <c r="AR30" s="21">
        <v>1</v>
      </c>
      <c r="AS30" s="21" t="s">
        <v>2</v>
      </c>
      <c r="AT30" s="21">
        <v>0</v>
      </c>
      <c r="AU30" s="21">
        <v>0</v>
      </c>
      <c r="AV30" s="21">
        <v>0</v>
      </c>
      <c r="AW30" s="21">
        <v>1</v>
      </c>
      <c r="AX30" s="21" t="s">
        <v>2</v>
      </c>
      <c r="AY30" s="21">
        <v>0</v>
      </c>
      <c r="AZ30" s="21">
        <v>0</v>
      </c>
      <c r="BA30" s="21">
        <v>0</v>
      </c>
      <c r="BB30" s="21">
        <v>1</v>
      </c>
      <c r="BC30" s="21" t="s">
        <v>2</v>
      </c>
      <c r="BD30" s="21">
        <v>0</v>
      </c>
      <c r="BE30" s="21">
        <v>0</v>
      </c>
      <c r="BF30" s="21">
        <v>0</v>
      </c>
      <c r="BG30" s="21">
        <v>1</v>
      </c>
      <c r="BH30" s="21" t="s">
        <v>2</v>
      </c>
      <c r="BI30" s="21">
        <v>0</v>
      </c>
      <c r="BJ30" s="21">
        <v>0</v>
      </c>
      <c r="BK30" s="21">
        <v>0</v>
      </c>
      <c r="BL30" s="21">
        <v>1</v>
      </c>
      <c r="BM30" s="21" t="s">
        <v>2</v>
      </c>
      <c r="BN30" s="21">
        <v>0</v>
      </c>
      <c r="BO30" s="21">
        <v>0</v>
      </c>
      <c r="BP30" s="21">
        <v>0</v>
      </c>
      <c r="BQ30" s="21">
        <v>1</v>
      </c>
      <c r="BR30" s="21" t="s">
        <v>2</v>
      </c>
      <c r="BS30" s="21">
        <v>0</v>
      </c>
      <c r="BT30" s="21">
        <v>0</v>
      </c>
      <c r="BU30" s="21">
        <v>0</v>
      </c>
      <c r="BV30" s="21">
        <v>1</v>
      </c>
      <c r="BW30" s="21" t="s">
        <v>2</v>
      </c>
      <c r="BX30" s="21">
        <v>0</v>
      </c>
      <c r="BY30" s="21">
        <v>0</v>
      </c>
      <c r="BZ30" s="21">
        <v>0</v>
      </c>
      <c r="CA30" s="21">
        <v>1</v>
      </c>
      <c r="CB30" s="21" t="s">
        <v>2</v>
      </c>
      <c r="CC30" s="21">
        <v>0</v>
      </c>
      <c r="CD30" s="21">
        <v>0</v>
      </c>
      <c r="CE30" s="21">
        <v>0</v>
      </c>
      <c r="CF30" s="21">
        <v>1</v>
      </c>
    </row>
    <row r="31" spans="1:84" ht="25" customHeight="1" x14ac:dyDescent="0.3">
      <c r="A31" s="13">
        <v>10</v>
      </c>
      <c r="B31" s="4">
        <v>22</v>
      </c>
      <c r="C31" s="15">
        <v>45896.570381944402</v>
      </c>
      <c r="D31" s="16">
        <v>45896.570381944402</v>
      </c>
      <c r="E31" s="31">
        <v>308</v>
      </c>
      <c r="F31" s="21">
        <v>0</v>
      </c>
      <c r="G31" s="21">
        <v>0</v>
      </c>
      <c r="H31" s="21">
        <v>0</v>
      </c>
      <c r="I31" s="21">
        <v>0</v>
      </c>
      <c r="J31" s="21">
        <v>1</v>
      </c>
      <c r="K31" s="21">
        <v>0</v>
      </c>
      <c r="L31" s="54"/>
      <c r="M31" s="19" t="s">
        <v>128</v>
      </c>
      <c r="N31" s="19">
        <v>0</v>
      </c>
      <c r="O31" s="19" t="s">
        <v>129</v>
      </c>
      <c r="P31" s="4">
        <v>0</v>
      </c>
      <c r="Q31" s="79">
        <v>0</v>
      </c>
      <c r="R31" s="81">
        <v>0</v>
      </c>
      <c r="S31" s="7">
        <v>13</v>
      </c>
      <c r="T31" s="21" t="s">
        <v>2</v>
      </c>
      <c r="U31" s="21">
        <v>0</v>
      </c>
      <c r="V31" s="21">
        <v>0</v>
      </c>
      <c r="W31" s="21">
        <v>0</v>
      </c>
      <c r="X31" s="21">
        <v>1</v>
      </c>
      <c r="Y31" s="21" t="s">
        <v>2</v>
      </c>
      <c r="Z31" s="21">
        <v>0</v>
      </c>
      <c r="AA31" s="21">
        <v>0</v>
      </c>
      <c r="AB31" s="21">
        <v>0</v>
      </c>
      <c r="AC31" s="21">
        <v>1</v>
      </c>
      <c r="AD31" s="21" t="s">
        <v>2</v>
      </c>
      <c r="AE31" s="21">
        <v>0</v>
      </c>
      <c r="AF31" s="21">
        <v>0</v>
      </c>
      <c r="AG31" s="21">
        <v>0</v>
      </c>
      <c r="AH31" s="21">
        <v>1</v>
      </c>
      <c r="AI31" s="21" t="s">
        <v>2</v>
      </c>
      <c r="AJ31" s="21">
        <v>0</v>
      </c>
      <c r="AK31" s="21">
        <v>0</v>
      </c>
      <c r="AL31" s="21">
        <v>0</v>
      </c>
      <c r="AM31" s="21">
        <v>1</v>
      </c>
      <c r="AN31" s="21" t="s">
        <v>2</v>
      </c>
      <c r="AO31" s="21">
        <v>0</v>
      </c>
      <c r="AP31" s="21">
        <v>0</v>
      </c>
      <c r="AQ31" s="21">
        <v>0</v>
      </c>
      <c r="AR31" s="21">
        <v>1</v>
      </c>
      <c r="AS31" s="21" t="s">
        <v>2</v>
      </c>
      <c r="AT31" s="21">
        <v>0</v>
      </c>
      <c r="AU31" s="21">
        <v>0</v>
      </c>
      <c r="AV31" s="21">
        <v>0</v>
      </c>
      <c r="AW31" s="21">
        <v>1</v>
      </c>
      <c r="AX31" s="21" t="s">
        <v>2</v>
      </c>
      <c r="AY31" s="21">
        <v>0</v>
      </c>
      <c r="AZ31" s="21">
        <v>0</v>
      </c>
      <c r="BA31" s="21">
        <v>0</v>
      </c>
      <c r="BB31" s="21">
        <v>1</v>
      </c>
      <c r="BC31" s="21" t="s">
        <v>2</v>
      </c>
      <c r="BD31" s="21">
        <v>0</v>
      </c>
      <c r="BE31" s="21">
        <v>0</v>
      </c>
      <c r="BF31" s="21">
        <v>0</v>
      </c>
      <c r="BG31" s="21">
        <v>1</v>
      </c>
      <c r="BH31" s="21" t="s">
        <v>2</v>
      </c>
      <c r="BI31" s="21">
        <v>0</v>
      </c>
      <c r="BJ31" s="21">
        <v>0</v>
      </c>
      <c r="BK31" s="21">
        <v>0</v>
      </c>
      <c r="BL31" s="21">
        <v>1</v>
      </c>
      <c r="BM31" s="21" t="s">
        <v>2</v>
      </c>
      <c r="BN31" s="21">
        <v>0</v>
      </c>
      <c r="BO31" s="21">
        <v>0</v>
      </c>
      <c r="BP31" s="21">
        <v>0</v>
      </c>
      <c r="BQ31" s="21">
        <v>1</v>
      </c>
      <c r="BR31" s="21" t="s">
        <v>2</v>
      </c>
      <c r="BS31" s="21">
        <v>0</v>
      </c>
      <c r="BT31" s="21">
        <v>0</v>
      </c>
      <c r="BU31" s="21">
        <v>0</v>
      </c>
      <c r="BV31" s="21">
        <v>1</v>
      </c>
      <c r="BW31" s="21" t="s">
        <v>2</v>
      </c>
      <c r="BX31" s="21">
        <v>0</v>
      </c>
      <c r="BY31" s="21">
        <v>0</v>
      </c>
      <c r="BZ31" s="21">
        <v>0</v>
      </c>
      <c r="CA31" s="21">
        <v>1</v>
      </c>
      <c r="CB31" s="21" t="s">
        <v>2</v>
      </c>
      <c r="CC31" s="21">
        <v>0</v>
      </c>
      <c r="CD31" s="21">
        <v>0</v>
      </c>
      <c r="CE31" s="21">
        <v>0</v>
      </c>
      <c r="CF31" s="21">
        <v>1</v>
      </c>
    </row>
    <row r="32" spans="1:84" ht="25" customHeight="1" x14ac:dyDescent="0.3">
      <c r="A32" s="13">
        <v>12</v>
      </c>
      <c r="B32" s="4">
        <v>25</v>
      </c>
      <c r="C32" s="15">
        <v>45909.468194444402</v>
      </c>
      <c r="D32" s="16">
        <v>45909.468194444402</v>
      </c>
      <c r="E32" s="31">
        <v>295</v>
      </c>
      <c r="F32" s="21">
        <v>0</v>
      </c>
      <c r="G32" s="21">
        <v>0</v>
      </c>
      <c r="H32" s="21">
        <v>0</v>
      </c>
      <c r="I32" s="21">
        <v>0</v>
      </c>
      <c r="J32" s="21">
        <v>1</v>
      </c>
      <c r="K32" s="21">
        <v>0</v>
      </c>
      <c r="L32" s="54"/>
      <c r="M32" s="19" t="s">
        <v>128</v>
      </c>
      <c r="N32" s="19">
        <v>0</v>
      </c>
      <c r="O32" s="19" t="s">
        <v>143</v>
      </c>
      <c r="P32" s="4">
        <v>0</v>
      </c>
      <c r="Q32" s="79">
        <v>0</v>
      </c>
      <c r="R32" s="81">
        <v>0</v>
      </c>
      <c r="S32" s="7">
        <v>13</v>
      </c>
      <c r="T32" s="21" t="s">
        <v>2</v>
      </c>
      <c r="U32" s="21">
        <v>0</v>
      </c>
      <c r="V32" s="21">
        <v>0</v>
      </c>
      <c r="W32" s="21">
        <v>0</v>
      </c>
      <c r="X32" s="21">
        <v>1</v>
      </c>
      <c r="Y32" s="21" t="s">
        <v>2</v>
      </c>
      <c r="Z32" s="21">
        <v>0</v>
      </c>
      <c r="AA32" s="21">
        <v>0</v>
      </c>
      <c r="AB32" s="21">
        <v>0</v>
      </c>
      <c r="AC32" s="21">
        <v>1</v>
      </c>
      <c r="AD32" s="21" t="s">
        <v>2</v>
      </c>
      <c r="AE32" s="21">
        <v>0</v>
      </c>
      <c r="AF32" s="21">
        <v>0</v>
      </c>
      <c r="AG32" s="21">
        <v>0</v>
      </c>
      <c r="AH32" s="21">
        <v>1</v>
      </c>
      <c r="AI32" s="21" t="s">
        <v>2</v>
      </c>
      <c r="AJ32" s="21">
        <v>0</v>
      </c>
      <c r="AK32" s="21">
        <v>0</v>
      </c>
      <c r="AL32" s="21">
        <v>0</v>
      </c>
      <c r="AM32" s="21">
        <v>1</v>
      </c>
      <c r="AN32" s="21" t="s">
        <v>2</v>
      </c>
      <c r="AO32" s="21">
        <v>0</v>
      </c>
      <c r="AP32" s="21">
        <v>0</v>
      </c>
      <c r="AQ32" s="21">
        <v>0</v>
      </c>
      <c r="AR32" s="21">
        <v>1</v>
      </c>
      <c r="AS32" s="21" t="s">
        <v>2</v>
      </c>
      <c r="AT32" s="21">
        <v>0</v>
      </c>
      <c r="AU32" s="21">
        <v>0</v>
      </c>
      <c r="AV32" s="21">
        <v>0</v>
      </c>
      <c r="AW32" s="21">
        <v>1</v>
      </c>
      <c r="AX32" s="21" t="s">
        <v>2</v>
      </c>
      <c r="AY32" s="21">
        <v>0</v>
      </c>
      <c r="AZ32" s="21">
        <v>0</v>
      </c>
      <c r="BA32" s="21">
        <v>0</v>
      </c>
      <c r="BB32" s="21">
        <v>1</v>
      </c>
      <c r="BC32" s="21" t="s">
        <v>2</v>
      </c>
      <c r="BD32" s="21">
        <v>0</v>
      </c>
      <c r="BE32" s="21">
        <v>0</v>
      </c>
      <c r="BF32" s="21">
        <v>0</v>
      </c>
      <c r="BG32" s="21">
        <v>1</v>
      </c>
      <c r="BH32" s="21" t="s">
        <v>2</v>
      </c>
      <c r="BI32" s="21">
        <v>0</v>
      </c>
      <c r="BJ32" s="21">
        <v>0</v>
      </c>
      <c r="BK32" s="21">
        <v>0</v>
      </c>
      <c r="BL32" s="21">
        <v>1</v>
      </c>
      <c r="BM32" s="21" t="s">
        <v>2</v>
      </c>
      <c r="BN32" s="21">
        <v>0</v>
      </c>
      <c r="BO32" s="21">
        <v>0</v>
      </c>
      <c r="BP32" s="21">
        <v>0</v>
      </c>
      <c r="BQ32" s="21">
        <v>1</v>
      </c>
      <c r="BR32" s="21" t="s">
        <v>2</v>
      </c>
      <c r="BS32" s="21">
        <v>0</v>
      </c>
      <c r="BT32" s="21">
        <v>0</v>
      </c>
      <c r="BU32" s="21">
        <v>0</v>
      </c>
      <c r="BV32" s="21">
        <v>1</v>
      </c>
      <c r="BW32" s="21" t="s">
        <v>2</v>
      </c>
      <c r="BX32" s="21">
        <v>0</v>
      </c>
      <c r="BY32" s="21">
        <v>0</v>
      </c>
      <c r="BZ32" s="21">
        <v>0</v>
      </c>
      <c r="CA32" s="21">
        <v>1</v>
      </c>
      <c r="CB32" s="21" t="s">
        <v>2</v>
      </c>
      <c r="CC32" s="21">
        <v>0</v>
      </c>
      <c r="CD32" s="21">
        <v>0</v>
      </c>
      <c r="CE32" s="21">
        <v>0</v>
      </c>
      <c r="CF32" s="21">
        <v>1</v>
      </c>
    </row>
  </sheetData>
  <autoFilter ref="A9:CF32" xr:uid="{E94612E8-CF32-43B2-BCF6-11351359B01B}">
    <sortState xmlns:xlrd2="http://schemas.microsoft.com/office/spreadsheetml/2017/richdata2" ref="A10:CF32">
      <sortCondition ref="O9:O32"/>
    </sortState>
  </autoFilter>
  <mergeCells count="69">
    <mergeCell ref="BO1:BO3"/>
    <mergeCell ref="BP1:BP3"/>
    <mergeCell ref="BQ1:BQ3"/>
    <mergeCell ref="BI1:BI3"/>
    <mergeCell ref="BJ1:BJ3"/>
    <mergeCell ref="BK1:BK3"/>
    <mergeCell ref="BL1:BL3"/>
    <mergeCell ref="BN1:BN3"/>
    <mergeCell ref="BB1:BB3"/>
    <mergeCell ref="BD1:BD3"/>
    <mergeCell ref="BE1:BE3"/>
    <mergeCell ref="BF1:BF3"/>
    <mergeCell ref="BG1:BG3"/>
    <mergeCell ref="L1:L7"/>
    <mergeCell ref="M1:M7"/>
    <mergeCell ref="AF1:AF3"/>
    <mergeCell ref="AG1:AG3"/>
    <mergeCell ref="AH1:AH3"/>
    <mergeCell ref="U1:U3"/>
    <mergeCell ref="V1:V3"/>
    <mergeCell ref="W1:W3"/>
    <mergeCell ref="X1:X3"/>
    <mergeCell ref="Z1:Z3"/>
    <mergeCell ref="AA1:AA3"/>
    <mergeCell ref="AB1:AB3"/>
    <mergeCell ref="AC1:AC3"/>
    <mergeCell ref="AE1:AE3"/>
    <mergeCell ref="N1:N7"/>
    <mergeCell ref="G1:G7"/>
    <mergeCell ref="H1:H7"/>
    <mergeCell ref="I1:I7"/>
    <mergeCell ref="J1:J7"/>
    <mergeCell ref="K1:K7"/>
    <mergeCell ref="B1:B7"/>
    <mergeCell ref="C1:C7"/>
    <mergeCell ref="D1:D7"/>
    <mergeCell ref="E1:E7"/>
    <mergeCell ref="F1:F7"/>
    <mergeCell ref="AJ1:AJ3"/>
    <mergeCell ref="Q1:S1"/>
    <mergeCell ref="Q2:S2"/>
    <mergeCell ref="Q3:S3"/>
    <mergeCell ref="Q4:S4"/>
    <mergeCell ref="BU1:BU3"/>
    <mergeCell ref="BV1:BV3"/>
    <mergeCell ref="BX1:BX3"/>
    <mergeCell ref="CE1:CE3"/>
    <mergeCell ref="CF1:CF3"/>
    <mergeCell ref="BY1:BY3"/>
    <mergeCell ref="BZ1:BZ3"/>
    <mergeCell ref="CA1:CA3"/>
    <mergeCell ref="CC1:CC3"/>
    <mergeCell ref="CD1:CD3"/>
    <mergeCell ref="AK1:AK3"/>
    <mergeCell ref="AL1:AL3"/>
    <mergeCell ref="AM1:AM3"/>
    <mergeCell ref="AO1:AO3"/>
    <mergeCell ref="BT1:BT3"/>
    <mergeCell ref="BS1:BS3"/>
    <mergeCell ref="AP1:AP3"/>
    <mergeCell ref="AQ1:AQ3"/>
    <mergeCell ref="AR1:AR3"/>
    <mergeCell ref="AT1:AT3"/>
    <mergeCell ref="AU1:AU3"/>
    <mergeCell ref="AV1:AV3"/>
    <mergeCell ref="AW1:AW3"/>
    <mergeCell ref="AY1:AY3"/>
    <mergeCell ref="AZ1:AZ3"/>
    <mergeCell ref="BA1:BA3"/>
  </mergeCells>
  <conditionalFormatting sqref="E10:E372">
    <cfRule type="cellIs" dxfId="22" priority="554" operator="greaterThan">
      <formula>180</formula>
    </cfRule>
    <cfRule type="cellIs" dxfId="21" priority="556" operator="between">
      <formula>91</formula>
      <formula>180</formula>
    </cfRule>
    <cfRule type="cellIs" dxfId="20" priority="557" operator="between">
      <formula>31</formula>
      <formula>90</formula>
    </cfRule>
    <cfRule type="cellIs" dxfId="19" priority="558" operator="between">
      <formula>6</formula>
      <formula>30</formula>
    </cfRule>
    <cfRule type="cellIs" dxfId="18" priority="559" operator="between">
      <formula>1</formula>
      <formula>5</formula>
    </cfRule>
  </conditionalFormatting>
  <conditionalFormatting sqref="O1">
    <cfRule type="duplicateValues" dxfId="17" priority="61"/>
  </conditionalFormatting>
  <conditionalFormatting sqref="O2:O1048576">
    <cfRule type="duplicateValues" dxfId="16" priority="1373"/>
  </conditionalFormatting>
  <conditionalFormatting sqref="T1:T7 Y1:Y1048576 AD1:AD1048576 AI1:AI1048576 AN1:AN1048576 AS1:AS1048576 AX1:AX1048576 BC1:BC1048576 BH1:BH1048576 BM1:BM1048576 BR1:BR1048576 BW1:BW1048576 CB1:CB1048576 T8:U1048576 Z8:Z1048576 AE8:AE1048576 AJ8:AJ1048576 AO8:AO1048576 AT8:AT1048576 AY8:AY1048576 BD8:BD1048576 BI8:BI1048576 BN8:BN1048576 BS8:BS1048576 BX8:BX1048576 CC8:CC1048576">
    <cfRule type="cellIs" dxfId="15" priority="123" operator="equal">
      <formula>"anketa nav aizpildīta"</formula>
    </cfRule>
    <cfRule type="cellIs" dxfId="14" priority="1286" operator="equal">
      <formula>"nav zināms"</formula>
    </cfRule>
    <cfRule type="cellIs" dxfId="13" priority="1287" operator="equal">
      <formula>"daļēji"</formula>
    </cfRule>
    <cfRule type="cellIs" dxfId="12" priority="1288" operator="equal">
      <formula>"jā"</formula>
    </cfRule>
    <cfRule type="cellIs" dxfId="11" priority="1289" operator="equal">
      <formula>"nē"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J26"/>
  <sheetViews>
    <sheetView showGridLines="0" showZeros="0" zoomScale="95" zoomScaleNormal="95" workbookViewId="0">
      <pane ySplit="5" topLeftCell="A6" activePane="bottomLeft" state="frozen"/>
      <selection pane="bottomLeft"/>
    </sheetView>
  </sheetViews>
  <sheetFormatPr defaultColWidth="9.1796875" defaultRowHeight="14" x14ac:dyDescent="0.3"/>
  <cols>
    <col min="1" max="1" width="4.7265625" style="25" customWidth="1"/>
    <col min="2" max="2" width="6.7265625" style="25" customWidth="1"/>
    <col min="3" max="3" width="45.7265625" style="25" customWidth="1"/>
    <col min="4" max="4" width="2.7265625" style="25" customWidth="1"/>
    <col min="5" max="5" width="11.7265625" style="29" customWidth="1"/>
    <col min="6" max="6" width="2.7265625" style="22" customWidth="1"/>
    <col min="7" max="7" width="3.7265625" style="28" customWidth="1"/>
    <col min="8" max="8" width="95.7265625" style="25" customWidth="1"/>
    <col min="9" max="9" width="2.7265625" style="25" customWidth="1"/>
    <col min="10" max="10" width="6.7265625" style="25" customWidth="1"/>
    <col min="11" max="12" width="6.7265625" style="26" customWidth="1"/>
    <col min="13" max="13" width="2.7265625" style="26" customWidth="1"/>
    <col min="14" max="14" width="6.453125" style="26" customWidth="1"/>
    <col min="15" max="15" width="2.7265625" style="26" customWidth="1"/>
    <col min="16" max="18" width="6.7265625" style="26" customWidth="1"/>
    <col min="19" max="20" width="2.7265625" style="26" customWidth="1"/>
    <col min="21" max="21" width="25.7265625" style="25" customWidth="1"/>
    <col min="22" max="22" width="8.7265625" style="25" customWidth="1"/>
    <col min="23" max="28" width="9.7265625" style="25" customWidth="1"/>
    <col min="29" max="29" width="3.1796875" style="25" customWidth="1"/>
    <col min="30" max="16384" width="9.1796875" style="25"/>
  </cols>
  <sheetData>
    <row r="1" spans="2:32" ht="20.149999999999999" customHeight="1" x14ac:dyDescent="0.35">
      <c r="C1" s="310" t="s">
        <v>57</v>
      </c>
      <c r="D1" s="310"/>
      <c r="E1" s="310"/>
      <c r="F1" s="310"/>
      <c r="G1" s="310"/>
      <c r="H1" s="310"/>
      <c r="J1" s="304" t="str">
        <f>IF(Apstrade_A!A1&gt;0,"● Informācija apkopota:"," ")</f>
        <v>● Informācija apkopota:</v>
      </c>
      <c r="K1" s="304"/>
      <c r="L1" s="304"/>
      <c r="M1" s="304"/>
      <c r="N1" s="304"/>
      <c r="O1" s="304"/>
      <c r="P1" s="305" t="str">
        <f>Apstrade_A!A1</f>
        <v>01.07.2026.</v>
      </c>
      <c r="Q1" s="305"/>
      <c r="R1" s="305"/>
      <c r="S1" s="210"/>
      <c r="T1" s="211"/>
      <c r="U1" s="318" t="s">
        <v>122</v>
      </c>
      <c r="V1" s="318"/>
      <c r="W1" s="318"/>
      <c r="X1" s="318"/>
      <c r="Y1" s="318"/>
      <c r="Z1" s="318"/>
      <c r="AA1" s="86"/>
      <c r="AB1" s="85"/>
      <c r="AC1" s="85"/>
    </row>
    <row r="2" spans="2:32" ht="20.149999999999999" customHeight="1" x14ac:dyDescent="0.35">
      <c r="C2" s="302" t="s">
        <v>112</v>
      </c>
      <c r="D2" s="302"/>
      <c r="E2" s="302"/>
      <c r="F2" s="302"/>
      <c r="G2" s="302"/>
      <c r="H2" s="302"/>
      <c r="J2" s="304"/>
      <c r="K2" s="304"/>
      <c r="L2" s="304"/>
      <c r="M2" s="304"/>
      <c r="N2" s="304"/>
      <c r="O2" s="304"/>
      <c r="P2" s="305"/>
      <c r="Q2" s="305"/>
      <c r="R2" s="305"/>
      <c r="S2" s="210"/>
      <c r="T2" s="211"/>
      <c r="U2" s="319" t="s">
        <v>123</v>
      </c>
      <c r="V2" s="320"/>
      <c r="W2" s="320"/>
      <c r="X2" s="320"/>
      <c r="Y2" s="320"/>
      <c r="Z2" s="320"/>
      <c r="AA2" s="86"/>
      <c r="AB2" s="85"/>
      <c r="AC2" s="85"/>
    </row>
    <row r="3" spans="2:32" ht="20.149999999999999" customHeight="1" x14ac:dyDescent="0.35">
      <c r="C3" s="302"/>
      <c r="D3" s="302"/>
      <c r="E3" s="302"/>
      <c r="F3" s="302"/>
      <c r="G3" s="302"/>
      <c r="H3" s="302"/>
      <c r="I3" s="27"/>
      <c r="J3" s="309" t="s">
        <v>83</v>
      </c>
      <c r="K3" s="309"/>
      <c r="L3" s="309"/>
      <c r="M3"/>
      <c r="N3" s="144"/>
      <c r="O3"/>
      <c r="P3" s="309" t="s">
        <v>84</v>
      </c>
      <c r="Q3" s="309"/>
      <c r="R3" s="309"/>
      <c r="T3" s="212"/>
      <c r="U3" s="318" t="s">
        <v>121</v>
      </c>
      <c r="V3" s="318"/>
      <c r="W3" s="318"/>
      <c r="X3" s="318"/>
      <c r="Y3" s="318"/>
      <c r="Z3" s="318"/>
      <c r="AA3" s="86"/>
      <c r="AB3" s="85"/>
      <c r="AC3" s="85"/>
    </row>
    <row r="4" spans="2:32" ht="40" customHeight="1" x14ac:dyDescent="0.3">
      <c r="B4" s="274" t="s">
        <v>22</v>
      </c>
      <c r="C4" s="274"/>
      <c r="D4" s="145"/>
      <c r="E4" s="44" t="s">
        <v>45</v>
      </c>
      <c r="F4" s="146"/>
      <c r="G4" s="315" t="s">
        <v>86</v>
      </c>
      <c r="H4" s="316"/>
      <c r="I4" s="147"/>
      <c r="J4" s="189" t="s">
        <v>55</v>
      </c>
      <c r="K4" s="6" t="s">
        <v>56</v>
      </c>
      <c r="L4" s="198" t="s">
        <v>2</v>
      </c>
      <c r="M4" s="284" t="s">
        <v>106</v>
      </c>
      <c r="N4" s="284"/>
      <c r="O4" s="284"/>
      <c r="P4" s="189" t="s">
        <v>55</v>
      </c>
      <c r="Q4" s="6" t="s">
        <v>56</v>
      </c>
      <c r="R4" s="198" t="s">
        <v>2</v>
      </c>
      <c r="T4" s="212"/>
      <c r="U4" s="273" t="s">
        <v>36</v>
      </c>
      <c r="V4" s="273"/>
      <c r="W4" s="273"/>
      <c r="X4" s="273"/>
      <c r="Y4" s="273"/>
      <c r="Z4" s="273"/>
      <c r="AA4" s="273"/>
      <c r="AB4" s="273"/>
      <c r="AC4" s="273"/>
    </row>
    <row r="5" spans="2:32" ht="10" customHeight="1" x14ac:dyDescent="0.3">
      <c r="J5" s="190"/>
      <c r="K5" s="190"/>
      <c r="L5" s="191"/>
      <c r="T5" s="212"/>
    </row>
    <row r="6" spans="2:32" ht="10" customHeight="1" thickBot="1" x14ac:dyDescent="0.35">
      <c r="L6" s="22"/>
      <c r="T6" s="212"/>
      <c r="U6" s="33"/>
      <c r="V6" s="33"/>
      <c r="W6" s="33"/>
      <c r="X6" s="33"/>
      <c r="Y6" s="33"/>
      <c r="Z6" s="33"/>
      <c r="AA6" s="33"/>
      <c r="AB6" s="33"/>
      <c r="AC6" s="33"/>
    </row>
    <row r="7" spans="2:32" ht="55" customHeight="1" x14ac:dyDescent="0.35">
      <c r="B7" s="157" t="s">
        <v>10</v>
      </c>
      <c r="C7" s="158" t="s">
        <v>19</v>
      </c>
      <c r="D7" s="159"/>
      <c r="E7" s="214" t="s">
        <v>101</v>
      </c>
      <c r="F7" s="160"/>
      <c r="G7" s="161" t="s">
        <v>23</v>
      </c>
      <c r="H7" s="158" t="s">
        <v>87</v>
      </c>
      <c r="I7" s="159"/>
      <c r="J7" s="192">
        <f>Apstrade_A!T5</f>
        <v>1</v>
      </c>
      <c r="K7" s="162">
        <f>Apstrade_A!T6</f>
        <v>5</v>
      </c>
      <c r="L7" s="199">
        <f>Apstrade_A!T7</f>
        <v>11</v>
      </c>
      <c r="M7" s="163"/>
      <c r="N7" s="163"/>
      <c r="O7" s="163"/>
      <c r="P7" s="202">
        <f>IF($V$10=0," ",J7/$V$10)</f>
        <v>5.8823529411764705E-2</v>
      </c>
      <c r="Q7" s="164">
        <f>IF($V$10=0," ",K7/$V$10)</f>
        <v>0.29411764705882354</v>
      </c>
      <c r="R7" s="206">
        <f>IF($V$10=0," ",L7/$V$10)</f>
        <v>0.6470588235294118</v>
      </c>
      <c r="T7" s="212"/>
      <c r="U7" s="325" t="s">
        <v>76</v>
      </c>
      <c r="V7" s="327">
        <f>V11+V10</f>
        <v>23</v>
      </c>
      <c r="W7" s="30"/>
      <c r="X7" s="30"/>
      <c r="Y7" s="87"/>
      <c r="Z7" s="87"/>
      <c r="AA7" s="34"/>
      <c r="AB7" s="30"/>
      <c r="AC7" s="30"/>
    </row>
    <row r="8" spans="2:32" ht="20.149999999999999" customHeight="1" x14ac:dyDescent="0.35">
      <c r="B8" s="43"/>
      <c r="E8" s="165" t="s">
        <v>17</v>
      </c>
      <c r="G8" s="45"/>
      <c r="H8" s="29"/>
      <c r="J8" s="166"/>
      <c r="K8" s="167"/>
      <c r="L8" s="168"/>
      <c r="N8" s="56" t="str">
        <f>IF($V$10=0," ",E8)</f>
        <v>↓</v>
      </c>
      <c r="P8" s="167"/>
      <c r="Q8" s="167"/>
      <c r="R8" s="168"/>
      <c r="T8" s="212"/>
      <c r="U8" s="326"/>
      <c r="V8" s="328"/>
      <c r="W8" s="37"/>
      <c r="X8" s="30"/>
      <c r="Y8" s="88"/>
      <c r="Z8" s="88"/>
      <c r="AA8" s="30"/>
      <c r="AB8" s="30"/>
      <c r="AC8" s="30"/>
      <c r="AD8" s="67"/>
      <c r="AE8" s="67"/>
      <c r="AF8" s="64"/>
    </row>
    <row r="9" spans="2:32" ht="45" customHeight="1" thickBot="1" x14ac:dyDescent="0.4">
      <c r="B9" s="269" t="s">
        <v>9</v>
      </c>
      <c r="C9" s="287" t="s">
        <v>18</v>
      </c>
      <c r="D9" s="149"/>
      <c r="E9" s="276" t="s">
        <v>42</v>
      </c>
      <c r="F9" s="150"/>
      <c r="G9" s="151" t="s">
        <v>24</v>
      </c>
      <c r="H9" s="148" t="s">
        <v>88</v>
      </c>
      <c r="I9" s="149"/>
      <c r="J9" s="193">
        <f>Apstrade_A!Y5</f>
        <v>0</v>
      </c>
      <c r="K9" s="152">
        <f>Apstrade_A!Y6</f>
        <v>5</v>
      </c>
      <c r="L9" s="181">
        <f>Apstrade_A!Y7</f>
        <v>12</v>
      </c>
      <c r="M9" s="153"/>
      <c r="N9" s="153"/>
      <c r="O9" s="153"/>
      <c r="P9" s="203">
        <f t="shared" ref="P9:R11" si="0">IF($V$10=0," ",J9/$V$10)</f>
        <v>0</v>
      </c>
      <c r="Q9" s="154">
        <f t="shared" si="0"/>
        <v>0.29411764705882354</v>
      </c>
      <c r="R9" s="207">
        <f t="shared" si="0"/>
        <v>0.70588235294117652</v>
      </c>
      <c r="T9" s="212"/>
      <c r="U9" s="324" t="s">
        <v>77</v>
      </c>
      <c r="V9" s="324"/>
      <c r="W9" s="324"/>
      <c r="X9" s="36"/>
      <c r="Y9" s="89"/>
      <c r="Z9" s="89"/>
      <c r="AA9" s="36"/>
      <c r="AB9" s="36"/>
      <c r="AC9" s="36"/>
    </row>
    <row r="10" spans="2:32" ht="45" customHeight="1" x14ac:dyDescent="0.35">
      <c r="B10" s="275"/>
      <c r="C10" s="317"/>
      <c r="E10" s="277"/>
      <c r="G10" s="44" t="s">
        <v>25</v>
      </c>
      <c r="H10" s="35" t="s">
        <v>89</v>
      </c>
      <c r="J10" s="194">
        <f>Apstrade_A!AD5</f>
        <v>0</v>
      </c>
      <c r="K10" s="39">
        <f>Apstrade_A!AD6</f>
        <v>6</v>
      </c>
      <c r="L10" s="40">
        <f>Apstrade_A!AD7</f>
        <v>11</v>
      </c>
      <c r="P10" s="204">
        <f t="shared" si="0"/>
        <v>0</v>
      </c>
      <c r="Q10" s="38">
        <f t="shared" si="0"/>
        <v>0.35294117647058826</v>
      </c>
      <c r="R10" s="208">
        <f t="shared" si="0"/>
        <v>0.6470588235294118</v>
      </c>
      <c r="T10" s="212"/>
      <c r="U10" s="69" t="s">
        <v>78</v>
      </c>
      <c r="V10" s="62">
        <f>Apstrade_A!O7</f>
        <v>17</v>
      </c>
      <c r="W10" s="63">
        <f>IF(V7=0," ",V10/V7)</f>
        <v>0.73913043478260865</v>
      </c>
      <c r="X10" s="30"/>
      <c r="Y10" s="88"/>
      <c r="Z10" s="88"/>
      <c r="AA10" s="289" t="str">
        <f>IF(W11=1,"D",IF(W11=0,"C"," "))</f>
        <v xml:space="preserve"> </v>
      </c>
      <c r="AB10" s="290"/>
      <c r="AC10" s="30"/>
    </row>
    <row r="11" spans="2:32" ht="45" customHeight="1" thickBot="1" x14ac:dyDescent="0.4">
      <c r="B11" s="270"/>
      <c r="C11" s="288"/>
      <c r="D11" s="170"/>
      <c r="E11" s="278"/>
      <c r="F11" s="171"/>
      <c r="G11" s="172" t="s">
        <v>26</v>
      </c>
      <c r="H11" s="173" t="s">
        <v>92</v>
      </c>
      <c r="I11" s="170"/>
      <c r="J11" s="195">
        <f>Apstrade_A!AI5</f>
        <v>6</v>
      </c>
      <c r="K11" s="174">
        <f>Apstrade_A!AI6</f>
        <v>2</v>
      </c>
      <c r="L11" s="182">
        <f>Apstrade_A!AI7</f>
        <v>9</v>
      </c>
      <c r="M11" s="175"/>
      <c r="N11" s="175"/>
      <c r="O11" s="175"/>
      <c r="P11" s="205">
        <f t="shared" si="0"/>
        <v>0.35294117647058826</v>
      </c>
      <c r="Q11" s="176">
        <f t="shared" si="0"/>
        <v>0.11764705882352941</v>
      </c>
      <c r="R11" s="209">
        <f t="shared" si="0"/>
        <v>0.52941176470588236</v>
      </c>
      <c r="T11" s="212"/>
      <c r="U11" s="70" t="s">
        <v>79</v>
      </c>
      <c r="V11" s="60">
        <f>Apstrade_A!O5</f>
        <v>6</v>
      </c>
      <c r="W11" s="61">
        <f>IF(V7=0,"",V11/V7)</f>
        <v>0.2608695652173913</v>
      </c>
      <c r="X11" s="36"/>
      <c r="Y11" s="89"/>
      <c r="Z11" s="89"/>
      <c r="AA11" s="291"/>
      <c r="AB11" s="292"/>
      <c r="AC11" s="36"/>
      <c r="AF11" s="48"/>
    </row>
    <row r="12" spans="2:32" ht="20.149999999999999" customHeight="1" x14ac:dyDescent="0.35">
      <c r="B12" s="41"/>
      <c r="E12" s="56" t="s">
        <v>17</v>
      </c>
      <c r="F12" s="25"/>
      <c r="G12" s="41"/>
      <c r="H12" s="29"/>
      <c r="J12" s="167"/>
      <c r="K12" s="167"/>
      <c r="L12" s="168"/>
      <c r="N12" s="56" t="str">
        <f>IF($V$10=0," ",E12)</f>
        <v>↓</v>
      </c>
      <c r="P12" s="167"/>
      <c r="Q12" s="167"/>
      <c r="R12" s="168"/>
      <c r="T12" s="212"/>
      <c r="U12" s="293" t="s">
        <v>80</v>
      </c>
      <c r="V12" s="294"/>
      <c r="W12" s="294"/>
      <c r="X12" s="294"/>
      <c r="Y12" s="88"/>
      <c r="Z12" s="88"/>
      <c r="AA12" s="30"/>
      <c r="AB12" s="46"/>
      <c r="AC12" s="30"/>
      <c r="AE12" s="65"/>
      <c r="AF12" s="66"/>
    </row>
    <row r="13" spans="2:32" ht="45" customHeight="1" thickBot="1" x14ac:dyDescent="0.4">
      <c r="B13" s="269" t="s">
        <v>43</v>
      </c>
      <c r="C13" s="281" t="s">
        <v>44</v>
      </c>
      <c r="D13" s="149"/>
      <c r="E13" s="279" t="s">
        <v>116</v>
      </c>
      <c r="F13" s="150"/>
      <c r="G13" s="151" t="s">
        <v>27</v>
      </c>
      <c r="H13" s="148" t="s">
        <v>93</v>
      </c>
      <c r="I13" s="149"/>
      <c r="J13" s="196">
        <f>Apstrade_A!AN5</f>
        <v>0</v>
      </c>
      <c r="K13" s="152">
        <f>Apstrade_A!AN6</f>
        <v>6</v>
      </c>
      <c r="L13" s="200">
        <f>Apstrade_A!AN7</f>
        <v>11</v>
      </c>
      <c r="M13" s="153"/>
      <c r="N13" s="153"/>
      <c r="O13" s="153"/>
      <c r="P13" s="203">
        <f t="shared" ref="P13:R14" si="1">IF($V$10=0," ",J13/$V$10)</f>
        <v>0</v>
      </c>
      <c r="Q13" s="154">
        <f t="shared" si="1"/>
        <v>0.35294117647058826</v>
      </c>
      <c r="R13" s="207">
        <f t="shared" si="1"/>
        <v>0.6470588235294118</v>
      </c>
      <c r="T13" s="212"/>
      <c r="U13" s="295"/>
      <c r="V13" s="295"/>
      <c r="W13" s="295"/>
      <c r="X13" s="295"/>
      <c r="Y13" s="90"/>
      <c r="Z13" s="90"/>
      <c r="AA13" s="32"/>
      <c r="AB13" s="32"/>
      <c r="AC13" s="32"/>
      <c r="AD13" s="47"/>
    </row>
    <row r="14" spans="2:32" ht="45" customHeight="1" x14ac:dyDescent="0.35">
      <c r="B14" s="270"/>
      <c r="C14" s="282"/>
      <c r="D14" s="170"/>
      <c r="E14" s="280"/>
      <c r="F14" s="171"/>
      <c r="G14" s="172" t="s">
        <v>28</v>
      </c>
      <c r="H14" s="173" t="s">
        <v>94</v>
      </c>
      <c r="I14" s="170"/>
      <c r="J14" s="197">
        <f>Apstrade_A!AS5</f>
        <v>0</v>
      </c>
      <c r="K14" s="174">
        <f>Apstrade_A!AS6</f>
        <v>5</v>
      </c>
      <c r="L14" s="201">
        <f>Apstrade_A!AS7</f>
        <v>12</v>
      </c>
      <c r="M14" s="175"/>
      <c r="N14" s="175"/>
      <c r="O14" s="175"/>
      <c r="P14" s="205">
        <f t="shared" si="1"/>
        <v>0</v>
      </c>
      <c r="Q14" s="176">
        <f t="shared" si="1"/>
        <v>0.29411764705882354</v>
      </c>
      <c r="R14" s="209">
        <f t="shared" si="1"/>
        <v>0.70588235294117652</v>
      </c>
      <c r="T14" s="212"/>
      <c r="U14" s="283" t="s">
        <v>85</v>
      </c>
      <c r="V14" s="283"/>
      <c r="W14" s="30"/>
      <c r="X14" s="30"/>
      <c r="Y14" s="30"/>
      <c r="Z14" s="30"/>
      <c r="AA14" s="30"/>
      <c r="AB14" s="30"/>
      <c r="AC14" s="30"/>
    </row>
    <row r="15" spans="2:32" ht="20.149999999999999" customHeight="1" x14ac:dyDescent="0.35">
      <c r="B15" s="43"/>
      <c r="E15" s="56" t="s">
        <v>20</v>
      </c>
      <c r="G15" s="45"/>
      <c r="H15" s="29"/>
      <c r="J15" s="166"/>
      <c r="K15" s="167"/>
      <c r="L15" s="168"/>
      <c r="N15" s="56" t="str">
        <f>IF($V$10=0," ",E15)</f>
        <v>↓↓</v>
      </c>
      <c r="P15" s="167"/>
      <c r="Q15" s="167"/>
      <c r="R15" s="168"/>
      <c r="T15" s="212"/>
      <c r="U15" s="283"/>
      <c r="V15" s="283"/>
      <c r="W15" s="30"/>
      <c r="X15" s="30"/>
      <c r="Y15" s="30"/>
      <c r="Z15" s="30"/>
      <c r="AA15" s="30"/>
      <c r="AB15" s="30"/>
      <c r="AC15" s="30"/>
    </row>
    <row r="16" spans="2:32" ht="55" customHeight="1" x14ac:dyDescent="0.35">
      <c r="B16" s="157" t="s">
        <v>11</v>
      </c>
      <c r="C16" s="178" t="s">
        <v>47</v>
      </c>
      <c r="D16" s="159"/>
      <c r="E16" s="179" t="s">
        <v>117</v>
      </c>
      <c r="F16" s="160"/>
      <c r="G16" s="161" t="s">
        <v>29</v>
      </c>
      <c r="H16" s="158" t="s">
        <v>95</v>
      </c>
      <c r="I16" s="159"/>
      <c r="J16" s="192">
        <f>Apstrade_A!AX5</f>
        <v>1</v>
      </c>
      <c r="K16" s="162">
        <f>Apstrade_A!AX6</f>
        <v>4</v>
      </c>
      <c r="L16" s="199">
        <f>Apstrade_A!AX7</f>
        <v>12</v>
      </c>
      <c r="M16" s="163"/>
      <c r="N16" s="163"/>
      <c r="O16" s="163"/>
      <c r="P16" s="202">
        <f>IF($V$10=0," ",J16/$V$10)</f>
        <v>5.8823529411764705E-2</v>
      </c>
      <c r="Q16" s="164">
        <f>IF($V$10=0," ",K16/$V$10)</f>
        <v>0.23529411764705882</v>
      </c>
      <c r="R16" s="206">
        <f>IF($V$10=0," ",L16/$V$10)</f>
        <v>0.70588235294117652</v>
      </c>
      <c r="T16" s="212"/>
      <c r="U16" s="283"/>
      <c r="V16" s="283"/>
      <c r="W16" s="30"/>
      <c r="X16" s="30"/>
      <c r="Y16" s="30"/>
      <c r="Z16" s="30"/>
      <c r="AA16" s="30"/>
      <c r="AB16" s="30"/>
      <c r="AC16" s="30"/>
    </row>
    <row r="17" spans="2:36" ht="20.149999999999999" customHeight="1" x14ac:dyDescent="0.35">
      <c r="B17" s="43"/>
      <c r="E17" s="56" t="s">
        <v>20</v>
      </c>
      <c r="G17" s="45"/>
      <c r="H17" s="29"/>
      <c r="J17" s="166"/>
      <c r="K17" s="167"/>
      <c r="L17" s="168"/>
      <c r="N17" s="56" t="str">
        <f>IF($V$10=0," ",E17)</f>
        <v>↓↓</v>
      </c>
      <c r="P17" s="167"/>
      <c r="Q17" s="167"/>
      <c r="R17" s="168"/>
      <c r="T17" s="212"/>
      <c r="U17" s="323"/>
      <c r="V17" s="323"/>
      <c r="W17" s="30"/>
      <c r="X17" s="30"/>
      <c r="Y17" s="30"/>
      <c r="Z17" s="30"/>
      <c r="AA17" s="30"/>
      <c r="AB17" s="30"/>
      <c r="AC17" s="68"/>
    </row>
    <row r="18" spans="2:36" ht="45" customHeight="1" thickBot="1" x14ac:dyDescent="0.4">
      <c r="B18" s="269" t="s">
        <v>12</v>
      </c>
      <c r="C18" s="287" t="s">
        <v>48</v>
      </c>
      <c r="D18" s="149"/>
      <c r="E18" s="285" t="s">
        <v>118</v>
      </c>
      <c r="F18" s="150"/>
      <c r="G18" s="151" t="s">
        <v>30</v>
      </c>
      <c r="H18" s="148" t="s">
        <v>96</v>
      </c>
      <c r="I18" s="149"/>
      <c r="J18" s="196">
        <f>Apstrade_A!BC5</f>
        <v>1</v>
      </c>
      <c r="K18" s="152">
        <f>Apstrade_A!BC6</f>
        <v>9</v>
      </c>
      <c r="L18" s="200">
        <f>Apstrade_A!BC7</f>
        <v>7</v>
      </c>
      <c r="M18" s="153"/>
      <c r="N18" s="153"/>
      <c r="O18" s="153"/>
      <c r="P18" s="203">
        <f t="shared" ref="P18:R19" si="2">IF($V$10=0," ",J18/$V$10)</f>
        <v>5.8823529411764705E-2</v>
      </c>
      <c r="Q18" s="154">
        <f t="shared" si="2"/>
        <v>0.52941176470588236</v>
      </c>
      <c r="R18" s="207">
        <f t="shared" si="2"/>
        <v>0.41176470588235292</v>
      </c>
      <c r="T18" s="212"/>
      <c r="U18" s="321" t="s">
        <v>54</v>
      </c>
      <c r="V18" s="322"/>
      <c r="W18" s="50" t="s">
        <v>40</v>
      </c>
      <c r="X18" s="49" t="s">
        <v>39</v>
      </c>
      <c r="Y18" s="51" t="s">
        <v>38</v>
      </c>
      <c r="Z18" s="52" t="s">
        <v>46</v>
      </c>
      <c r="AA18" s="53" t="s">
        <v>41</v>
      </c>
      <c r="AB18" s="53" t="s">
        <v>37</v>
      </c>
      <c r="AC18" s="36"/>
      <c r="AJ18" s="48"/>
    </row>
    <row r="19" spans="2:36" ht="45" customHeight="1" x14ac:dyDescent="0.35">
      <c r="B19" s="270"/>
      <c r="C19" s="288"/>
      <c r="D19" s="170"/>
      <c r="E19" s="286"/>
      <c r="F19" s="171"/>
      <c r="G19" s="172" t="s">
        <v>31</v>
      </c>
      <c r="H19" s="173" t="s">
        <v>97</v>
      </c>
      <c r="I19" s="170"/>
      <c r="J19" s="197">
        <f>Apstrade_A!BH5</f>
        <v>3</v>
      </c>
      <c r="K19" s="174">
        <f>Apstrade_A!BH6</f>
        <v>7</v>
      </c>
      <c r="L19" s="201">
        <f>Apstrade_A!BH7</f>
        <v>7</v>
      </c>
      <c r="M19" s="175"/>
      <c r="N19" s="175"/>
      <c r="O19" s="175"/>
      <c r="P19" s="205">
        <f t="shared" si="2"/>
        <v>0.17647058823529413</v>
      </c>
      <c r="Q19" s="176">
        <f t="shared" si="2"/>
        <v>0.41176470588235292</v>
      </c>
      <c r="R19" s="209">
        <f t="shared" si="2"/>
        <v>0.41176470588235292</v>
      </c>
      <c r="T19" s="212"/>
      <c r="U19" s="303" t="s">
        <v>81</v>
      </c>
      <c r="V19" s="303"/>
      <c r="W19" s="71">
        <f>Apstrade_A!F9</f>
        <v>0</v>
      </c>
      <c r="X19" s="59">
        <f>Apstrade_A!G9</f>
        <v>0</v>
      </c>
      <c r="Y19" s="57">
        <f>Apstrade_A!H9</f>
        <v>3</v>
      </c>
      <c r="Z19" s="72">
        <f>Apstrade_A!I9</f>
        <v>0</v>
      </c>
      <c r="AA19" s="58">
        <f>Apstrade_A!J9</f>
        <v>14</v>
      </c>
      <c r="AB19" s="58">
        <f>Apstrade_A!K9</f>
        <v>0</v>
      </c>
      <c r="AC19" s="46"/>
    </row>
    <row r="20" spans="2:36" ht="20.149999999999999" customHeight="1" thickBot="1" x14ac:dyDescent="0.4">
      <c r="B20" s="43"/>
      <c r="E20" s="56" t="s">
        <v>20</v>
      </c>
      <c r="G20" s="45"/>
      <c r="H20" s="29"/>
      <c r="J20" s="166"/>
      <c r="K20" s="167"/>
      <c r="L20" s="168"/>
      <c r="N20" s="56" t="str">
        <f>IF($V$10=0," ",E20)</f>
        <v>↓↓</v>
      </c>
      <c r="P20" s="167"/>
      <c r="Q20" s="167"/>
      <c r="R20" s="168"/>
      <c r="T20" s="213"/>
      <c r="U20" s="271" t="s">
        <v>82</v>
      </c>
      <c r="V20" s="272"/>
      <c r="W20" s="73">
        <f t="shared" ref="W20:AB20" si="3">IF($V$10=0," ",W19/$V$10)</f>
        <v>0</v>
      </c>
      <c r="X20" s="74">
        <f t="shared" si="3"/>
        <v>0</v>
      </c>
      <c r="Y20" s="75">
        <f t="shared" si="3"/>
        <v>0.17647058823529413</v>
      </c>
      <c r="Z20" s="76">
        <f t="shared" si="3"/>
        <v>0</v>
      </c>
      <c r="AA20" s="77">
        <f t="shared" si="3"/>
        <v>0.82352941176470584</v>
      </c>
      <c r="AB20" s="77">
        <f t="shared" si="3"/>
        <v>0</v>
      </c>
      <c r="AC20" s="78"/>
    </row>
    <row r="21" spans="2:36" ht="55" customHeight="1" x14ac:dyDescent="0.35">
      <c r="B21" s="157" t="s">
        <v>13</v>
      </c>
      <c r="C21" s="178" t="s">
        <v>49</v>
      </c>
      <c r="D21" s="159"/>
      <c r="E21" s="179" t="s">
        <v>119</v>
      </c>
      <c r="F21" s="160"/>
      <c r="G21" s="180" t="s">
        <v>32</v>
      </c>
      <c r="H21" s="178" t="s">
        <v>98</v>
      </c>
      <c r="I21" s="159"/>
      <c r="J21" s="192">
        <f>Apstrade_A!BM5</f>
        <v>5</v>
      </c>
      <c r="K21" s="162">
        <f>Apstrade_A!BM6</f>
        <v>5</v>
      </c>
      <c r="L21" s="199">
        <f>Apstrade_A!BM7</f>
        <v>7</v>
      </c>
      <c r="M21" s="163"/>
      <c r="N21" s="163"/>
      <c r="O21" s="163"/>
      <c r="P21" s="202">
        <f>IF($V$10=0," ",J21/$V$10)</f>
        <v>0.29411764705882354</v>
      </c>
      <c r="Q21" s="164">
        <f>IF($V$10=0," ",K21/$V$10)</f>
        <v>0.29411764705882354</v>
      </c>
      <c r="R21" s="206">
        <f>IF($V$10=0," ",L21/$V$10)</f>
        <v>0.41176470588235292</v>
      </c>
      <c r="T21" s="212"/>
      <c r="U21" s="91"/>
      <c r="V21" s="91"/>
      <c r="W21" s="91"/>
      <c r="X21" s="311" t="s">
        <v>107</v>
      </c>
      <c r="Y21" s="313" t="s">
        <v>108</v>
      </c>
      <c r="Z21" s="91"/>
      <c r="AA21" s="91"/>
      <c r="AB21" s="91"/>
      <c r="AC21" s="91"/>
    </row>
    <row r="22" spans="2:36" ht="20.149999999999999" customHeight="1" thickBot="1" x14ac:dyDescent="0.4">
      <c r="B22" s="43"/>
      <c r="E22" s="56" t="s">
        <v>21</v>
      </c>
      <c r="G22" s="45"/>
      <c r="H22" s="29"/>
      <c r="J22" s="166"/>
      <c r="K22" s="167"/>
      <c r="L22" s="168"/>
      <c r="N22" s="56" t="str">
        <f>IF($V$10=0," ",E22)</f>
        <v>↓↓↓</v>
      </c>
      <c r="P22" s="167"/>
      <c r="Q22" s="167"/>
      <c r="R22" s="168"/>
      <c r="T22" s="212"/>
      <c r="X22" s="312"/>
      <c r="Y22" s="314"/>
      <c r="AA22" s="92"/>
      <c r="AB22" s="93"/>
    </row>
    <row r="23" spans="2:36" ht="45" customHeight="1" thickBot="1" x14ac:dyDescent="0.4">
      <c r="B23" s="155" t="s">
        <v>14</v>
      </c>
      <c r="C23" s="156" t="s">
        <v>50</v>
      </c>
      <c r="D23" s="149"/>
      <c r="E23" s="306" t="s">
        <v>102</v>
      </c>
      <c r="F23" s="150"/>
      <c r="G23" s="151" t="s">
        <v>33</v>
      </c>
      <c r="H23" s="148" t="s">
        <v>99</v>
      </c>
      <c r="I23" s="149"/>
      <c r="J23" s="193">
        <f>Apstrade_A!BR5</f>
        <v>5</v>
      </c>
      <c r="K23" s="183"/>
      <c r="L23" s="181">
        <f>Apstrade_A!BR7</f>
        <v>12</v>
      </c>
      <c r="M23" s="153"/>
      <c r="N23" s="153"/>
      <c r="O23" s="153"/>
      <c r="P23" s="203">
        <f>IF($V$10=0," ",J23/$V$10)</f>
        <v>0.29411764705882354</v>
      </c>
      <c r="Q23" s="186"/>
      <c r="R23" s="207">
        <f>IF($V$10=0," ",L23/$V$10)</f>
        <v>0.70588235294117652</v>
      </c>
      <c r="T23" s="212"/>
      <c r="U23" s="296" t="s">
        <v>113</v>
      </c>
      <c r="V23" s="299" t="s">
        <v>109</v>
      </c>
      <c r="W23" s="299"/>
      <c r="X23" s="94">
        <f>SUM(L2:L25)</f>
        <v>134</v>
      </c>
      <c r="Y23" s="95">
        <f>IF(SUM($X$23:$X$25)=0," ",X23/SUM($X$23:$X$25))</f>
        <v>0.60633484162895923</v>
      </c>
      <c r="Z23" s="96"/>
      <c r="AA23" s="97"/>
      <c r="AB23" s="98"/>
      <c r="AC23" s="96"/>
    </row>
    <row r="24" spans="2:36" ht="45" customHeight="1" thickBot="1" x14ac:dyDescent="0.4">
      <c r="B24" s="42" t="s">
        <v>15</v>
      </c>
      <c r="C24" s="35" t="s">
        <v>51</v>
      </c>
      <c r="E24" s="307"/>
      <c r="G24" s="44" t="s">
        <v>34</v>
      </c>
      <c r="H24" s="35" t="s">
        <v>100</v>
      </c>
      <c r="J24" s="194">
        <f>Apstrade_A!BW5</f>
        <v>6</v>
      </c>
      <c r="K24" s="184"/>
      <c r="L24" s="40">
        <f>Apstrade_A!BW7</f>
        <v>11</v>
      </c>
      <c r="P24" s="204">
        <f>IF($V$10=0," ",J24/$V$10)</f>
        <v>0.35294117647058826</v>
      </c>
      <c r="Q24" s="187"/>
      <c r="R24" s="208">
        <f>IF($V$10=0," ",L24/$V$10)</f>
        <v>0.6470588235294118</v>
      </c>
      <c r="T24" s="212"/>
      <c r="U24" s="297"/>
      <c r="V24" s="300" t="s">
        <v>110</v>
      </c>
      <c r="W24" s="300"/>
      <c r="X24" s="99">
        <f>SUM(K2:K25)</f>
        <v>54</v>
      </c>
      <c r="Y24" s="100">
        <f t="shared" ref="Y24:Y25" si="4">IF(SUM($X$23:$X$25)=0," ",X24/SUM($X$23:$X$25))</f>
        <v>0.24434389140271492</v>
      </c>
      <c r="Z24" s="101"/>
      <c r="AA24" s="102"/>
      <c r="AB24" s="103"/>
      <c r="AC24" s="101"/>
    </row>
    <row r="25" spans="2:36" ht="45" customHeight="1" thickBot="1" x14ac:dyDescent="0.4">
      <c r="B25" s="169" t="s">
        <v>16</v>
      </c>
      <c r="C25" s="177" t="s">
        <v>52</v>
      </c>
      <c r="D25" s="170"/>
      <c r="E25" s="308"/>
      <c r="F25" s="171"/>
      <c r="G25" s="172" t="s">
        <v>35</v>
      </c>
      <c r="H25" s="173" t="s">
        <v>105</v>
      </c>
      <c r="I25" s="170"/>
      <c r="J25" s="195">
        <f>Apstrade_A!CB5</f>
        <v>5</v>
      </c>
      <c r="K25" s="185"/>
      <c r="L25" s="182">
        <f>Apstrade_A!CB7</f>
        <v>12</v>
      </c>
      <c r="M25" s="175"/>
      <c r="N25" s="175"/>
      <c r="O25" s="175"/>
      <c r="P25" s="205">
        <f>IF($V$10=0," ",J25/$V$10)</f>
        <v>0.29411764705882354</v>
      </c>
      <c r="Q25" s="188"/>
      <c r="R25" s="209">
        <f>IF($V$10=0," ",L25/$V$10)</f>
        <v>0.70588235294117652</v>
      </c>
      <c r="T25" s="212"/>
      <c r="U25" s="298"/>
      <c r="V25" s="301" t="s">
        <v>111</v>
      </c>
      <c r="W25" s="301"/>
      <c r="X25" s="104">
        <f>SUM(J2:J25)</f>
        <v>33</v>
      </c>
      <c r="Y25" s="105">
        <f t="shared" si="4"/>
        <v>0.14932126696832579</v>
      </c>
      <c r="Z25" s="106"/>
      <c r="AA25" s="107"/>
      <c r="AB25" s="108"/>
      <c r="AC25" s="106"/>
    </row>
    <row r="26" spans="2:36" ht="15" customHeight="1" x14ac:dyDescent="0.3"/>
  </sheetData>
  <mergeCells count="39">
    <mergeCell ref="X21:X22"/>
    <mergeCell ref="Y21:Y22"/>
    <mergeCell ref="G4:H4"/>
    <mergeCell ref="C9:C11"/>
    <mergeCell ref="U1:Z1"/>
    <mergeCell ref="U2:Z2"/>
    <mergeCell ref="U3:Z3"/>
    <mergeCell ref="U18:V18"/>
    <mergeCell ref="U17:V17"/>
    <mergeCell ref="U9:W9"/>
    <mergeCell ref="U7:U8"/>
    <mergeCell ref="V7:V8"/>
    <mergeCell ref="U23:U25"/>
    <mergeCell ref="V23:W23"/>
    <mergeCell ref="V24:W24"/>
    <mergeCell ref="V25:W25"/>
    <mergeCell ref="C2:H3"/>
    <mergeCell ref="U19:V19"/>
    <mergeCell ref="J1:O2"/>
    <mergeCell ref="P1:R2"/>
    <mergeCell ref="E23:E25"/>
    <mergeCell ref="J3:L3"/>
    <mergeCell ref="P3:R3"/>
    <mergeCell ref="C1:H1"/>
    <mergeCell ref="B18:B19"/>
    <mergeCell ref="U20:V20"/>
    <mergeCell ref="U4:AC4"/>
    <mergeCell ref="B4:C4"/>
    <mergeCell ref="B9:B11"/>
    <mergeCell ref="E9:E11"/>
    <mergeCell ref="E13:E14"/>
    <mergeCell ref="B13:B14"/>
    <mergeCell ref="C13:C14"/>
    <mergeCell ref="U14:V16"/>
    <mergeCell ref="M4:O4"/>
    <mergeCell ref="E18:E19"/>
    <mergeCell ref="C18:C19"/>
    <mergeCell ref="AA10:AB11"/>
    <mergeCell ref="U12:X13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A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A10:AB11">
    <cfRule type="cellIs" dxfId="0" priority="1" operator="equal">
      <formula>"I"</formula>
    </cfRule>
  </conditionalFormatting>
  <hyperlinks>
    <hyperlink ref="U1:Z1" r:id="rId1" display="● Pakalpojumu vides pilnveide:   https://www.varam.gov.lv/lv/pakalpojumu-vides-pilnveide" xr:uid="{932FFC76-7247-4026-8C27-6D8F3DB002E3}"/>
    <hyperlink ref="U3:Z3" r:id="rId2" display="● Tiešsaistes konsultācijas:   katru ceturtdienu 15:00–17:00 MS Teams vidē" xr:uid="{E448AF76-5C7F-4754-B682-F737BB42C266}"/>
    <hyperlink ref="U2:Z2" r:id="rId3" display="● Atbalsts:   pvp@varam.gov.lv" xr:uid="{329D46CC-0F87-457D-B9F5-59FF133D13C3}"/>
  </hyperlinks>
  <printOptions horizontalCentered="1"/>
  <pageMargins left="0.19685039370078741" right="0.19685039370078741" top="1.1811023622047245" bottom="0.19685039370078741" header="0.19685039370078741" footer="0.19685039370078741"/>
  <pageSetup paperSize="8" scale="62" orientation="landscape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9c0ee6-780c-49fd-8052-22ddbc77c091">
      <Terms xmlns="http://schemas.microsoft.com/office/infopath/2007/PartnerControls"/>
    </lcf76f155ced4ddcb4097134ff3c332f>
    <TaxCatchAll xmlns="ce365fa6-8904-490f-8f36-6f2869b3bb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95487DC0115EFE4DA32B81486D0B496C" ma:contentTypeVersion="12" ma:contentTypeDescription="Izveidot jaunu dokumentu." ma:contentTypeScope="" ma:versionID="bfa7bafeec07f033341e03168c0a37d8">
  <xsd:schema xmlns:xsd="http://www.w3.org/2001/XMLSchema" xmlns:xs="http://www.w3.org/2001/XMLSchema" xmlns:p="http://schemas.microsoft.com/office/2006/metadata/properties" xmlns:ns2="b29c0ee6-780c-49fd-8052-22ddbc77c091" xmlns:ns3="ce365fa6-8904-490f-8f36-6f2869b3bb50" targetNamespace="http://schemas.microsoft.com/office/2006/metadata/properties" ma:root="true" ma:fieldsID="64ff23f157757ab09dc2789476ff1ac9" ns2:_="" ns3:_="">
    <xsd:import namespace="b29c0ee6-780c-49fd-8052-22ddbc77c091"/>
    <xsd:import namespace="ce365fa6-8904-490f-8f36-6f2869b3bb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c0ee6-780c-49fd-8052-22ddbc77c0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65fa6-8904-490f-8f36-6f2869b3bb5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ee94614-0c26-4319-bb3d-2bae64a24a66}" ma:internalName="TaxCatchAll" ma:showField="CatchAllData" ma:web="ce365fa6-8904-490f-8f36-6f2869b3bb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E135F8-F42D-4C10-8A60-9FD40E2D7EE1}">
  <ds:schemaRefs>
    <ds:schemaRef ds:uri="http://schemas.microsoft.com/office/2006/metadata/properties"/>
    <ds:schemaRef ds:uri="http://schemas.microsoft.com/office/infopath/2007/PartnerControls"/>
    <ds:schemaRef ds:uri="b29c0ee6-780c-49fd-8052-22ddbc77c091"/>
    <ds:schemaRef ds:uri="ce365fa6-8904-490f-8f36-6f2869b3bb50"/>
  </ds:schemaRefs>
</ds:datastoreItem>
</file>

<file path=customXml/itemProps2.xml><?xml version="1.0" encoding="utf-8"?>
<ds:datastoreItem xmlns:ds="http://schemas.openxmlformats.org/officeDocument/2006/customXml" ds:itemID="{09333B1E-564A-49F5-8771-A640D7DA7A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8ED2A2-D4B0-4BA8-87A1-B3F331F42F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9c0ee6-780c-49fd-8052-22ddbc77c091"/>
    <ds:schemaRef ds:uri="ce365fa6-8904-490f-8f36-6f2869b3b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2d593ad-f07d-4c55-87c8-106c26d6ba08}" enabled="0" method="" siteId="{a2d593ad-f07d-4c55-87c8-106c26d6ba0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Apstrade_A</vt:lpstr>
      <vt:lpstr>Kopsavilkums_A</vt:lpstr>
      <vt:lpstr>Kopsavilkums_A!Print_Area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Indra Leitāne-Valdmane</cp:lastModifiedBy>
  <cp:lastPrinted>2026-07-01T06:24:17Z</cp:lastPrinted>
  <dcterms:created xsi:type="dcterms:W3CDTF">2015-06-05T18:17:20Z</dcterms:created>
  <dcterms:modified xsi:type="dcterms:W3CDTF">2026-07-01T08:46:13Z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0x01010095487DC0115EFE4DA32B81486D0B496C</vt:lpwstr>
  </property>
</Properties>
</file>