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vide.sharepoint.com/sites/NFI.EEZ.2021.-2028/Koplietojamie dokumenti/2.Iekšējās kārtības/3.DSF/"/>
    </mc:Choice>
  </mc:AlternateContent>
  <xr:revisionPtr revIDLastSave="500" documentId="8_{F847D393-BB6A-4C8D-AF4E-05E2AB09E759}" xr6:coauthVersionLast="47" xr6:coauthVersionMax="47" xr10:uidLastSave="{FF444366-652B-4881-A4C5-D9189BC9E364}"/>
  <bookViews>
    <workbookView xWindow="-26445" yWindow="1185" windowWidth="24300" windowHeight="18270" xr2:uid="{E29718C9-83FD-4276-B969-F4E019B3EDC7}"/>
  </bookViews>
  <sheets>
    <sheet name="atskaite" sheetId="1" r:id="rId1"/>
    <sheet name="Nakstmītne un uzturēšanās" sheetId="4" r:id="rId2"/>
    <sheet name="Ceļa izdevumi" sheetId="6" r:id="rId3"/>
    <sheet name="Likmes" sheetId="2" r:id="rId4"/>
  </sheets>
  <definedNames>
    <definedName name="_ftnref1" localSheetId="3">Likmes!$B$2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9" i="6" l="1"/>
  <c r="I40" i="6"/>
  <c r="I41" i="6"/>
  <c r="I31" i="6"/>
  <c r="I28" i="6" s="1"/>
  <c r="I32" i="6"/>
  <c r="I33" i="6"/>
  <c r="I34" i="6"/>
  <c r="I25" i="6"/>
  <c r="I26" i="6"/>
  <c r="I27" i="6"/>
  <c r="I18" i="6"/>
  <c r="I19" i="6"/>
  <c r="I20" i="6"/>
  <c r="I10" i="6"/>
  <c r="I11" i="6"/>
  <c r="I12" i="6"/>
  <c r="I13" i="6"/>
  <c r="F39" i="6"/>
  <c r="F40" i="6"/>
  <c r="F41" i="6"/>
  <c r="F32" i="6"/>
  <c r="F33" i="6"/>
  <c r="F34" i="6"/>
  <c r="F25" i="6"/>
  <c r="F26" i="6"/>
  <c r="F27" i="6"/>
  <c r="F18" i="6"/>
  <c r="F19" i="6"/>
  <c r="F20" i="6"/>
  <c r="F10" i="6"/>
  <c r="F11" i="6"/>
  <c r="F12" i="6"/>
  <c r="F13" i="6"/>
  <c r="C38" i="6"/>
  <c r="C39" i="6"/>
  <c r="C40" i="6"/>
  <c r="C41" i="6"/>
  <c r="C31" i="6"/>
  <c r="C32" i="6"/>
  <c r="C33" i="6"/>
  <c r="C34" i="6"/>
  <c r="C24" i="6"/>
  <c r="C25" i="6"/>
  <c r="C26" i="6"/>
  <c r="C27" i="6"/>
  <c r="C18" i="6"/>
  <c r="C19" i="6"/>
  <c r="C20" i="6"/>
  <c r="C10" i="6"/>
  <c r="C11" i="6"/>
  <c r="C12" i="6"/>
  <c r="C13" i="6"/>
  <c r="K39" i="6"/>
  <c r="K40" i="6"/>
  <c r="K41" i="6"/>
  <c r="K32" i="6"/>
  <c r="K33" i="6"/>
  <c r="K34" i="6"/>
  <c r="K25" i="6"/>
  <c r="K26" i="6"/>
  <c r="K27" i="6"/>
  <c r="K18" i="6"/>
  <c r="K19" i="6"/>
  <c r="K20" i="6"/>
  <c r="K10" i="6"/>
  <c r="K11" i="6"/>
  <c r="K12" i="6"/>
  <c r="K13" i="6"/>
  <c r="H39" i="6"/>
  <c r="H40" i="6"/>
  <c r="H41" i="6"/>
  <c r="H32" i="6"/>
  <c r="H33" i="6"/>
  <c r="H34" i="6"/>
  <c r="H25" i="6"/>
  <c r="H26" i="6"/>
  <c r="H27" i="6"/>
  <c r="H17" i="6"/>
  <c r="H18" i="6"/>
  <c r="H19" i="6"/>
  <c r="H20" i="6"/>
  <c r="H10" i="6"/>
  <c r="H11" i="6"/>
  <c r="H12" i="6"/>
  <c r="H13" i="6"/>
  <c r="A7" i="6"/>
  <c r="B7" i="6"/>
  <c r="C8" i="6"/>
  <c r="F8" i="6"/>
  <c r="H8" i="6"/>
  <c r="K8" i="6"/>
  <c r="C9" i="6"/>
  <c r="F9" i="6"/>
  <c r="H9" i="6"/>
  <c r="I9" i="6"/>
  <c r="K9" i="6"/>
  <c r="A14" i="6"/>
  <c r="B14" i="6"/>
  <c r="C15" i="6"/>
  <c r="F15" i="6"/>
  <c r="H15" i="6"/>
  <c r="K15" i="6"/>
  <c r="C16" i="6"/>
  <c r="F16" i="6"/>
  <c r="H16" i="6"/>
  <c r="I16" i="6" s="1"/>
  <c r="K16" i="6"/>
  <c r="C17" i="6"/>
  <c r="I17" i="6" s="1"/>
  <c r="I14" i="6" s="1"/>
  <c r="F17" i="6"/>
  <c r="K17" i="6"/>
  <c r="A21" i="6"/>
  <c r="B21" i="6"/>
  <c r="C22" i="6"/>
  <c r="F22" i="6"/>
  <c r="H22" i="6"/>
  <c r="I22" i="6"/>
  <c r="K22" i="6"/>
  <c r="C23" i="6"/>
  <c r="I23" i="6" s="1"/>
  <c r="F23" i="6"/>
  <c r="H23" i="6"/>
  <c r="K23" i="6"/>
  <c r="F24" i="6"/>
  <c r="H24" i="6"/>
  <c r="I24" i="6"/>
  <c r="K24" i="6"/>
  <c r="A28" i="6"/>
  <c r="B28" i="6"/>
  <c r="C29" i="6"/>
  <c r="I29" i="6" s="1"/>
  <c r="F29" i="6"/>
  <c r="H29" i="6"/>
  <c r="K29" i="6"/>
  <c r="C30" i="6"/>
  <c r="F30" i="6"/>
  <c r="H30" i="6"/>
  <c r="I30" i="6"/>
  <c r="K30" i="6"/>
  <c r="F31" i="6"/>
  <c r="H31" i="6"/>
  <c r="K31" i="6"/>
  <c r="A35" i="6"/>
  <c r="B35" i="6"/>
  <c r="C36" i="6"/>
  <c r="F36" i="6"/>
  <c r="H36" i="6"/>
  <c r="I36" i="6"/>
  <c r="K36" i="6"/>
  <c r="C37" i="6"/>
  <c r="F37" i="6"/>
  <c r="H37" i="6"/>
  <c r="I37" i="6"/>
  <c r="K37" i="6"/>
  <c r="I38" i="6"/>
  <c r="F38" i="6"/>
  <c r="H38" i="6"/>
  <c r="K38" i="6"/>
  <c r="I35" i="6" l="1"/>
  <c r="I21" i="6"/>
  <c r="I8" i="6"/>
  <c r="I7" i="6" s="1"/>
  <c r="I15" i="6"/>
  <c r="C26" i="1"/>
  <c r="H26" i="1"/>
  <c r="G26" i="1"/>
  <c r="F26" i="1"/>
  <c r="E26" i="1"/>
  <c r="D26" i="1"/>
  <c r="C31" i="1"/>
  <c r="I42" i="6" l="1"/>
  <c r="C18" i="1" l="1"/>
  <c r="D18" i="1"/>
  <c r="D2" i="6"/>
  <c r="D3" i="6"/>
  <c r="D1" i="4"/>
  <c r="D2" i="4"/>
  <c r="D3" i="4"/>
  <c r="B7" i="4"/>
  <c r="O8" i="4"/>
  <c r="O9" i="4"/>
  <c r="O10" i="4"/>
  <c r="O11" i="4"/>
  <c r="M8" i="4"/>
  <c r="M9" i="4"/>
  <c r="M10" i="4"/>
  <c r="M11" i="4"/>
  <c r="K8" i="4"/>
  <c r="K9" i="4"/>
  <c r="K10" i="4"/>
  <c r="K11" i="4"/>
  <c r="G9" i="4"/>
  <c r="D8" i="4"/>
  <c r="D9" i="4"/>
  <c r="D10" i="4"/>
  <c r="D11" i="4"/>
  <c r="C8" i="4"/>
  <c r="C9" i="4"/>
  <c r="C10" i="4"/>
  <c r="C11" i="4"/>
  <c r="B8" i="4"/>
  <c r="E8" i="4" s="1"/>
  <c r="B9" i="4"/>
  <c r="E9" i="4" s="1"/>
  <c r="B10" i="4"/>
  <c r="E10" i="4" s="1"/>
  <c r="B11" i="4"/>
  <c r="E11" i="4" s="1"/>
  <c r="A8" i="4"/>
  <c r="A9" i="4"/>
  <c r="A10" i="4"/>
  <c r="A11" i="4"/>
  <c r="D7" i="4"/>
  <c r="C7" i="4"/>
  <c r="F10" i="4" l="1"/>
  <c r="H16" i="1" s="1"/>
  <c r="G10" i="4"/>
  <c r="H10" i="4" s="1"/>
  <c r="I16" i="1" s="1"/>
  <c r="F9" i="4"/>
  <c r="H15" i="1" s="1"/>
  <c r="F11" i="4"/>
  <c r="G11" i="4"/>
  <c r="H11" i="4" s="1"/>
  <c r="I17" i="1" s="1"/>
  <c r="H9" i="4"/>
  <c r="I15" i="1" s="1"/>
  <c r="F8" i="4"/>
  <c r="H14" i="1" s="1"/>
  <c r="G8" i="4"/>
  <c r="H8" i="4" s="1"/>
  <c r="I14" i="1" s="1"/>
  <c r="O7" i="4"/>
  <c r="M7" i="4"/>
  <c r="K7" i="4"/>
  <c r="A7" i="4"/>
  <c r="I10" i="4" l="1"/>
  <c r="I11" i="4"/>
  <c r="H17" i="1"/>
  <c r="J15" i="1"/>
  <c r="K15" i="1" s="1"/>
  <c r="I9" i="4"/>
  <c r="J13" i="1"/>
  <c r="J14" i="1"/>
  <c r="K14" i="1" s="1"/>
  <c r="I8" i="4"/>
  <c r="J16" i="1"/>
  <c r="K16" i="1" s="1"/>
  <c r="J17" i="1"/>
  <c r="G7" i="4"/>
  <c r="H7" i="4" s="1"/>
  <c r="I13" i="1" s="1"/>
  <c r="E7" i="4"/>
  <c r="F7" i="4" s="1"/>
  <c r="H13" i="1" s="1"/>
  <c r="K17" i="1" l="1"/>
  <c r="K13" i="1"/>
  <c r="I7" i="4"/>
  <c r="F12" i="4"/>
  <c r="H18" i="1" s="1"/>
  <c r="H12" i="4"/>
  <c r="I18" i="1"/>
  <c r="I12" i="4" l="1"/>
  <c r="D51" i="1" l="1"/>
  <c r="E51" i="1"/>
  <c r="F51" i="1"/>
  <c r="G51" i="1"/>
  <c r="H51" i="1"/>
  <c r="C51" i="1"/>
  <c r="D46" i="1"/>
  <c r="E46" i="1"/>
  <c r="F46" i="1"/>
  <c r="G46" i="1"/>
  <c r="H46" i="1"/>
  <c r="C46" i="1"/>
  <c r="J18" i="1" l="1"/>
  <c r="K18" i="1" s="1"/>
  <c r="D41" i="1"/>
  <c r="E41" i="1"/>
  <c r="F41" i="1"/>
  <c r="G41" i="1"/>
  <c r="H41" i="1"/>
  <c r="C41" i="1"/>
  <c r="D36" i="1"/>
  <c r="E36" i="1"/>
  <c r="F36" i="1"/>
  <c r="G36" i="1"/>
  <c r="H36" i="1"/>
  <c r="C36" i="1"/>
  <c r="D31" i="1"/>
  <c r="E31" i="1"/>
  <c r="F31" i="1"/>
  <c r="G31" i="1"/>
  <c r="H31" i="1"/>
  <c r="H56" i="1" l="1"/>
  <c r="D56" i="1"/>
  <c r="C56" i="1"/>
  <c r="D8" i="1" s="1"/>
  <c r="G56" i="1"/>
  <c r="K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 Bunkus</author>
  </authors>
  <commentList>
    <comment ref="D12" authorId="0" shapeId="0" xr:uid="{E2338374-17D9-48FB-B1DF-A59C73C83F94}">
      <text>
        <r>
          <rPr>
            <b/>
            <sz val="9"/>
            <color indexed="81"/>
            <rFont val="Tahoma"/>
            <family val="2"/>
            <charset val="186"/>
          </rPr>
          <t xml:space="preserve">Skaidrojums: </t>
        </r>
        <r>
          <rPr>
            <sz val="9"/>
            <color indexed="81"/>
            <rFont val="Tahoma"/>
            <family val="2"/>
            <charset val="186"/>
          </rPr>
          <t>jānorāda visas iniciatīvas apstiprinātajā budžetā paredzētās izmaksas, kas saistītas ar konkrēto ārvalstu komandējumu.</t>
        </r>
      </text>
    </comment>
    <comment ref="H12" authorId="0" shapeId="0" xr:uid="{E1DAA4D5-9559-4937-B5CD-02F3BA44D408}">
      <text>
        <r>
          <rPr>
            <b/>
            <sz val="9"/>
            <color indexed="81"/>
            <rFont val="Tahoma"/>
            <family val="2"/>
            <charset val="186"/>
          </rPr>
          <t xml:space="preserve">Skaidrojums: </t>
        </r>
        <r>
          <rPr>
            <sz val="9"/>
            <color indexed="81"/>
            <rFont val="Tahoma"/>
            <family val="2"/>
            <charset val="186"/>
          </rPr>
          <t xml:space="preserve">aprēķinu skatīt lapā "Naktsmītne un uzturēšanās", norādīt informāciju par pamatojošajiem dokumentiem
</t>
        </r>
      </text>
    </comment>
    <comment ref="I12" authorId="0" shapeId="0" xr:uid="{639C9CA9-7BEC-4737-BA60-D59BBE18627A}">
      <text>
        <r>
          <rPr>
            <b/>
            <sz val="9"/>
            <color indexed="81"/>
            <rFont val="Tahoma"/>
            <family val="2"/>
            <charset val="186"/>
          </rPr>
          <t>Skaidrojums:</t>
        </r>
        <r>
          <rPr>
            <sz val="9"/>
            <color indexed="81"/>
            <rFont val="Tahoma"/>
            <family val="2"/>
            <charset val="186"/>
          </rPr>
          <t xml:space="preserve">
aprēķinu skatīt lapā "Naktsmītne un uzturēšanās", norādīt informāciju par pamatojošajiem dokumentiem</t>
        </r>
      </text>
    </comment>
    <comment ref="J12" authorId="0" shapeId="0" xr:uid="{12B437F9-A2E6-4BCC-A3F9-8D2990A31CC9}">
      <text>
        <r>
          <rPr>
            <b/>
            <sz val="9"/>
            <color indexed="81"/>
            <rFont val="Tahoma"/>
            <family val="2"/>
            <charset val="186"/>
          </rPr>
          <t xml:space="preserve">Skaidrojums: </t>
        </r>
        <r>
          <rPr>
            <sz val="9"/>
            <color indexed="81"/>
            <rFont val="Tahoma"/>
            <family val="2"/>
            <charset val="186"/>
          </rPr>
          <t xml:space="preserve">aprēķinu skatīt lapā “Ceļa izdevumi”, atsevišķi dati ir jāievada papildus.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 Bunkus</author>
  </authors>
  <commentList>
    <comment ref="B6" authorId="0" shapeId="0" xr:uid="{90045FAD-E0F9-45FA-A17D-03970CDD32F9}">
      <text>
        <r>
          <rPr>
            <b/>
            <sz val="9"/>
            <color indexed="81"/>
            <rFont val="Tahoma"/>
            <family val="2"/>
            <charset val="186"/>
          </rPr>
          <t xml:space="preserve">Skaidrojums:
</t>
        </r>
        <r>
          <rPr>
            <u/>
            <sz val="9"/>
            <color indexed="81"/>
            <rFont val="Tahoma"/>
            <family val="2"/>
            <charset val="186"/>
          </rPr>
          <t>starptautisks brauciens</t>
        </r>
        <r>
          <rPr>
            <sz val="9"/>
            <color indexed="81"/>
            <rFont val="Tahoma"/>
            <family val="2"/>
            <charset val="186"/>
          </rPr>
          <t xml:space="preserve"> - starp Latviju un komandējuma vietu;
</t>
        </r>
        <r>
          <rPr>
            <u/>
            <sz val="9"/>
            <color indexed="81"/>
            <rFont val="Tahoma"/>
            <family val="2"/>
            <charset val="186"/>
          </rPr>
          <t>iekšzemes brauciens</t>
        </r>
        <r>
          <rPr>
            <sz val="9"/>
            <color indexed="81"/>
            <rFont val="Tahoma"/>
            <family val="2"/>
            <charset val="186"/>
          </rPr>
          <t xml:space="preserve"> - starp pilsētām komandējuma vietā gadījumos, kad komandējuma laikā tiek mainīta komandējuma norises vieta, jeb komandējums norisinās vienas valsts divās pilsētās
</t>
        </r>
      </text>
    </comment>
    <comment ref="D6" authorId="0" shapeId="0" xr:uid="{60098E25-7B35-4C89-B932-2B1B0E5C3347}">
      <text>
        <r>
          <rPr>
            <b/>
            <sz val="9"/>
            <color indexed="81"/>
            <rFont val="Tahoma"/>
            <family val="2"/>
            <charset val="186"/>
          </rPr>
          <t xml:space="preserve">Piemērs: </t>
        </r>
        <r>
          <rPr>
            <sz val="9"/>
            <color indexed="81"/>
            <rFont val="Tahoma"/>
            <family val="2"/>
            <charset val="186"/>
          </rPr>
          <t>starptautiskais brauciens</t>
        </r>
        <r>
          <rPr>
            <b/>
            <sz val="9"/>
            <color indexed="81"/>
            <rFont val="Tahoma"/>
            <family val="2"/>
            <charset val="186"/>
          </rPr>
          <t xml:space="preserve"> </t>
        </r>
        <r>
          <rPr>
            <sz val="9"/>
            <color indexed="81"/>
            <rFont val="Tahoma"/>
            <family val="2"/>
            <charset val="186"/>
          </rPr>
          <t>Rīga - Oslo; iekšzemes brauciens Oslo - Bergena</t>
        </r>
      </text>
    </comment>
    <comment ref="E6" authorId="0" shapeId="0" xr:uid="{D4E0F905-E7F9-4FAD-9C25-1C3EB0C55FAB}">
      <text>
        <r>
          <rPr>
            <b/>
            <sz val="9"/>
            <color indexed="81"/>
            <rFont val="Tahoma"/>
            <family val="2"/>
            <charset val="186"/>
          </rPr>
          <t xml:space="preserve">Skaidrojums: </t>
        </r>
        <r>
          <rPr>
            <sz val="9"/>
            <color indexed="81"/>
            <rFont val="Tahoma"/>
            <family val="2"/>
            <charset val="186"/>
          </rPr>
          <t>Kā pamatojums šajā kolonnā norādītajam attālumam kilometros tabulas apakšā jāpievieno attāluma aprēķina kalkulatora ekrānšāviņš.</t>
        </r>
      </text>
    </comment>
    <comment ref="G6" authorId="0" shapeId="0" xr:uid="{FDCA0332-E89B-40A6-8BE9-FB292EF787E4}">
      <text>
        <r>
          <rPr>
            <b/>
            <sz val="9"/>
            <color indexed="81"/>
            <rFont val="Tahoma"/>
            <family val="2"/>
            <charset val="186"/>
          </rPr>
          <t xml:space="preserve">Skaidrojums: </t>
        </r>
        <r>
          <rPr>
            <sz val="9"/>
            <color indexed="81"/>
            <rFont val="Tahoma"/>
            <family val="2"/>
            <charset val="186"/>
          </rPr>
          <t xml:space="preserve">Komandējums, kurā vismaz pusei no turp un atpakaļ brauciena tiek izmantoti mazemisiju transportlīdzekļi, piemēram, autobuss, vilciens, velosipēds vai kopbraukšana. </t>
        </r>
        <r>
          <rPr>
            <sz val="9"/>
            <color indexed="81"/>
            <rFont val="Tahoma"/>
            <family val="2"/>
            <charset val="186"/>
          </rPr>
          <t xml:space="preserve">
Attālumam līdz 499 km piemēro izdevumu likmi, kas noteikta mazemisiju (videi draudzīgi) transportlīdzekļiem (piemēram, vilcieni, autobusi u.c.).
</t>
        </r>
      </text>
    </comment>
  </commentList>
</comments>
</file>

<file path=xl/sharedStrings.xml><?xml version="1.0" encoding="utf-8"?>
<sst xmlns="http://schemas.openxmlformats.org/spreadsheetml/2006/main" count="350" uniqueCount="193">
  <si>
    <t>3.pielikums</t>
  </si>
  <si>
    <t xml:space="preserve">DIVPUSĒJĀS SADARBĪBAS FONDA INICIATĪVAS ATSKAITE </t>
  </si>
  <si>
    <t xml:space="preserve">Iniciatīvas īstenotājs </t>
  </si>
  <si>
    <t xml:space="preserve">Iniciatīvas nosaukums </t>
  </si>
  <si>
    <t>Iniciatīvas īstenošanas laiks</t>
  </si>
  <si>
    <t>Pakalpojuma sniedzējs</t>
  </si>
  <si>
    <t>1.</t>
  </si>
  <si>
    <t>Pasākumu izmaksas potenciālo donorvalstu projektu partneru piesaistīšanai</t>
  </si>
  <si>
    <t>1.1.</t>
  </si>
  <si>
    <t xml:space="preserve">norādīt izmaksu apakšpozīcijas </t>
  </si>
  <si>
    <t>2.</t>
  </si>
  <si>
    <t>2.1.</t>
  </si>
  <si>
    <t>3.</t>
  </si>
  <si>
    <t>Datu vākšanas, ziņojumu, pētījumu un publikāciju sagatavošanas un publicēšanas izmaksas</t>
  </si>
  <si>
    <t>3.1.</t>
  </si>
  <si>
    <t>4.</t>
  </si>
  <si>
    <t>Ārējo konsultantu un iesaistīto ekspertu pakalpojumu izmaksas</t>
  </si>
  <si>
    <t>4.1.</t>
  </si>
  <si>
    <t>5.</t>
  </si>
  <si>
    <t>5.1.</t>
  </si>
  <si>
    <t>norādīt izmaksu apakšpozīcijas</t>
  </si>
  <si>
    <t>KOPĀ:</t>
  </si>
  <si>
    <t>Atzīmē ar "JĀ"  tos rezultātus, kuri ir sasniegti pēc divpusējās sadarbības iniciatīvas īstenošanas:</t>
  </si>
  <si>
    <t>izveidota sadarbība ar Donorvalsts institūciju</t>
  </si>
  <si>
    <t xml:space="preserve">veicināta labās prakses un zināšanu apmaiņa ar Donorvalsts institūcijām / ekspertiem </t>
  </si>
  <si>
    <t>papildus rezultāti</t>
  </si>
  <si>
    <t>Aprakstiet, kādi ir svarīgākie ieguvumi pēc iniciatīvas īstenošanas.</t>
  </si>
  <si>
    <t xml:space="preserve">Aprakstiet, kā divpusējās iniciatīvas ietvaros notikusi donorvalsts atpazīstamības veicināšana, norādot galvenos veiktos publicitātes pasākumus latviešu un angļu valodā (preses relīze, publikācija mājas lapā vai sociālajos medijos, video informatīvs pasākums, u.c.). </t>
  </si>
  <si>
    <t>DSF īstenotāja nosaukums</t>
  </si>
  <si>
    <t>Juridiskā adrese</t>
  </si>
  <si>
    <t>Reģistrācijas numurs</t>
  </si>
  <si>
    <t xml:space="preserve">Bankas kods </t>
  </si>
  <si>
    <t>Konta numurs</t>
  </si>
  <si>
    <t>DOKUMENTS IR ELEKTRONISKI PARAKSTĪTS AR DROŠU ELEKTRONISKO PARAKSTU UN SATUR LAIKA ZĪMOGU</t>
  </si>
  <si>
    <t>Maksājuma datums</t>
  </si>
  <si>
    <t>t.sk.PVN (EUR)</t>
  </si>
  <si>
    <t xml:space="preserve">Citas izmaksas, kas apstiprinātas iniciatīvā </t>
  </si>
  <si>
    <t xml:space="preserve">Plānotās attiecināmās  izmaksas </t>
  </si>
  <si>
    <t xml:space="preserve">Faktiskās attiecināmās  izmaksas </t>
  </si>
  <si>
    <t>Izdevumus pamatojošo dokumentu Nr. un datums</t>
  </si>
  <si>
    <t xml:space="preserve">Vienību skaits </t>
  </si>
  <si>
    <t xml:space="preserve">Vienības izmaksas, EUR </t>
  </si>
  <si>
    <t>Attiecināmo izmaksu pozīcijas nosaukums</t>
  </si>
  <si>
    <t>Attiecināmo izmaksu pozīcija</t>
  </si>
  <si>
    <t>Pamatojums par veiktajām par izmaiņām starp izmaksu pozīcijām</t>
  </si>
  <si>
    <t xml:space="preserve">Ja ir izmaiņas izmaksu pozīcjās no sākotnējo plānotā apstiprinātā budžeta, sniedz pamatojumu: </t>
  </si>
  <si>
    <t>Nr.</t>
  </si>
  <si>
    <r>
      <t xml:space="preserve">Kontaktpersona </t>
    </r>
    <r>
      <rPr>
        <i/>
        <sz val="10"/>
        <color rgb="FF000000"/>
        <rFont val="Times New Roman"/>
        <family val="1"/>
        <charset val="186"/>
      </rPr>
      <t>(vārds, uzvārds, tālrunis, e-pasts)</t>
    </r>
  </si>
  <si>
    <r>
      <t>Iniciatīvai piešķirtais finansējums</t>
    </r>
    <r>
      <rPr>
        <sz val="10"/>
        <color rgb="FF000000"/>
        <rFont val="Times New Roman"/>
        <family val="1"/>
        <charset val="186"/>
      </rPr>
      <t>, EUR</t>
    </r>
  </si>
  <si>
    <r>
      <t>Iniciatīvai izlietotais finansējums</t>
    </r>
    <r>
      <rPr>
        <sz val="10"/>
        <color rgb="FF000000"/>
        <rFont val="Times New Roman"/>
        <family val="1"/>
        <charset val="186"/>
      </rPr>
      <t>, EUR</t>
    </r>
  </si>
  <si>
    <r>
      <t xml:space="preserve">Iniciatīvas īstenotāja atbildīgā amatpersona vai paraksttiesīgā persona </t>
    </r>
    <r>
      <rPr>
        <i/>
        <sz val="10"/>
        <color rgb="FF000000"/>
        <rFont val="Times New Roman"/>
        <family val="1"/>
        <charset val="186"/>
      </rPr>
      <t>(amats, vārds, uzvārds)</t>
    </r>
  </si>
  <si>
    <t>Nr.p. k.</t>
  </si>
  <si>
    <t>Norvēģija</t>
  </si>
  <si>
    <t>Naktsmītnes vienības izmaksu standarta likme pa valstīm</t>
  </si>
  <si>
    <t>Valsts</t>
  </si>
  <si>
    <t>Albānija</t>
  </si>
  <si>
    <t>Libāna</t>
  </si>
  <si>
    <t>Alžīrija</t>
  </si>
  <si>
    <t>Lībija</t>
  </si>
  <si>
    <t>Armēnija</t>
  </si>
  <si>
    <t>Lihtenšteina</t>
  </si>
  <si>
    <t>Austrija</t>
  </si>
  <si>
    <t>Lietuva</t>
  </si>
  <si>
    <t>Azerbaidžāna</t>
  </si>
  <si>
    <t>Luksemburga</t>
  </si>
  <si>
    <t>Baltkrievija</t>
  </si>
  <si>
    <t>Malta</t>
  </si>
  <si>
    <t>Beļģija</t>
  </si>
  <si>
    <t>Moldova</t>
  </si>
  <si>
    <t>Bosnija un Hercogovina</t>
  </si>
  <si>
    <t>Melnkalne</t>
  </si>
  <si>
    <t>Bulgārija</t>
  </si>
  <si>
    <t>Maroka</t>
  </si>
  <si>
    <t>Horvātija</t>
  </si>
  <si>
    <t>Nīderlande</t>
  </si>
  <si>
    <t>Kipra</t>
  </si>
  <si>
    <t>Ziemeļmaķedonija</t>
  </si>
  <si>
    <t>Čehija</t>
  </si>
  <si>
    <t>Dānija</t>
  </si>
  <si>
    <t>Palestīna</t>
  </si>
  <si>
    <t>Ēģipte</t>
  </si>
  <si>
    <t>Polija</t>
  </si>
  <si>
    <t>Igaunija</t>
  </si>
  <si>
    <t>Portugāle</t>
  </si>
  <si>
    <t>Somija</t>
  </si>
  <si>
    <t>Rumānija</t>
  </si>
  <si>
    <t>Francija</t>
  </si>
  <si>
    <t>Serbija</t>
  </si>
  <si>
    <t>Vācija</t>
  </si>
  <si>
    <t>Slovākija</t>
  </si>
  <si>
    <t>Gruzija</t>
  </si>
  <si>
    <t>Slovēnija</t>
  </si>
  <si>
    <t>Grieķija</t>
  </si>
  <si>
    <t>Spānija</t>
  </si>
  <si>
    <t>Ungārija</t>
  </si>
  <si>
    <t>Zviedrija</t>
  </si>
  <si>
    <t>Islande</t>
  </si>
  <si>
    <t>Šveice</t>
  </si>
  <si>
    <t>Īrija</t>
  </si>
  <si>
    <t>Sīrija</t>
  </si>
  <si>
    <t>Izraēla</t>
  </si>
  <si>
    <t>Tunisija</t>
  </si>
  <si>
    <t>Itālija</t>
  </si>
  <si>
    <t>Turcija</t>
  </si>
  <si>
    <t>Jordānija</t>
  </si>
  <si>
    <t>Ukraina</t>
  </si>
  <si>
    <t>Kosova</t>
  </si>
  <si>
    <t>Apvienotā Karaliste</t>
  </si>
  <si>
    <t>Likme EUR</t>
  </si>
  <si>
    <t>Uzturēšanās vienības izmaksu standarta likme pa valstīm</t>
  </si>
  <si>
    <t>1.2.</t>
  </si>
  <si>
    <t>1.3.</t>
  </si>
  <si>
    <t>Ceļa attālums</t>
  </si>
  <si>
    <t>Videi draudzīgi transporta veidi</t>
  </si>
  <si>
    <t>Videi kaitīgi transporta veidi</t>
  </si>
  <si>
    <t>10–99 km</t>
  </si>
  <si>
    <t>100–499 km</t>
  </si>
  <si>
    <t>500–1999 km</t>
  </si>
  <si>
    <t>2000–2999 km</t>
  </si>
  <si>
    <t>3000–3999 km</t>
  </si>
  <si>
    <t>4000–7999 km</t>
  </si>
  <si>
    <t>8000 km vai vairāk</t>
  </si>
  <si>
    <t>Likme ceļa izdevumiem</t>
  </si>
  <si>
    <r>
      <t>Konferenču, semināru, kursu, izstāžu, kampaņu, mācību semināru un</t>
    </r>
    <r>
      <rPr>
        <sz val="10"/>
        <color rgb="FF414142"/>
        <rFont val="Times New Roman"/>
        <family val="1"/>
        <charset val="186"/>
      </rPr>
      <t xml:space="preserve"> </t>
    </r>
    <r>
      <rPr>
        <sz val="10"/>
        <color rgb="FF000000"/>
        <rFont val="Times New Roman"/>
        <family val="1"/>
        <charset val="186"/>
      </rPr>
      <t>sanāksmju organizēšanas izmaksas</t>
    </r>
  </si>
  <si>
    <r>
      <t xml:space="preserve">Komandējuma valsts
</t>
    </r>
    <r>
      <rPr>
        <i/>
        <sz val="9"/>
        <color rgb="FF000000"/>
        <rFont val="Times New Roman"/>
        <family val="1"/>
        <charset val="186"/>
      </rPr>
      <t>(ir izvēlne)</t>
    </r>
  </si>
  <si>
    <r>
      <rPr>
        <b/>
        <sz val="9"/>
        <color theme="1"/>
        <rFont val="Times New Roman"/>
        <family val="1"/>
        <charset val="186"/>
      </rPr>
      <t>Maršruts</t>
    </r>
    <r>
      <rPr>
        <i/>
        <sz val="9"/>
        <color theme="1"/>
        <rFont val="Times New Roman"/>
        <family val="1"/>
        <charset val="186"/>
      </rPr>
      <t xml:space="preserve">
(jāievada manuāli)</t>
    </r>
  </si>
  <si>
    <r>
      <t xml:space="preserve">Vai izmantoti videi draudzīgi transporta veidi 
</t>
    </r>
    <r>
      <rPr>
        <i/>
        <sz val="9"/>
        <color rgb="FF000000"/>
        <rFont val="Times New Roman"/>
        <family val="1"/>
        <charset val="186"/>
      </rPr>
      <t>(ir izvēlne)</t>
    </r>
  </si>
  <si>
    <r>
      <t xml:space="preserve">Brauciena veids
</t>
    </r>
    <r>
      <rPr>
        <i/>
        <sz val="9"/>
        <color rgb="FF000000"/>
        <rFont val="Times New Roman"/>
        <family val="1"/>
        <charset val="186"/>
      </rPr>
      <t>(ir izvēlne)</t>
    </r>
  </si>
  <si>
    <t>Ekrānšāviņu numerāciju norādīt atbilstoši tabulā norādītajai numerācijai</t>
  </si>
  <si>
    <t>Vienkāršoto izmaksu aprēķins ceļa izdevumiem</t>
  </si>
  <si>
    <t>Vienkāršoto izmaksu aprēķins naktsmītnes un uzturēšanās izdevumiem</t>
  </si>
  <si>
    <t xml:space="preserve"> tabulas lauki, kas ir iekrāsoti pelēkā krāsā, nav jāaizpilda</t>
  </si>
  <si>
    <t>Vienkāršoto izmaksu aprēķina kopsavilkums</t>
  </si>
  <si>
    <t>Informācija par faktisko komandējumu</t>
  </si>
  <si>
    <r>
      <t xml:space="preserve">Zem tabulas ir pievienots attāluma kalkulatora ekrānšāviņs </t>
    </r>
    <r>
      <rPr>
        <i/>
        <sz val="9"/>
        <color theme="1"/>
        <rFont val="Times New Roman"/>
        <family val="1"/>
        <charset val="186"/>
      </rPr>
      <t>(lūdzu, norādīt)</t>
    </r>
  </si>
  <si>
    <t>Tabulas lauki, kas ir iekrāsoti pelēkā krāsā, nav jāaizpilda</t>
  </si>
  <si>
    <r>
      <t xml:space="preserve">Komandējuma valsts
</t>
    </r>
    <r>
      <rPr>
        <i/>
        <sz val="9"/>
        <color rgb="FF000000"/>
        <rFont val="Times New Roman"/>
        <family val="1"/>
        <charset val="186"/>
      </rPr>
      <t>(nosaka automātiski)</t>
    </r>
  </si>
  <si>
    <t xml:space="preserve">Plānoto personu skaits </t>
  </si>
  <si>
    <t xml:space="preserve"> Kopējās komandējuma izmaksas (EUR)</t>
  </si>
  <si>
    <r>
      <t>Komandējuma periods</t>
    </r>
    <r>
      <rPr>
        <sz val="9"/>
        <color rgb="FF000000"/>
        <rFont val="Times New Roman"/>
        <family val="1"/>
        <charset val="186"/>
      </rPr>
      <t xml:space="preserve"> </t>
    </r>
    <r>
      <rPr>
        <i/>
        <sz val="9"/>
        <color rgb="FF000000"/>
        <rFont val="Times New Roman"/>
        <family val="1"/>
        <charset val="186"/>
      </rPr>
      <t>(jāievada manuāli)</t>
    </r>
  </si>
  <si>
    <r>
      <t xml:space="preserve">Komandējuma dienu skaits
</t>
    </r>
    <r>
      <rPr>
        <i/>
        <sz val="9"/>
        <color rgb="FF000000"/>
        <rFont val="Times New Roman"/>
        <family val="1"/>
        <charset val="186"/>
      </rPr>
      <t>(jāievada manuāli)</t>
    </r>
  </si>
  <si>
    <r>
      <t xml:space="preserve">Faktiskais personu skaits
 </t>
    </r>
    <r>
      <rPr>
        <i/>
        <sz val="9"/>
        <color rgb="FF000000"/>
        <rFont val="Times New Roman"/>
        <family val="1"/>
        <charset val="186"/>
      </rPr>
      <t>(jāievada manuāli)</t>
    </r>
  </si>
  <si>
    <r>
      <t xml:space="preserve">Attiecināmā summa par naktsmītni (EUR) 
</t>
    </r>
    <r>
      <rPr>
        <i/>
        <sz val="9"/>
        <color rgb="FF000000"/>
        <rFont val="Times New Roman"/>
        <family val="1"/>
        <charset val="186"/>
      </rPr>
      <t>(nosaka automātiski)</t>
    </r>
  </si>
  <si>
    <r>
      <rPr>
        <b/>
        <sz val="9"/>
        <color theme="1"/>
        <rFont val="Times New Roman"/>
        <family val="1"/>
        <charset val="186"/>
      </rPr>
      <t xml:space="preserve">Attiecināmā summa par uzturēšanos (EUR) </t>
    </r>
    <r>
      <rPr>
        <sz val="9"/>
        <color theme="1"/>
        <rFont val="Times New Roman"/>
        <family val="1"/>
        <charset val="186"/>
      </rPr>
      <t xml:space="preserve">
</t>
    </r>
    <r>
      <rPr>
        <i/>
        <sz val="9"/>
        <color theme="1"/>
        <rFont val="Times New Roman"/>
        <family val="1"/>
        <charset val="186"/>
      </rPr>
      <t>(nosaka automātiski)</t>
    </r>
  </si>
  <si>
    <r>
      <rPr>
        <b/>
        <sz val="9"/>
        <color theme="1"/>
        <rFont val="Times New Roman"/>
        <family val="1"/>
        <charset val="186"/>
      </rPr>
      <t xml:space="preserve">Attiecināmā summa par ceļa izdevumiem (EUR) </t>
    </r>
    <r>
      <rPr>
        <sz val="9"/>
        <color theme="1"/>
        <rFont val="Times New Roman"/>
        <family val="1"/>
        <charset val="186"/>
      </rPr>
      <t xml:space="preserve">
</t>
    </r>
    <r>
      <rPr>
        <i/>
        <sz val="9"/>
        <color theme="1"/>
        <rFont val="Times New Roman"/>
        <family val="1"/>
        <charset val="186"/>
      </rPr>
      <t>(nosaka automātiski)</t>
    </r>
  </si>
  <si>
    <r>
      <rPr>
        <b/>
        <sz val="9"/>
        <color theme="1"/>
        <rFont val="Times New Roman"/>
        <family val="1"/>
        <charset val="186"/>
      </rPr>
      <t xml:space="preserve">Attiecināmā summa KOPĀ (EUR) </t>
    </r>
    <r>
      <rPr>
        <sz val="9"/>
        <color theme="1"/>
        <rFont val="Times New Roman"/>
        <family val="1"/>
        <charset val="186"/>
      </rPr>
      <t xml:space="preserve">
</t>
    </r>
    <r>
      <rPr>
        <i/>
        <sz val="9"/>
        <color theme="1"/>
        <rFont val="Times New Roman"/>
        <family val="1"/>
        <charset val="186"/>
      </rPr>
      <t>(nosaka automātiski)</t>
    </r>
  </si>
  <si>
    <t xml:space="preserve"> Kopējās izmaksas (EUR)</t>
  </si>
  <si>
    <r>
      <t xml:space="preserve">Komandējuma dienu skaits
</t>
    </r>
    <r>
      <rPr>
        <i/>
        <sz val="9"/>
        <color rgb="FF000000"/>
        <rFont val="Times New Roman"/>
        <family val="1"/>
        <charset val="186"/>
      </rPr>
      <t>(nosaka automātiski)</t>
    </r>
  </si>
  <si>
    <r>
      <t xml:space="preserve">Faktiskais personu skaits
 </t>
    </r>
    <r>
      <rPr>
        <i/>
        <sz val="9"/>
        <color rgb="FF000000"/>
        <rFont val="Times New Roman"/>
        <family val="1"/>
        <charset val="186"/>
      </rPr>
      <t>(nosaka automātiski)</t>
    </r>
  </si>
  <si>
    <r>
      <t xml:space="preserve">Likme naktsmītnei (EUR)
</t>
    </r>
    <r>
      <rPr>
        <i/>
        <sz val="9"/>
        <color rgb="FF000000"/>
        <rFont val="Times New Roman"/>
        <family val="1"/>
        <charset val="186"/>
      </rPr>
      <t>(nosaka automātiski)</t>
    </r>
  </si>
  <si>
    <r>
      <t xml:space="preserve">Uzturēšanās likme (EUR) 
</t>
    </r>
    <r>
      <rPr>
        <i/>
        <sz val="9"/>
        <color rgb="FF000000"/>
        <rFont val="Times New Roman"/>
        <family val="1"/>
        <charset val="186"/>
      </rPr>
      <t>(nosaka automātiski)</t>
    </r>
  </si>
  <si>
    <t>2.2.</t>
  </si>
  <si>
    <t>3.2.</t>
  </si>
  <si>
    <t>https://erasmus-plus.ec.europa.eu/resources-and-tools/distance-calculator</t>
  </si>
  <si>
    <t>Ekrānšāviņu vietas no attāluma aprēķināšanas kalkulatora:</t>
  </si>
  <si>
    <t>attāluma kalkulatora ekrānšāviņs</t>
  </si>
  <si>
    <r>
      <t xml:space="preserve">Ceļa izdevumu likme (EUR) 
</t>
    </r>
    <r>
      <rPr>
        <i/>
        <sz val="9"/>
        <color rgb="FF000000"/>
        <rFont val="Times New Roman"/>
        <family val="1"/>
        <charset val="186"/>
      </rPr>
      <t>(nosaka automātiski)</t>
    </r>
  </si>
  <si>
    <t>2.3.</t>
  </si>
  <si>
    <t>3.3.</t>
  </si>
  <si>
    <t>4.2.</t>
  </si>
  <si>
    <t>4.3.</t>
  </si>
  <si>
    <t>5.2.</t>
  </si>
  <si>
    <t>5.3.</t>
  </si>
  <si>
    <t>3. Divpusējās sadarbības iniciatīvas rezultāti</t>
  </si>
  <si>
    <t>4.Publicitātes aktivitātes</t>
  </si>
  <si>
    <t>5. Pievienoto dokumentu saraksts</t>
  </si>
  <si>
    <t>6. Rekvizīti izdevumu atmaksai (ja attiecināms)</t>
  </si>
  <si>
    <r>
      <t xml:space="preserve">Ir pievienots </t>
    </r>
    <r>
      <rPr>
        <b/>
        <sz val="9"/>
        <color theme="1"/>
        <rFont val="Times New Roman"/>
        <family val="1"/>
        <charset val="186"/>
      </rPr>
      <t>rīkojums par komandējumu</t>
    </r>
    <r>
      <rPr>
        <sz val="9"/>
        <color theme="1"/>
        <rFont val="Times New Roman"/>
        <family val="1"/>
        <charset val="186"/>
      </rPr>
      <t xml:space="preserve"> </t>
    </r>
    <r>
      <rPr>
        <i/>
        <sz val="9"/>
        <color theme="1"/>
        <rFont val="Times New Roman"/>
        <family val="1"/>
        <charset val="186"/>
      </rPr>
      <t>(lūdzu, norādīt)</t>
    </r>
  </si>
  <si>
    <r>
      <t xml:space="preserve">Ir pievienota pasākuma/ semināra/ apmācību </t>
    </r>
    <r>
      <rPr>
        <b/>
        <sz val="9"/>
        <color theme="1"/>
        <rFont val="Times New Roman"/>
        <family val="1"/>
        <charset val="186"/>
      </rPr>
      <t>darba kārtība</t>
    </r>
    <r>
      <rPr>
        <b/>
        <i/>
        <sz val="9"/>
        <color theme="1"/>
        <rFont val="Times New Roman"/>
        <family val="1"/>
        <charset val="186"/>
      </rPr>
      <t xml:space="preserve"> </t>
    </r>
    <r>
      <rPr>
        <i/>
        <sz val="9"/>
        <color theme="1"/>
        <rFont val="Times New Roman"/>
        <family val="1"/>
        <charset val="186"/>
      </rPr>
      <t xml:space="preserve">
(lūdzu, norādīt)</t>
    </r>
  </si>
  <si>
    <r>
      <t>Ir pievienots</t>
    </r>
    <r>
      <rPr>
        <b/>
        <sz val="9"/>
        <color theme="1"/>
        <rFont val="Times New Roman"/>
        <family val="1"/>
        <charset val="186"/>
      </rPr>
      <t xml:space="preserve"> dalībnieku saraksts</t>
    </r>
    <r>
      <rPr>
        <sz val="9"/>
        <color theme="1"/>
        <rFont val="Times New Roman"/>
        <family val="1"/>
        <charset val="186"/>
      </rPr>
      <t xml:space="preserve"> par katru dienu </t>
    </r>
    <r>
      <rPr>
        <i/>
        <sz val="9"/>
        <color theme="1"/>
        <rFont val="Times New Roman"/>
        <family val="1"/>
        <charset val="186"/>
      </rPr>
      <t>(lūdzu, norādīt)</t>
    </r>
  </si>
  <si>
    <r>
      <t>Attāluma diapozons</t>
    </r>
    <r>
      <rPr>
        <i/>
        <sz val="9"/>
        <color rgb="FF000000"/>
        <rFont val="Times New Roman"/>
        <family val="1"/>
        <charset val="186"/>
      </rPr>
      <t xml:space="preserve"> 
 (nosaka automātiski)</t>
    </r>
  </si>
  <si>
    <t>Uzskaitiet atskaitei pievienotos papildu dokumentus, kas nav uzskaitīti 1.sadaļā, tai skaitā ilustratīvos vai informatīvos materiālus (fotogrāfijas, rīkojumi, u.c.)</t>
  </si>
  <si>
    <r>
      <rPr>
        <b/>
        <sz val="10"/>
        <color theme="1"/>
        <rFont val="Times New Roman"/>
        <family val="1"/>
        <charset val="186"/>
      </rPr>
      <t>1. Vienkāršoto izdevumu pārskats</t>
    </r>
    <r>
      <rPr>
        <sz val="10"/>
        <color theme="1"/>
        <rFont val="Times New Roman"/>
        <family val="1"/>
        <charset val="186"/>
      </rPr>
      <t xml:space="preserve">
Ārvalstu komandējuma izmaksas tiek segtas, piemērojot trīs vienas vienības izmaksu standarta likmes:
1) </t>
    </r>
    <r>
      <rPr>
        <u/>
        <sz val="10"/>
        <color theme="1"/>
        <rFont val="Times New Roman"/>
        <family val="1"/>
        <charset val="186"/>
      </rPr>
      <t>naktsmītnes</t>
    </r>
    <r>
      <rPr>
        <sz val="10"/>
        <color theme="1"/>
        <rFont val="Times New Roman"/>
        <family val="1"/>
        <charset val="186"/>
      </rPr>
      <t xml:space="preserve"> vienības izmaksu standarta likmi;
2) </t>
    </r>
    <r>
      <rPr>
        <u/>
        <sz val="10"/>
        <color theme="1"/>
        <rFont val="Times New Roman"/>
        <family val="1"/>
        <charset val="186"/>
      </rPr>
      <t>uzturēšanās</t>
    </r>
    <r>
      <rPr>
        <sz val="10"/>
        <color theme="1"/>
        <rFont val="Times New Roman"/>
        <family val="1"/>
        <charset val="186"/>
      </rPr>
      <t xml:space="preserve"> vienības izmaksu standarta likmi;
3) likmi </t>
    </r>
    <r>
      <rPr>
        <u/>
        <sz val="10"/>
        <color theme="1"/>
        <rFont val="Times New Roman"/>
        <family val="1"/>
        <charset val="186"/>
      </rPr>
      <t>ceļa izdevumiem</t>
    </r>
    <r>
      <rPr>
        <sz val="10"/>
        <color theme="1"/>
        <rFont val="Times New Roman"/>
        <family val="1"/>
        <charset val="186"/>
      </rPr>
      <t>.
Minētajās vienības izmaksu standarta likmēs ir ietvertas visas izmaksas, kas saistītas ar attiecīgo ārvalstu komandējumu un ir attiecināmas saskaņā ar iniciatīvas apstiprināto budžetu. 
Vienības izmaksās iekļautās izmaksas nevar tikt iekļautas nevienā citā izmaksu kategorijā, un jebkuras izmaksas, kas var rasties komandējuma laikā, netiek attiecinātas uz projekta faktiskajām izmaksām (atskaites 2.daļā "Faktisko izdevumu pārskats"). 
Izņēmumi: pasākumu organizēšanas izmaksas komandētajā valstī, dalības maksas pasākumos (piemēram, semināri, konferences), kas notiek komandētajā valstī. Šīs radušās izmaksas norāda atskaites 2.punkta tabulas 5.sadaļā "Citas izmaksas, kas apstiprinātas iniciatīvā"
Tabulā jānorāda visi iniciatīvas ietvaros veiktie ārvalstu komandējumi. Katrs ārvalstu komandējums jānorāda atsevišķā tabulas rindā. Attiecīgi nepieciešamo informāciju norāda arī atskaites lapās "Naktsmītne un uzturēšanās" un "Ceļa izdevumi"</t>
    </r>
  </si>
  <si>
    <t>6.</t>
  </si>
  <si>
    <t>6.1.</t>
  </si>
  <si>
    <r>
      <rPr>
        <b/>
        <sz val="10"/>
        <color theme="1"/>
        <rFont val="Times New Roman"/>
        <family val="1"/>
        <charset val="186"/>
      </rPr>
      <t>2. Faktisko izdevumu pārskats</t>
    </r>
    <r>
      <rPr>
        <sz val="10"/>
        <color theme="1"/>
        <rFont val="Times New Roman"/>
        <family val="1"/>
        <charset val="186"/>
      </rPr>
      <t xml:space="preserve">
Norādīt iniciatīvas faktiskās izmaksas attiecināmo izmaksu 1., 2., 3., 4. 5. un 6. pozīcijai, kā arī norādīt apakšpozīcijas, kas sastāda faktiskās izmaksas. </t>
    </r>
  </si>
  <si>
    <r>
      <t xml:space="preserve">Komandējumu izdevumi </t>
    </r>
    <r>
      <rPr>
        <i/>
        <sz val="9"/>
        <color rgb="FF000000"/>
        <rFont val="Times New Roman"/>
        <family val="1"/>
        <charset val="186"/>
      </rPr>
      <t>(attiecas uz donorvalsts partneriem un DSF iniciatīvām, kas aptiprināti pirms SCO metodikas)</t>
    </r>
  </si>
  <si>
    <t>1.4.</t>
  </si>
  <si>
    <t>1.5.</t>
  </si>
  <si>
    <t>1.6.</t>
  </si>
  <si>
    <t>2.4.</t>
  </si>
  <si>
    <t>2.5.</t>
  </si>
  <si>
    <t>2.6.</t>
  </si>
  <si>
    <t>3.4.</t>
  </si>
  <si>
    <t>3.5.</t>
  </si>
  <si>
    <t>3.6.</t>
  </si>
  <si>
    <t>4.4.</t>
  </si>
  <si>
    <t>4.5.</t>
  </si>
  <si>
    <t>4.6.</t>
  </si>
  <si>
    <t>5.4.</t>
  </si>
  <si>
    <t>5.5.</t>
  </si>
  <si>
    <t>5.6.</t>
  </si>
  <si>
    <r>
      <rPr>
        <b/>
        <sz val="9"/>
        <color theme="1"/>
        <rFont val="Times New Roman"/>
        <family val="1"/>
        <charset val="186"/>
      </rPr>
      <t>Attālums  braucienam pēc kalkulatora</t>
    </r>
    <r>
      <rPr>
        <sz val="9"/>
        <color theme="1"/>
        <rFont val="Times New Roman"/>
        <family val="1"/>
        <charset val="186"/>
      </rPr>
      <t xml:space="preserve"> (km)</t>
    </r>
    <r>
      <rPr>
        <i/>
        <sz val="9"/>
        <color theme="1"/>
        <rFont val="Aptos Narrow"/>
        <family val="1"/>
        <charset val="186"/>
        <scheme val="minor"/>
      </rPr>
      <t xml:space="preserve"> </t>
    </r>
    <r>
      <rPr>
        <i/>
        <sz val="8"/>
        <color theme="1"/>
        <rFont val="Aptos Narrow"/>
        <family val="2"/>
        <scheme val="minor"/>
      </rPr>
      <t>(jāievada manuāli, izmantojot attāluma aprēķina kalkulatoru)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</si>
</sst>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_ ;\-#,##0\ "/>
    <numFmt numFmtId="165" formatCode="#,##0.00_ ;\-#,##0.00\ "/>
    <numFmt numFmtId="166" formatCode="_-* #,##0.00\ _€_-;\-* #,##0.00\ _€_-;_-* &quot;-&quot;??\ _€_-;_-@_-"/>
  </numFmts>
  <fonts count="34" x14ac:knownFonts="1">
    <font>
      <sz val="11"/>
      <color theme="1"/>
      <name val="Aptos Narrow"/>
      <family val="2"/>
      <charset val="186"/>
      <scheme val="minor"/>
    </font>
    <font>
      <sz val="11"/>
      <color theme="1"/>
      <name val="Aptos Narrow"/>
      <family val="2"/>
      <charset val="186"/>
      <scheme val="minor"/>
    </font>
    <font>
      <sz val="10"/>
      <color theme="1"/>
      <name val="Times New Roman"/>
      <family val="1"/>
      <charset val="186"/>
    </font>
    <font>
      <b/>
      <sz val="10"/>
      <color theme="1"/>
      <name val="Times New Roman"/>
      <family val="1"/>
      <charset val="186"/>
    </font>
    <font>
      <b/>
      <sz val="10"/>
      <color rgb="FF000000"/>
      <name val="Times New Roman"/>
      <family val="1"/>
      <charset val="186"/>
    </font>
    <font>
      <i/>
      <sz val="10"/>
      <color theme="1"/>
      <name val="Times New Roman"/>
      <family val="1"/>
      <charset val="186"/>
    </font>
    <font>
      <i/>
      <sz val="10"/>
      <color rgb="FF000000"/>
      <name val="Times New Roman"/>
      <family val="1"/>
      <charset val="186"/>
    </font>
    <font>
      <sz val="10"/>
      <color rgb="FF000000"/>
      <name val="Times New Roman"/>
      <family val="1"/>
      <charset val="186"/>
    </font>
    <font>
      <sz val="10"/>
      <color rgb="FF414142"/>
      <name val="Times New Roman"/>
      <family val="1"/>
      <charset val="186"/>
    </font>
    <font>
      <sz val="10"/>
      <name val="Times New Roman"/>
      <family val="1"/>
      <charset val="186"/>
    </font>
    <font>
      <b/>
      <sz val="16"/>
      <color theme="1"/>
      <name val="Times New Roman"/>
      <family val="1"/>
      <charset val="186"/>
    </font>
    <font>
      <i/>
      <sz val="9"/>
      <color theme="1"/>
      <name val="Times New Roman"/>
      <family val="1"/>
      <charset val="186"/>
    </font>
    <font>
      <sz val="9"/>
      <color theme="1"/>
      <name val="Times New Roman"/>
      <family val="1"/>
      <charset val="186"/>
    </font>
    <font>
      <b/>
      <sz val="9"/>
      <color rgb="FF000000"/>
      <name val="Times New Roman"/>
      <family val="1"/>
      <charset val="186"/>
    </font>
    <font>
      <b/>
      <sz val="9"/>
      <color theme="1"/>
      <name val="Times New Roman"/>
      <family val="1"/>
      <charset val="186"/>
    </font>
    <font>
      <i/>
      <sz val="9"/>
      <color rgb="FF000000"/>
      <name val="Times New Roman"/>
      <family val="1"/>
      <charset val="186"/>
    </font>
    <font>
      <sz val="9"/>
      <color rgb="FF000000"/>
      <name val="Times New Roman"/>
      <family val="1"/>
      <charset val="186"/>
    </font>
    <font>
      <sz val="8"/>
      <name val="Aptos Narrow"/>
      <family val="2"/>
      <charset val="186"/>
      <scheme val="minor"/>
    </font>
    <font>
      <sz val="10"/>
      <color rgb="FF000000"/>
      <name val="Aptos Light"/>
      <family val="2"/>
    </font>
    <font>
      <sz val="10"/>
      <color theme="1"/>
      <name val="Aptos Light"/>
      <family val="2"/>
    </font>
    <font>
      <sz val="10"/>
      <color rgb="FF808080"/>
      <name val="Aptos Light"/>
      <family val="2"/>
    </font>
    <font>
      <b/>
      <i/>
      <sz val="10"/>
      <color rgb="FF000000"/>
      <name val="Aptos Light"/>
      <family val="2"/>
    </font>
    <font>
      <sz val="9"/>
      <color indexed="81"/>
      <name val="Tahoma"/>
      <family val="2"/>
      <charset val="186"/>
    </font>
    <font>
      <b/>
      <sz val="9"/>
      <color indexed="81"/>
      <name val="Tahoma"/>
      <family val="2"/>
      <charset val="186"/>
    </font>
    <font>
      <u/>
      <sz val="11"/>
      <color theme="10"/>
      <name val="Aptos Narrow"/>
      <family val="2"/>
      <charset val="186"/>
      <scheme val="minor"/>
    </font>
    <font>
      <b/>
      <sz val="11"/>
      <color theme="1"/>
      <name val="Times New Roman"/>
      <family val="1"/>
      <charset val="186"/>
    </font>
    <font>
      <u/>
      <sz val="9"/>
      <color indexed="81"/>
      <name val="Tahoma"/>
      <family val="2"/>
      <charset val="186"/>
    </font>
    <font>
      <u/>
      <sz val="10"/>
      <color theme="1"/>
      <name val="Times New Roman"/>
      <family val="1"/>
      <charset val="186"/>
    </font>
    <font>
      <b/>
      <u/>
      <sz val="9"/>
      <color theme="10"/>
      <name val="Aptos Narrow"/>
      <family val="2"/>
      <charset val="186"/>
      <scheme val="minor"/>
    </font>
    <font>
      <b/>
      <sz val="11"/>
      <color theme="1"/>
      <name val="Aptos Narrow"/>
      <family val="2"/>
      <scheme val="minor"/>
    </font>
    <font>
      <i/>
      <sz val="10"/>
      <color theme="1"/>
      <name val="Aptos Narrow"/>
      <family val="2"/>
      <scheme val="minor"/>
    </font>
    <font>
      <i/>
      <sz val="9"/>
      <color theme="1"/>
      <name val="Aptos Narrow"/>
      <family val="1"/>
      <charset val="186"/>
      <scheme val="minor"/>
    </font>
    <font>
      <b/>
      <i/>
      <sz val="9"/>
      <color theme="1"/>
      <name val="Times New Roman"/>
      <family val="1"/>
      <charset val="186"/>
    </font>
    <font>
      <i/>
      <sz val="8"/>
      <color theme="1"/>
      <name val="Aptos Narrow"/>
      <family val="2"/>
      <scheme val="minor"/>
    </font>
  </fonts>
  <fills count="8">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rgb="FFD1D1D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24" fillId="0" borderId="0" applyNumberFormat="0" applyFill="0" applyBorder="0" applyAlignment="0" applyProtection="0"/>
  </cellStyleXfs>
  <cellXfs count="179">
    <xf numFmtId="0" fontId="0" fillId="0" borderId="0" xfId="0"/>
    <xf numFmtId="0" fontId="2" fillId="0" borderId="0" xfId="0" applyFont="1"/>
    <xf numFmtId="0" fontId="2" fillId="0" borderId="0" xfId="0" applyFont="1" applyAlignment="1">
      <alignment horizontal="right" indent="1"/>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3" fontId="7" fillId="2" borderId="1" xfId="1" applyFont="1" applyFill="1" applyBorder="1" applyAlignment="1">
      <alignment horizontal="center" vertical="center" wrapText="1"/>
    </xf>
    <xf numFmtId="0" fontId="3" fillId="2" borderId="1" xfId="0" applyFont="1" applyFill="1" applyBorder="1" applyAlignment="1">
      <alignment vertical="center" wrapText="1"/>
    </xf>
    <xf numFmtId="43" fontId="5" fillId="0" borderId="1" xfId="1" applyFont="1" applyBorder="1" applyAlignment="1">
      <alignment horizontal="center" vertical="center" wrapText="1"/>
    </xf>
    <xf numFmtId="43" fontId="2" fillId="3" borderId="1" xfId="1"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43" fontId="2" fillId="0" borderId="1" xfId="1" applyFont="1" applyBorder="1" applyAlignment="1">
      <alignment horizontal="center" vertical="center" wrapText="1"/>
    </xf>
    <xf numFmtId="0" fontId="2" fillId="0" borderId="1" xfId="0" applyFont="1" applyBorder="1" applyAlignment="1">
      <alignment horizontal="center" vertical="center" wrapText="1"/>
    </xf>
    <xf numFmtId="43" fontId="9" fillId="2" borderId="1" xfId="1" applyFont="1" applyFill="1" applyBorder="1" applyAlignment="1">
      <alignment horizontal="center" vertical="center" wrapText="1"/>
    </xf>
    <xf numFmtId="0" fontId="2" fillId="0" borderId="1" xfId="0" applyFont="1" applyBorder="1" applyAlignment="1">
      <alignment horizontal="right" vertical="center" wrapText="1"/>
    </xf>
    <xf numFmtId="0" fontId="3" fillId="0" borderId="1" xfId="0" applyFont="1" applyBorder="1" applyAlignment="1">
      <alignment horizontal="right" vertical="center" wrapText="1"/>
    </xf>
    <xf numFmtId="43" fontId="3" fillId="4" borderId="1" xfId="1" applyFont="1" applyFill="1" applyBorder="1" applyAlignment="1">
      <alignment horizontal="center" vertical="center" wrapText="1"/>
    </xf>
    <xf numFmtId="43" fontId="2" fillId="2" borderId="1" xfId="1" applyFont="1" applyFill="1" applyBorder="1" applyAlignment="1">
      <alignment horizontal="center" vertical="center" wrapText="1"/>
    </xf>
    <xf numFmtId="0" fontId="2" fillId="0" borderId="1" xfId="0" applyFont="1" applyBorder="1"/>
    <xf numFmtId="0" fontId="2" fillId="0" borderId="0" xfId="0" applyFont="1" applyAlignment="1">
      <alignment horizontal="left" vertical="center"/>
    </xf>
    <xf numFmtId="0" fontId="5" fillId="0" borderId="0" xfId="0" applyFont="1" applyAlignment="1">
      <alignment horizontal="justify" vertical="center"/>
    </xf>
    <xf numFmtId="0" fontId="2" fillId="0" borderId="0" xfId="0" applyFont="1" applyAlignment="1">
      <alignment vertical="center"/>
    </xf>
    <xf numFmtId="0" fontId="5" fillId="0" borderId="0" xfId="0" applyFont="1" applyAlignment="1">
      <alignment horizontal="left" vertical="center" wrapText="1"/>
    </xf>
    <xf numFmtId="0" fontId="3" fillId="0" borderId="0" xfId="0" applyFont="1" applyAlignment="1">
      <alignment horizontal="justify" vertical="center"/>
    </xf>
    <xf numFmtId="0" fontId="5"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7" fillId="2" borderId="1" xfId="0" applyFont="1" applyFill="1" applyBorder="1" applyAlignment="1">
      <alignment vertical="center" wrapText="1"/>
    </xf>
    <xf numFmtId="0" fontId="5" fillId="0" borderId="1" xfId="0" applyFont="1" applyBorder="1" applyAlignment="1">
      <alignment vertical="center" wrapText="1"/>
    </xf>
    <xf numFmtId="0" fontId="9" fillId="2" borderId="1" xfId="0" applyFont="1" applyFill="1" applyBorder="1" applyAlignment="1">
      <alignment vertical="center" wrapText="1"/>
    </xf>
    <xf numFmtId="0" fontId="2" fillId="0" borderId="0" xfId="0" applyFont="1" applyAlignment="1">
      <alignment horizontal="center"/>
    </xf>
    <xf numFmtId="0" fontId="2" fillId="6" borderId="0" xfId="0" applyFont="1" applyFill="1"/>
    <xf numFmtId="43" fontId="11" fillId="0" borderId="1" xfId="1" applyFont="1" applyBorder="1" applyAlignment="1">
      <alignment horizontal="center" vertical="center" wrapText="1"/>
    </xf>
    <xf numFmtId="43" fontId="12" fillId="3" borderId="1" xfId="1" applyFont="1" applyFill="1" applyBorder="1" applyAlignment="1">
      <alignment horizontal="center" vertical="center" wrapText="1"/>
    </xf>
    <xf numFmtId="0" fontId="12" fillId="0" borderId="0" xfId="0" applyFont="1"/>
    <xf numFmtId="0" fontId="13" fillId="2" borderId="5" xfId="0" applyFont="1" applyFill="1" applyBorder="1" applyAlignment="1">
      <alignment horizontal="center" vertical="center" wrapText="1"/>
    </xf>
    <xf numFmtId="0" fontId="13" fillId="2" borderId="1" xfId="0" applyFont="1" applyFill="1" applyBorder="1" applyAlignment="1">
      <alignment horizontal="center" vertical="center" wrapText="1"/>
    </xf>
    <xf numFmtId="164" fontId="12" fillId="3" borderId="1" xfId="1" applyNumberFormat="1" applyFont="1" applyFill="1" applyBorder="1" applyAlignment="1">
      <alignment horizontal="center" wrapText="1"/>
    </xf>
    <xf numFmtId="0" fontId="12" fillId="0" borderId="1" xfId="0" applyFont="1" applyBorder="1" applyAlignment="1">
      <alignment horizontal="center"/>
    </xf>
    <xf numFmtId="0" fontId="12" fillId="0" borderId="1" xfId="0" applyFont="1" applyBorder="1" applyAlignment="1">
      <alignment horizontal="left"/>
    </xf>
    <xf numFmtId="0" fontId="12" fillId="4" borderId="1" xfId="0" applyFont="1" applyFill="1" applyBorder="1" applyAlignment="1">
      <alignment horizontal="center" vertical="center" wrapText="1"/>
    </xf>
    <xf numFmtId="164" fontId="3" fillId="4" borderId="1" xfId="1" applyNumberFormat="1" applyFont="1" applyFill="1" applyBorder="1" applyAlignment="1">
      <alignment horizontal="center" vertical="center" wrapText="1"/>
    </xf>
    <xf numFmtId="2" fontId="3" fillId="4" borderId="1" xfId="0" applyNumberFormat="1" applyFont="1" applyFill="1" applyBorder="1" applyAlignment="1">
      <alignment horizontal="right" vertical="center" wrapText="1"/>
    </xf>
    <xf numFmtId="2" fontId="3" fillId="2" borderId="1" xfId="0" applyNumberFormat="1" applyFont="1" applyFill="1" applyBorder="1" applyAlignment="1">
      <alignment horizontal="right" vertical="center" wrapText="1"/>
    </xf>
    <xf numFmtId="0" fontId="12" fillId="0" borderId="1" xfId="0" applyFont="1" applyBorder="1" applyAlignment="1">
      <alignment horizontal="center" vertical="center" wrapText="1"/>
    </xf>
    <xf numFmtId="0" fontId="2" fillId="0" borderId="0" xfId="0" applyFont="1" applyAlignment="1">
      <alignment horizontal="left" wrapText="1"/>
    </xf>
    <xf numFmtId="2" fontId="12" fillId="4" borderId="1" xfId="0" applyNumberFormat="1" applyFont="1" applyFill="1" applyBorder="1" applyAlignment="1">
      <alignment horizontal="right"/>
    </xf>
    <xf numFmtId="2" fontId="12" fillId="4" borderId="1" xfId="0" applyNumberFormat="1" applyFont="1" applyFill="1" applyBorder="1"/>
    <xf numFmtId="2" fontId="14" fillId="4" borderId="1" xfId="0" applyNumberFormat="1" applyFont="1" applyFill="1" applyBorder="1" applyAlignment="1">
      <alignment horizontal="right"/>
    </xf>
    <xf numFmtId="0" fontId="12" fillId="4" borderId="1" xfId="0" applyFont="1" applyFill="1" applyBorder="1" applyAlignment="1">
      <alignment horizontal="left"/>
    </xf>
    <xf numFmtId="0" fontId="11" fillId="0" borderId="0" xfId="0" applyFont="1"/>
    <xf numFmtId="166" fontId="2" fillId="4" borderId="1" xfId="1" applyNumberFormat="1" applyFont="1" applyFill="1" applyBorder="1" applyAlignment="1"/>
    <xf numFmtId="0" fontId="12" fillId="4" borderId="1" xfId="0" applyFont="1" applyFill="1" applyBorder="1" applyAlignment="1">
      <alignment horizontal="center"/>
    </xf>
    <xf numFmtId="0" fontId="13" fillId="4" borderId="5" xfId="0" applyFont="1" applyFill="1" applyBorder="1" applyAlignment="1">
      <alignment horizontal="center" vertical="center" wrapText="1"/>
    </xf>
    <xf numFmtId="0" fontId="13" fillId="4" borderId="1" xfId="0" applyFont="1" applyFill="1" applyBorder="1" applyAlignment="1">
      <alignment horizontal="center" vertical="center" wrapText="1"/>
    </xf>
    <xf numFmtId="43" fontId="2" fillId="4" borderId="1" xfId="1" applyFont="1" applyFill="1" applyBorder="1" applyAlignment="1">
      <alignment horizontal="center" vertical="center" wrapText="1"/>
    </xf>
    <xf numFmtId="164" fontId="2" fillId="4" borderId="1" xfId="1" applyNumberFormat="1" applyFont="1" applyFill="1" applyBorder="1" applyAlignment="1">
      <alignment horizontal="center" vertical="center" wrapText="1"/>
    </xf>
    <xf numFmtId="2" fontId="14" fillId="4" borderId="1" xfId="0" applyNumberFormat="1" applyFont="1" applyFill="1" applyBorder="1"/>
    <xf numFmtId="0" fontId="19" fillId="0" borderId="0" xfId="0" applyFont="1" applyProtection="1">
      <protection locked="0"/>
    </xf>
    <xf numFmtId="0" fontId="19" fillId="0" borderId="0" xfId="0" applyFont="1"/>
    <xf numFmtId="0" fontId="21" fillId="7" borderId="1" xfId="0" applyFont="1" applyFill="1" applyBorder="1" applyAlignment="1">
      <alignment horizontal="center" vertical="center" wrapText="1"/>
    </xf>
    <xf numFmtId="0" fontId="21" fillId="0" borderId="0" xfId="0" applyFont="1" applyAlignment="1">
      <alignment horizontal="center" vertical="center" wrapText="1"/>
    </xf>
    <xf numFmtId="0" fontId="18" fillId="7"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0" borderId="1" xfId="0" applyFont="1" applyBorder="1" applyAlignment="1">
      <alignment horizontal="left"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 fillId="0" borderId="0" xfId="0" applyFont="1" applyProtection="1">
      <protection locked="0"/>
    </xf>
    <xf numFmtId="0" fontId="4" fillId="0" borderId="2"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5" fillId="0" borderId="4"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0" fillId="0" borderId="0" xfId="0" applyProtection="1">
      <protection locked="0"/>
    </xf>
    <xf numFmtId="0" fontId="12" fillId="4" borderId="1" xfId="0" applyFont="1" applyFill="1" applyBorder="1" applyAlignment="1" applyProtection="1">
      <alignment horizontal="center" vertical="center" wrapText="1"/>
      <protection locked="0"/>
    </xf>
    <xf numFmtId="0" fontId="12" fillId="0" borderId="0" xfId="0" applyFont="1" applyProtection="1">
      <protection locked="0"/>
    </xf>
    <xf numFmtId="0" fontId="14" fillId="4" borderId="1" xfId="0" applyFont="1" applyFill="1" applyBorder="1" applyAlignment="1" applyProtection="1">
      <alignment horizontal="left" vertical="center" wrapText="1"/>
      <protection locked="0"/>
    </xf>
    <xf numFmtId="164" fontId="14" fillId="4" borderId="1" xfId="1" applyNumberFormat="1" applyFont="1" applyFill="1" applyBorder="1" applyAlignment="1" applyProtection="1">
      <alignment wrapText="1"/>
      <protection locked="0"/>
    </xf>
    <xf numFmtId="164" fontId="14" fillId="4" borderId="1" xfId="1" applyNumberFormat="1" applyFont="1" applyFill="1" applyBorder="1" applyAlignment="1" applyProtection="1">
      <alignment horizontal="center" wrapText="1"/>
      <protection locked="0"/>
    </xf>
    <xf numFmtId="0" fontId="12" fillId="4" borderId="1" xfId="0" applyFont="1" applyFill="1" applyBorder="1" applyAlignment="1" applyProtection="1">
      <alignment horizontal="center"/>
      <protection locked="0"/>
    </xf>
    <xf numFmtId="0" fontId="12" fillId="0" borderId="1" xfId="0" applyFont="1" applyBorder="1" applyAlignment="1" applyProtection="1">
      <alignment horizontal="center"/>
      <protection locked="0"/>
    </xf>
    <xf numFmtId="0" fontId="2" fillId="4" borderId="1" xfId="0" applyFont="1" applyFill="1" applyBorder="1" applyAlignment="1" applyProtection="1">
      <alignment horizontal="right" vertical="center" wrapText="1"/>
      <protection locked="0"/>
    </xf>
    <xf numFmtId="0" fontId="2" fillId="4" borderId="1" xfId="0" applyFont="1" applyFill="1" applyBorder="1" applyAlignment="1" applyProtection="1">
      <alignment horizontal="center"/>
      <protection locked="0"/>
    </xf>
    <xf numFmtId="0" fontId="0" fillId="0" borderId="2" xfId="0" applyBorder="1" applyProtection="1">
      <protection locked="0"/>
    </xf>
    <xf numFmtId="164" fontId="12" fillId="4" borderId="1" xfId="1" applyNumberFormat="1" applyFont="1" applyFill="1" applyBorder="1" applyAlignment="1" applyProtection="1">
      <alignment horizontal="center" wrapText="1"/>
    </xf>
    <xf numFmtId="0" fontId="14" fillId="4" borderId="1" xfId="0" applyFont="1" applyFill="1" applyBorder="1" applyAlignment="1">
      <alignment horizontal="left" vertical="center" wrapText="1"/>
    </xf>
    <xf numFmtId="164" fontId="14" fillId="4" borderId="1" xfId="1" applyNumberFormat="1" applyFont="1" applyFill="1" applyBorder="1" applyAlignment="1" applyProtection="1">
      <alignment wrapText="1"/>
    </xf>
    <xf numFmtId="165" fontId="14" fillId="4" borderId="1" xfId="1" applyNumberFormat="1" applyFont="1" applyFill="1" applyBorder="1" applyAlignment="1" applyProtection="1">
      <alignment horizontal="right"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5" borderId="6" xfId="0" applyFont="1" applyFill="1" applyBorder="1" applyAlignment="1">
      <alignment horizontal="center" vertical="center" wrapText="1"/>
    </xf>
    <xf numFmtId="0" fontId="2" fillId="5" borderId="1" xfId="0" applyFont="1" applyFill="1" applyBorder="1" applyAlignment="1">
      <alignment horizontal="right" vertical="center" wrapText="1"/>
    </xf>
    <xf numFmtId="0" fontId="3" fillId="5" borderId="1" xfId="0" applyFont="1" applyFill="1" applyBorder="1" applyAlignment="1">
      <alignment horizontal="right" vertical="center" wrapText="1"/>
    </xf>
    <xf numFmtId="0" fontId="7" fillId="2" borderId="6" xfId="0" applyFont="1" applyFill="1" applyBorder="1" applyAlignment="1">
      <alignment horizontal="left" vertical="center" wrapText="1"/>
    </xf>
    <xf numFmtId="164" fontId="12" fillId="4" borderId="1" xfId="1" applyNumberFormat="1" applyFont="1" applyFill="1" applyBorder="1" applyAlignment="1" applyProtection="1">
      <alignment wrapText="1"/>
    </xf>
    <xf numFmtId="164" fontId="12" fillId="4" borderId="1" xfId="1" applyNumberFormat="1" applyFont="1" applyFill="1" applyBorder="1" applyAlignment="1" applyProtection="1">
      <alignment wrapText="1"/>
      <protection locked="0"/>
    </xf>
    <xf numFmtId="164" fontId="12" fillId="4" borderId="1" xfId="1" applyNumberFormat="1" applyFont="1" applyFill="1" applyBorder="1" applyAlignment="1" applyProtection="1">
      <alignment horizontal="center" vertical="center" wrapText="1"/>
    </xf>
    <xf numFmtId="0" fontId="12" fillId="0" borderId="1" xfId="0" applyFont="1" applyBorder="1" applyAlignment="1" applyProtection="1">
      <alignment horizontal="left" wrapText="1"/>
      <protection locked="0"/>
    </xf>
    <xf numFmtId="2" fontId="12" fillId="0" borderId="1" xfId="0" applyNumberFormat="1" applyFont="1" applyBorder="1" applyAlignment="1" applyProtection="1">
      <alignment horizontal="center" vertical="center" wrapText="1"/>
      <protection locked="0"/>
    </xf>
    <xf numFmtId="0" fontId="12" fillId="0" borderId="1" xfId="0" applyFont="1" applyBorder="1" applyAlignment="1" applyProtection="1">
      <alignment horizontal="center" wrapText="1"/>
      <protection locked="0"/>
    </xf>
    <xf numFmtId="2" fontId="12" fillId="0" borderId="1" xfId="0" applyNumberFormat="1" applyFont="1" applyBorder="1" applyAlignment="1" applyProtection="1">
      <alignment horizontal="center" wrapText="1"/>
      <protection locked="0"/>
    </xf>
    <xf numFmtId="2" fontId="12" fillId="4" borderId="1" xfId="0" applyNumberFormat="1" applyFont="1" applyFill="1" applyBorder="1" applyAlignment="1">
      <alignment wrapText="1"/>
    </xf>
    <xf numFmtId="2" fontId="12" fillId="4" borderId="1" xfId="0" applyNumberFormat="1" applyFont="1" applyFill="1" applyBorder="1" applyAlignment="1">
      <alignment horizontal="right" wrapText="1"/>
    </xf>
    <xf numFmtId="0" fontId="12" fillId="4" borderId="1" xfId="0" applyFont="1" applyFill="1" applyBorder="1" applyAlignment="1" applyProtection="1">
      <alignment horizontal="center" wrapText="1"/>
      <protection locked="0"/>
    </xf>
    <xf numFmtId="0" fontId="2" fillId="0" borderId="1" xfId="0" applyFont="1" applyBorder="1" applyAlignment="1">
      <alignment wrapText="1"/>
    </xf>
    <xf numFmtId="0" fontId="5" fillId="0" borderId="1" xfId="0" applyFont="1" applyBorder="1" applyAlignment="1">
      <alignment horizontal="center" vertical="center" wrapText="1"/>
    </xf>
    <xf numFmtId="0" fontId="2" fillId="6" borderId="0" xfId="0" applyFont="1" applyFill="1" applyAlignment="1">
      <alignment horizontal="left" vertical="top" wrapText="1"/>
    </xf>
    <xf numFmtId="0" fontId="4" fillId="2" borderId="2"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 xfId="0" applyFont="1" applyFill="1" applyBorder="1" applyAlignment="1">
      <alignment horizontal="center" vertical="center" wrapText="1"/>
    </xf>
    <xf numFmtId="43" fontId="5" fillId="5" borderId="2" xfId="1" applyFont="1" applyFill="1" applyBorder="1" applyAlignment="1">
      <alignment horizontal="center" vertical="center" wrapText="1"/>
    </xf>
    <xf numFmtId="43" fontId="5" fillId="5" borderId="4" xfId="1" applyFont="1" applyFill="1" applyBorder="1" applyAlignment="1">
      <alignment horizontal="center" vertical="center" wrapText="1"/>
    </xf>
    <xf numFmtId="0" fontId="2" fillId="0" borderId="0" xfId="0" applyFont="1" applyAlignment="1">
      <alignment horizontal="center" vertical="center"/>
    </xf>
    <xf numFmtId="0" fontId="3" fillId="6" borderId="0" xfId="0" applyFont="1" applyFill="1" applyAlignment="1">
      <alignment horizontal="left" vertical="center"/>
    </xf>
    <xf numFmtId="0" fontId="2" fillId="5"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wrapText="1"/>
    </xf>
    <xf numFmtId="0" fontId="10" fillId="0" borderId="0" xfId="0" applyFont="1" applyAlignment="1">
      <alignment horizont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5" borderId="1" xfId="0" applyFont="1" applyFill="1" applyBorder="1" applyAlignment="1">
      <alignment horizontal="left" vertical="center"/>
    </xf>
    <xf numFmtId="0" fontId="5" fillId="5" borderId="1" xfId="0" applyFont="1" applyFill="1" applyBorder="1" applyAlignment="1">
      <alignment horizontal="left" vertical="center"/>
    </xf>
    <xf numFmtId="0" fontId="2" fillId="0" borderId="1" xfId="0" applyFont="1" applyBorder="1" applyAlignment="1">
      <alignment horizontal="left"/>
    </xf>
    <xf numFmtId="0" fontId="3" fillId="5" borderId="1" xfId="0" applyFont="1" applyFill="1" applyBorder="1" applyAlignment="1">
      <alignment horizontal="left"/>
    </xf>
    <xf numFmtId="0" fontId="3" fillId="4" borderId="1" xfId="0" applyFont="1" applyFill="1" applyBorder="1" applyAlignment="1">
      <alignment horizontal="center" vertical="center"/>
    </xf>
    <xf numFmtId="0" fontId="2" fillId="0" borderId="2" xfId="0" applyFont="1" applyBorder="1" applyAlignment="1">
      <alignment horizontal="center" wrapText="1"/>
    </xf>
    <xf numFmtId="0" fontId="2" fillId="0" borderId="4" xfId="0" applyFont="1" applyBorder="1" applyAlignment="1">
      <alignment horizontal="center" wrapText="1"/>
    </xf>
    <xf numFmtId="0" fontId="2" fillId="0" borderId="3" xfId="0" applyFont="1" applyBorder="1" applyAlignment="1">
      <alignment horizontal="center" wrapText="1"/>
    </xf>
    <xf numFmtId="0" fontId="5" fillId="0" borderId="0" xfId="0" applyFont="1" applyAlignment="1">
      <alignment horizontal="left" vertical="center" wrapText="1"/>
    </xf>
    <xf numFmtId="0" fontId="2" fillId="0" borderId="1" xfId="0" applyFont="1" applyBorder="1" applyAlignment="1">
      <alignment horizontal="center"/>
    </xf>
    <xf numFmtId="0" fontId="3" fillId="4" borderId="1" xfId="0" applyFont="1" applyFill="1" applyBorder="1" applyAlignment="1">
      <alignment horizontal="center" vertical="center" wrapText="1"/>
    </xf>
    <xf numFmtId="0" fontId="14" fillId="5" borderId="2" xfId="0" applyFont="1" applyFill="1" applyBorder="1" applyAlignment="1">
      <alignment horizontal="center" vertical="center"/>
    </xf>
    <xf numFmtId="0" fontId="14" fillId="5" borderId="4" xfId="0" applyFont="1" applyFill="1" applyBorder="1" applyAlignment="1">
      <alignment horizontal="center" vertical="center"/>
    </xf>
    <xf numFmtId="0" fontId="14" fillId="5" borderId="3"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3" xfId="0" applyFont="1" applyFill="1" applyBorder="1" applyAlignment="1">
      <alignment horizontal="center" vertical="center"/>
    </xf>
    <xf numFmtId="0" fontId="5" fillId="0" borderId="0" xfId="0" applyFont="1" applyAlignment="1">
      <alignment horizontal="left" vertical="center"/>
    </xf>
    <xf numFmtId="0" fontId="2" fillId="6" borderId="1" xfId="0" applyFont="1" applyFill="1" applyBorder="1" applyAlignment="1">
      <alignment horizontal="left"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4" borderId="2" xfId="0" applyFont="1" applyFill="1" applyBorder="1" applyAlignment="1">
      <alignment horizontal="right" vertical="center" wrapText="1"/>
    </xf>
    <xf numFmtId="0" fontId="3" fillId="4" borderId="4" xfId="0" applyFont="1" applyFill="1" applyBorder="1" applyAlignment="1">
      <alignment horizontal="right" vertical="center" wrapText="1"/>
    </xf>
    <xf numFmtId="0" fontId="3" fillId="4" borderId="3" xfId="0" applyFont="1" applyFill="1" applyBorder="1" applyAlignment="1">
      <alignment horizontal="right" vertical="center" wrapText="1"/>
    </xf>
    <xf numFmtId="0" fontId="25" fillId="6" borderId="1" xfId="0" applyFont="1" applyFill="1" applyBorder="1" applyAlignment="1">
      <alignment horizontal="center"/>
    </xf>
    <xf numFmtId="0" fontId="12" fillId="4" borderId="2"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0" fillId="0" borderId="2" xfId="0" applyBorder="1" applyAlignment="1" applyProtection="1">
      <alignment horizontal="center"/>
      <protection locked="0"/>
    </xf>
    <xf numFmtId="0" fontId="0" fillId="0" borderId="4" xfId="0" applyBorder="1" applyAlignment="1" applyProtection="1">
      <alignment horizontal="center"/>
      <protection locked="0"/>
    </xf>
    <xf numFmtId="0" fontId="0" fillId="0" borderId="3" xfId="0" applyBorder="1" applyAlignment="1" applyProtection="1">
      <alignment horizontal="center"/>
      <protection locked="0"/>
    </xf>
    <xf numFmtId="0" fontId="0" fillId="4" borderId="2" xfId="0" applyFill="1" applyBorder="1" applyAlignment="1" applyProtection="1">
      <alignment horizontal="left"/>
      <protection locked="0"/>
    </xf>
    <xf numFmtId="0" fontId="0" fillId="4" borderId="4" xfId="0" applyFill="1" applyBorder="1" applyAlignment="1" applyProtection="1">
      <alignment horizontal="left"/>
      <protection locked="0"/>
    </xf>
    <xf numFmtId="0" fontId="0" fillId="4" borderId="3" xfId="0" applyFill="1" applyBorder="1" applyAlignment="1" applyProtection="1">
      <alignment horizontal="left"/>
      <protection locked="0"/>
    </xf>
    <xf numFmtId="0" fontId="25" fillId="6" borderId="2" xfId="0" applyFont="1" applyFill="1" applyBorder="1" applyAlignment="1" applyProtection="1">
      <alignment horizontal="center"/>
      <protection locked="0"/>
    </xf>
    <xf numFmtId="0" fontId="25" fillId="6" borderId="4" xfId="0" applyFont="1" applyFill="1" applyBorder="1" applyAlignment="1" applyProtection="1">
      <alignment horizontal="center"/>
      <protection locked="0"/>
    </xf>
    <xf numFmtId="0" fontId="25" fillId="6" borderId="3" xfId="0" applyFont="1" applyFill="1" applyBorder="1" applyAlignment="1" applyProtection="1">
      <alignment horizontal="center"/>
      <protection locked="0"/>
    </xf>
    <xf numFmtId="0" fontId="3" fillId="4" borderId="1" xfId="0" applyFont="1" applyFill="1" applyBorder="1" applyAlignment="1" applyProtection="1">
      <alignment horizontal="right" vertical="center" wrapText="1"/>
      <protection locked="0"/>
    </xf>
    <xf numFmtId="0" fontId="11" fillId="0" borderId="0" xfId="0" applyFont="1" applyAlignment="1" applyProtection="1">
      <alignment horizontal="left" vertical="center" wrapText="1"/>
      <protection locked="0"/>
    </xf>
    <xf numFmtId="0" fontId="30" fillId="4" borderId="1" xfId="0" applyFont="1" applyFill="1" applyBorder="1" applyAlignment="1" applyProtection="1">
      <alignment horizontal="left"/>
      <protection locked="0"/>
    </xf>
    <xf numFmtId="0" fontId="28" fillId="4" borderId="1" xfId="2" applyFont="1" applyFill="1" applyBorder="1" applyAlignment="1" applyProtection="1">
      <alignment horizontal="left"/>
      <protection locked="0"/>
    </xf>
    <xf numFmtId="0" fontId="29" fillId="4" borderId="2" xfId="0" applyFont="1" applyFill="1" applyBorder="1" applyAlignment="1" applyProtection="1">
      <alignment horizontal="left"/>
      <protection locked="0"/>
    </xf>
    <xf numFmtId="0" fontId="29" fillId="4" borderId="4" xfId="0" applyFont="1" applyFill="1" applyBorder="1" applyAlignment="1" applyProtection="1">
      <alignment horizontal="left"/>
      <protection locked="0"/>
    </xf>
    <xf numFmtId="0" fontId="29" fillId="4" borderId="3" xfId="0" applyFont="1" applyFill="1" applyBorder="1" applyAlignment="1" applyProtection="1">
      <alignment horizontal="left"/>
      <protection locked="0"/>
    </xf>
    <xf numFmtId="0" fontId="21" fillId="7" borderId="2" xfId="0" applyFont="1" applyFill="1" applyBorder="1" applyAlignment="1">
      <alignment horizontal="center" vertical="center" wrapText="1"/>
    </xf>
    <xf numFmtId="0" fontId="21" fillId="7" borderId="3" xfId="0" applyFont="1" applyFill="1" applyBorder="1" applyAlignment="1">
      <alignment horizontal="center" vertical="center" wrapText="1"/>
    </xf>
    <xf numFmtId="0" fontId="21" fillId="7" borderId="1" xfId="0" applyFont="1" applyFill="1" applyBorder="1" applyAlignment="1">
      <alignment horizontal="center" vertical="center" wrapText="1"/>
    </xf>
  </cellXfs>
  <cellStyles count="3">
    <cellStyle name="Comma" xfId="1" builtinId="3"/>
    <cellStyle name="Hyperlink" xfId="2" builtinId="8"/>
    <cellStyle name="Normal" xfId="0" builtinId="0"/>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erasmus-plus.ec.europa.eu/resources-and-tools/distance-calculator"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D180A-0E29-4F25-BA80-2C95CB98257B}">
  <sheetPr>
    <pageSetUpPr fitToPage="1"/>
  </sheetPr>
  <dimension ref="A1:U100"/>
  <sheetViews>
    <sheetView tabSelected="1" view="pageBreakPreview" zoomScaleNormal="100" zoomScaleSheetLayoutView="100" workbookViewId="0">
      <selection activeCell="A2" sqref="A2:K2"/>
    </sheetView>
  </sheetViews>
  <sheetFormatPr defaultRowHeight="13" x14ac:dyDescent="0.3"/>
  <cols>
    <col min="1" max="1" width="5" style="1" customWidth="1"/>
    <col min="2" max="2" width="33.08984375" style="1" customWidth="1"/>
    <col min="3" max="3" width="13.7265625" style="1" customWidth="1"/>
    <col min="4" max="4" width="15.36328125" style="1" customWidth="1"/>
    <col min="5" max="5" width="18.54296875" style="1" customWidth="1"/>
    <col min="6" max="6" width="13.6328125" style="1" customWidth="1"/>
    <col min="7" max="7" width="13.7265625" style="1" customWidth="1"/>
    <col min="8" max="8" width="16.453125" style="1" customWidth="1"/>
    <col min="9" max="9" width="21.90625" style="1" customWidth="1"/>
    <col min="10" max="10" width="21.26953125" style="1" customWidth="1"/>
    <col min="11" max="11" width="20.7265625" style="1" customWidth="1"/>
    <col min="12" max="16384" width="8.7265625" style="1"/>
  </cols>
  <sheetData>
    <row r="1" spans="1:21" x14ac:dyDescent="0.3">
      <c r="K1" s="2" t="s">
        <v>0</v>
      </c>
    </row>
    <row r="2" spans="1:21" ht="20" x14ac:dyDescent="0.4">
      <c r="A2" s="125" t="s">
        <v>1</v>
      </c>
      <c r="B2" s="125"/>
      <c r="C2" s="125"/>
      <c r="D2" s="125"/>
      <c r="E2" s="125"/>
      <c r="F2" s="125"/>
      <c r="G2" s="125"/>
      <c r="H2" s="125"/>
      <c r="I2" s="125"/>
      <c r="J2" s="125"/>
      <c r="K2" s="125"/>
    </row>
    <row r="4" spans="1:21" ht="14" customHeight="1" x14ac:dyDescent="0.3">
      <c r="A4" s="111" t="s">
        <v>2</v>
      </c>
      <c r="B4" s="112"/>
      <c r="C4" s="113"/>
      <c r="D4" s="109"/>
      <c r="E4" s="109"/>
      <c r="F4" s="109"/>
      <c r="G4" s="109"/>
      <c r="H4" s="109"/>
      <c r="I4" s="109"/>
      <c r="J4" s="109"/>
      <c r="K4" s="109"/>
    </row>
    <row r="5" spans="1:21" ht="14" customHeight="1" x14ac:dyDescent="0.3">
      <c r="A5" s="111" t="s">
        <v>3</v>
      </c>
      <c r="B5" s="112"/>
      <c r="C5" s="113"/>
      <c r="D5" s="109"/>
      <c r="E5" s="109"/>
      <c r="F5" s="109"/>
      <c r="G5" s="109"/>
      <c r="H5" s="109"/>
      <c r="I5" s="109"/>
      <c r="J5" s="109"/>
      <c r="K5" s="109"/>
    </row>
    <row r="6" spans="1:21" ht="14" customHeight="1" x14ac:dyDescent="0.3">
      <c r="A6" s="111" t="s">
        <v>4</v>
      </c>
      <c r="B6" s="112"/>
      <c r="C6" s="113"/>
      <c r="D6" s="109"/>
      <c r="E6" s="109"/>
      <c r="F6" s="109"/>
      <c r="G6" s="109"/>
      <c r="H6" s="109"/>
      <c r="I6" s="109"/>
      <c r="J6" s="109"/>
      <c r="K6" s="109"/>
    </row>
    <row r="7" spans="1:21" ht="14" customHeight="1" x14ac:dyDescent="0.3">
      <c r="A7" s="111" t="s">
        <v>47</v>
      </c>
      <c r="B7" s="112"/>
      <c r="C7" s="113"/>
      <c r="D7" s="109"/>
      <c r="E7" s="109"/>
      <c r="F7" s="109"/>
      <c r="G7" s="109"/>
      <c r="H7" s="109"/>
      <c r="I7" s="109"/>
      <c r="J7" s="109"/>
      <c r="K7" s="109"/>
    </row>
    <row r="8" spans="1:21" ht="14.5" customHeight="1" x14ac:dyDescent="0.3">
      <c r="A8" s="111" t="s">
        <v>48</v>
      </c>
      <c r="B8" s="112"/>
      <c r="C8" s="113"/>
      <c r="D8" s="115">
        <f>C56</f>
        <v>0</v>
      </c>
      <c r="E8" s="116"/>
      <c r="F8" s="116"/>
      <c r="G8" s="114" t="s">
        <v>49</v>
      </c>
      <c r="H8" s="114"/>
      <c r="I8" s="114"/>
      <c r="J8" s="114"/>
      <c r="K8" s="55">
        <f>K18+G56</f>
        <v>0</v>
      </c>
    </row>
    <row r="10" spans="1:21" s="35" customFormat="1" ht="137" customHeight="1" x14ac:dyDescent="0.3">
      <c r="A10" s="110" t="s">
        <v>172</v>
      </c>
      <c r="B10" s="110"/>
      <c r="C10" s="110"/>
      <c r="D10" s="110"/>
      <c r="E10" s="110"/>
      <c r="F10" s="110"/>
      <c r="G10" s="110"/>
      <c r="H10" s="110"/>
      <c r="I10" s="110"/>
      <c r="J10" s="110"/>
      <c r="K10" s="110"/>
      <c r="L10" s="49"/>
      <c r="M10" s="49"/>
      <c r="N10" s="1"/>
      <c r="O10" s="1"/>
      <c r="P10" s="1"/>
      <c r="Q10" s="1"/>
      <c r="R10" s="1"/>
      <c r="S10" s="1"/>
      <c r="T10" s="1"/>
      <c r="U10" s="1"/>
    </row>
    <row r="11" spans="1:21" s="38" customFormat="1" ht="20.5" customHeight="1" x14ac:dyDescent="0.25">
      <c r="A11" s="147" t="s">
        <v>51</v>
      </c>
      <c r="B11" s="147" t="s">
        <v>124</v>
      </c>
      <c r="C11" s="149" t="s">
        <v>37</v>
      </c>
      <c r="D11" s="150"/>
      <c r="E11" s="142" t="s">
        <v>133</v>
      </c>
      <c r="F11" s="143"/>
      <c r="G11" s="144"/>
      <c r="H11" s="139" t="s">
        <v>132</v>
      </c>
      <c r="I11" s="140"/>
      <c r="J11" s="140"/>
      <c r="K11" s="141"/>
    </row>
    <row r="12" spans="1:21" s="38" customFormat="1" ht="55.5" customHeight="1" x14ac:dyDescent="0.25">
      <c r="A12" s="148"/>
      <c r="B12" s="148"/>
      <c r="C12" s="39" t="s">
        <v>137</v>
      </c>
      <c r="D12" s="40" t="s">
        <v>138</v>
      </c>
      <c r="E12" s="39" t="s">
        <v>139</v>
      </c>
      <c r="F12" s="40" t="s">
        <v>140</v>
      </c>
      <c r="G12" s="39" t="s">
        <v>141</v>
      </c>
      <c r="H12" s="40" t="s">
        <v>142</v>
      </c>
      <c r="I12" s="44" t="s">
        <v>143</v>
      </c>
      <c r="J12" s="44" t="s">
        <v>144</v>
      </c>
      <c r="K12" s="44" t="s">
        <v>145</v>
      </c>
    </row>
    <row r="13" spans="1:21" s="38" customFormat="1" ht="11.5" x14ac:dyDescent="0.25">
      <c r="A13" s="48" t="s">
        <v>6</v>
      </c>
      <c r="B13" s="43"/>
      <c r="C13" s="36"/>
      <c r="D13" s="37"/>
      <c r="E13" s="41"/>
      <c r="F13" s="42"/>
      <c r="G13" s="41"/>
      <c r="H13" s="51" t="str">
        <f>'Nakstmītne un uzturēšanās'!F7</f>
        <v/>
      </c>
      <c r="I13" s="51" t="str">
        <f>'Nakstmītne un uzturēšanās'!H7</f>
        <v/>
      </c>
      <c r="J13" s="51" t="str">
        <f>'Ceļa izdevumi'!I7</f>
        <v/>
      </c>
      <c r="K13" s="61" t="str">
        <f t="shared" ref="K13:K17" si="0">IFERROR(H13+I13+J13,"")</f>
        <v/>
      </c>
    </row>
    <row r="14" spans="1:21" s="38" customFormat="1" ht="11.5" x14ac:dyDescent="0.25">
      <c r="A14" s="48" t="s">
        <v>10</v>
      </c>
      <c r="B14" s="43"/>
      <c r="C14" s="36"/>
      <c r="D14" s="37"/>
      <c r="E14" s="41"/>
      <c r="F14" s="42"/>
      <c r="G14" s="41"/>
      <c r="H14" s="51" t="str">
        <f>'Nakstmītne un uzturēšanās'!F8</f>
        <v/>
      </c>
      <c r="I14" s="51" t="str">
        <f>'Nakstmītne un uzturēšanās'!H8</f>
        <v/>
      </c>
      <c r="J14" s="51" t="str">
        <f>'Ceļa izdevumi'!I14</f>
        <v/>
      </c>
      <c r="K14" s="61" t="str">
        <f t="shared" si="0"/>
        <v/>
      </c>
    </row>
    <row r="15" spans="1:21" s="38" customFormat="1" ht="11.5" x14ac:dyDescent="0.25">
      <c r="A15" s="48" t="s">
        <v>12</v>
      </c>
      <c r="B15" s="43"/>
      <c r="C15" s="36"/>
      <c r="D15" s="37"/>
      <c r="E15" s="41"/>
      <c r="F15" s="42"/>
      <c r="G15" s="41"/>
      <c r="H15" s="51" t="str">
        <f>'Nakstmītne un uzturēšanās'!F9</f>
        <v/>
      </c>
      <c r="I15" s="51" t="str">
        <f>'Nakstmītne un uzturēšanās'!H9</f>
        <v/>
      </c>
      <c r="J15" s="51" t="str">
        <f>'Ceļa izdevumi'!I21</f>
        <v/>
      </c>
      <c r="K15" s="61" t="str">
        <f t="shared" si="0"/>
        <v/>
      </c>
    </row>
    <row r="16" spans="1:21" s="38" customFormat="1" ht="11.5" x14ac:dyDescent="0.25">
      <c r="A16" s="48" t="s">
        <v>15</v>
      </c>
      <c r="B16" s="43"/>
      <c r="C16" s="36"/>
      <c r="D16" s="37"/>
      <c r="E16" s="41"/>
      <c r="F16" s="42"/>
      <c r="G16" s="41"/>
      <c r="H16" s="51" t="str">
        <f>'Nakstmītne un uzturēšanās'!F10</f>
        <v/>
      </c>
      <c r="I16" s="51" t="str">
        <f>'Nakstmītne un uzturēšanās'!H10</f>
        <v/>
      </c>
      <c r="J16" s="51" t="str">
        <f>'Ceļa izdevumi'!I28</f>
        <v/>
      </c>
      <c r="K16" s="61" t="str">
        <f t="shared" si="0"/>
        <v/>
      </c>
    </row>
    <row r="17" spans="1:11" s="38" customFormat="1" ht="11.5" x14ac:dyDescent="0.25">
      <c r="A17" s="48" t="s">
        <v>18</v>
      </c>
      <c r="B17" s="43"/>
      <c r="C17" s="36"/>
      <c r="D17" s="37"/>
      <c r="E17" s="41"/>
      <c r="F17" s="42"/>
      <c r="G17" s="41"/>
      <c r="H17" s="51" t="str">
        <f>'Nakstmītne un uzturēšanās'!F11</f>
        <v/>
      </c>
      <c r="I17" s="51" t="str">
        <f>'Nakstmītne un uzturēšanās'!H11</f>
        <v/>
      </c>
      <c r="J17" s="51" t="str">
        <f>'Ceļa izdevumi'!I35</f>
        <v/>
      </c>
      <c r="K17" s="61" t="str">
        <f t="shared" si="0"/>
        <v/>
      </c>
    </row>
    <row r="18" spans="1:11" x14ac:dyDescent="0.3">
      <c r="A18" s="18"/>
      <c r="B18" s="19" t="s">
        <v>21</v>
      </c>
      <c r="C18" s="20">
        <f>SUM(C13:C17)</f>
        <v>0</v>
      </c>
      <c r="D18" s="20">
        <f>SUM(D13:D17)</f>
        <v>0</v>
      </c>
      <c r="E18" s="59"/>
      <c r="F18" s="60"/>
      <c r="G18" s="45"/>
      <c r="H18" s="46">
        <f>SUM(H13:H17)</f>
        <v>0</v>
      </c>
      <c r="I18" s="46">
        <f>SUM(I13:I17)</f>
        <v>0</v>
      </c>
      <c r="J18" s="46">
        <f>SUM(J13:J17)</f>
        <v>0</v>
      </c>
      <c r="K18" s="47">
        <f>H18+I18+J18</f>
        <v>0</v>
      </c>
    </row>
    <row r="19" spans="1:11" x14ac:dyDescent="0.3">
      <c r="A19" s="54" t="s">
        <v>131</v>
      </c>
    </row>
    <row r="22" spans="1:11" ht="28" customHeight="1" x14ac:dyDescent="0.3">
      <c r="A22" s="146" t="s">
        <v>175</v>
      </c>
      <c r="B22" s="146"/>
      <c r="C22" s="146"/>
      <c r="D22" s="146"/>
      <c r="E22" s="146"/>
      <c r="F22" s="146"/>
      <c r="G22" s="146"/>
      <c r="H22" s="146"/>
      <c r="I22" s="146"/>
      <c r="J22" s="146"/>
      <c r="K22" s="146"/>
    </row>
    <row r="24" spans="1:11" ht="27" customHeight="1" x14ac:dyDescent="0.3">
      <c r="A24" s="126" t="s">
        <v>51</v>
      </c>
      <c r="B24" s="126" t="s">
        <v>43</v>
      </c>
      <c r="C24" s="138" t="s">
        <v>37</v>
      </c>
      <c r="D24" s="138"/>
      <c r="E24" s="138" t="s">
        <v>38</v>
      </c>
      <c r="F24" s="138"/>
      <c r="G24" s="138"/>
      <c r="H24" s="138"/>
      <c r="I24" s="126" t="s">
        <v>5</v>
      </c>
      <c r="J24" s="151" t="s">
        <v>34</v>
      </c>
      <c r="K24" s="151" t="s">
        <v>39</v>
      </c>
    </row>
    <row r="25" spans="1:11" ht="29.5" customHeight="1" x14ac:dyDescent="0.3">
      <c r="A25" s="127"/>
      <c r="B25" s="127"/>
      <c r="C25" s="4" t="s">
        <v>146</v>
      </c>
      <c r="D25" s="4" t="s">
        <v>35</v>
      </c>
      <c r="E25" s="5" t="s">
        <v>40</v>
      </c>
      <c r="F25" s="5" t="s">
        <v>41</v>
      </c>
      <c r="G25" s="4" t="s">
        <v>146</v>
      </c>
      <c r="H25" s="4" t="s">
        <v>35</v>
      </c>
      <c r="I25" s="127"/>
      <c r="J25" s="152"/>
      <c r="K25" s="152"/>
    </row>
    <row r="26" spans="1:11" ht="36" x14ac:dyDescent="0.3">
      <c r="A26" s="7" t="s">
        <v>6</v>
      </c>
      <c r="B26" s="97" t="s">
        <v>176</v>
      </c>
      <c r="C26" s="8">
        <f>SUM(C27:C30)</f>
        <v>0</v>
      </c>
      <c r="D26" s="8">
        <f t="shared" ref="D26:H26" si="1">SUM(D27:D30)</f>
        <v>0</v>
      </c>
      <c r="E26" s="8">
        <f t="shared" si="1"/>
        <v>0</v>
      </c>
      <c r="F26" s="8">
        <f t="shared" si="1"/>
        <v>0</v>
      </c>
      <c r="G26" s="8">
        <f t="shared" si="1"/>
        <v>0</v>
      </c>
      <c r="H26" s="8">
        <f t="shared" si="1"/>
        <v>0</v>
      </c>
      <c r="I26" s="9"/>
      <c r="J26" s="94"/>
      <c r="K26" s="94"/>
    </row>
    <row r="27" spans="1:11" x14ac:dyDescent="0.3">
      <c r="A27" s="3" t="s">
        <v>8</v>
      </c>
      <c r="B27" s="32" t="s">
        <v>9</v>
      </c>
      <c r="C27" s="92"/>
      <c r="D27" s="92"/>
      <c r="E27" s="93"/>
      <c r="F27" s="93"/>
      <c r="G27" s="92"/>
      <c r="H27" s="92"/>
      <c r="I27" s="91"/>
      <c r="J27" s="91"/>
      <c r="K27" s="91"/>
    </row>
    <row r="28" spans="1:11" x14ac:dyDescent="0.3">
      <c r="A28" s="3"/>
      <c r="B28" s="91"/>
      <c r="C28" s="92"/>
      <c r="D28" s="92"/>
      <c r="E28" s="93"/>
      <c r="F28" s="93"/>
      <c r="G28" s="92"/>
      <c r="H28" s="92"/>
      <c r="I28" s="91"/>
      <c r="J28" s="91"/>
      <c r="K28" s="91"/>
    </row>
    <row r="29" spans="1:11" x14ac:dyDescent="0.3">
      <c r="A29" s="3"/>
      <c r="B29" s="91"/>
      <c r="C29" s="92"/>
      <c r="D29" s="92"/>
      <c r="E29" s="93"/>
      <c r="F29" s="93"/>
      <c r="G29" s="92"/>
      <c r="H29" s="92"/>
      <c r="I29" s="91"/>
      <c r="J29" s="91"/>
      <c r="K29" s="91"/>
    </row>
    <row r="30" spans="1:11" x14ac:dyDescent="0.3">
      <c r="A30" s="3"/>
      <c r="B30" s="91"/>
      <c r="C30" s="92"/>
      <c r="D30" s="92"/>
      <c r="E30" s="93"/>
      <c r="F30" s="93"/>
      <c r="G30" s="92"/>
      <c r="H30" s="92"/>
      <c r="I30" s="91"/>
      <c r="J30" s="91"/>
      <c r="K30" s="91"/>
    </row>
    <row r="31" spans="1:11" ht="26" x14ac:dyDescent="0.3">
      <c r="A31" s="7" t="s">
        <v>10</v>
      </c>
      <c r="B31" s="31" t="s">
        <v>7</v>
      </c>
      <c r="C31" s="8">
        <f>SUM(C32:C35)</f>
        <v>0</v>
      </c>
      <c r="D31" s="8">
        <f t="shared" ref="D31:H31" si="2">SUM(D32:D35)</f>
        <v>0</v>
      </c>
      <c r="E31" s="8">
        <f t="shared" si="2"/>
        <v>0</v>
      </c>
      <c r="F31" s="8">
        <f t="shared" si="2"/>
        <v>0</v>
      </c>
      <c r="G31" s="8">
        <f t="shared" si="2"/>
        <v>0</v>
      </c>
      <c r="H31" s="8">
        <f t="shared" si="2"/>
        <v>0</v>
      </c>
      <c r="I31" s="9"/>
      <c r="J31" s="9"/>
      <c r="K31" s="9"/>
    </row>
    <row r="32" spans="1:11" x14ac:dyDescent="0.3">
      <c r="A32" s="3" t="s">
        <v>11</v>
      </c>
      <c r="B32" s="32" t="s">
        <v>9</v>
      </c>
      <c r="C32" s="10"/>
      <c r="D32" s="11"/>
      <c r="E32" s="11"/>
      <c r="F32" s="11"/>
      <c r="G32" s="11"/>
      <c r="H32" s="11"/>
      <c r="I32" s="12"/>
      <c r="J32" s="12"/>
      <c r="K32" s="12"/>
    </row>
    <row r="33" spans="1:11" x14ac:dyDescent="0.3">
      <c r="A33" s="3"/>
      <c r="B33" s="32"/>
      <c r="C33" s="10"/>
      <c r="D33" s="11"/>
      <c r="E33" s="11"/>
      <c r="F33" s="11"/>
      <c r="G33" s="11"/>
      <c r="H33" s="11"/>
      <c r="I33" s="12"/>
      <c r="J33" s="12"/>
      <c r="K33" s="12"/>
    </row>
    <row r="34" spans="1:11" x14ac:dyDescent="0.3">
      <c r="A34" s="3"/>
      <c r="B34" s="32"/>
      <c r="C34" s="10"/>
      <c r="D34" s="11"/>
      <c r="E34" s="11"/>
      <c r="F34" s="11"/>
      <c r="G34" s="11"/>
      <c r="H34" s="11"/>
      <c r="I34" s="12"/>
      <c r="J34" s="12"/>
      <c r="K34" s="12"/>
    </row>
    <row r="35" spans="1:11" x14ac:dyDescent="0.3">
      <c r="A35" s="3"/>
      <c r="B35" s="32"/>
      <c r="C35" s="10"/>
      <c r="D35" s="11"/>
      <c r="E35" s="11"/>
      <c r="F35" s="11"/>
      <c r="G35" s="11"/>
      <c r="H35" s="11"/>
      <c r="I35" s="12"/>
      <c r="J35" s="12"/>
      <c r="K35" s="12"/>
    </row>
    <row r="36" spans="1:11" ht="39" x14ac:dyDescent="0.3">
      <c r="A36" s="7" t="s">
        <v>12</v>
      </c>
      <c r="B36" s="31" t="s">
        <v>123</v>
      </c>
      <c r="C36" s="8">
        <f>SUM(C37:C40)</f>
        <v>0</v>
      </c>
      <c r="D36" s="8">
        <f t="shared" ref="D36:H36" si="3">SUM(D37:D40)</f>
        <v>0</v>
      </c>
      <c r="E36" s="8">
        <f t="shared" si="3"/>
        <v>0</v>
      </c>
      <c r="F36" s="8">
        <f t="shared" si="3"/>
        <v>0</v>
      </c>
      <c r="G36" s="8">
        <f t="shared" si="3"/>
        <v>0</v>
      </c>
      <c r="H36" s="8">
        <f t="shared" si="3"/>
        <v>0</v>
      </c>
      <c r="I36" s="13"/>
      <c r="J36" s="13"/>
      <c r="K36" s="13"/>
    </row>
    <row r="37" spans="1:11" x14ac:dyDescent="0.3">
      <c r="A37" s="3" t="s">
        <v>14</v>
      </c>
      <c r="B37" s="32" t="s">
        <v>9</v>
      </c>
      <c r="C37" s="10"/>
      <c r="D37" s="11"/>
      <c r="E37" s="11"/>
      <c r="F37" s="11"/>
      <c r="G37" s="11"/>
      <c r="H37" s="11"/>
      <c r="I37" s="12"/>
      <c r="J37" s="12"/>
      <c r="K37" s="12"/>
    </row>
    <row r="38" spans="1:11" x14ac:dyDescent="0.3">
      <c r="A38" s="3"/>
      <c r="B38" s="32"/>
      <c r="C38" s="10"/>
      <c r="D38" s="11"/>
      <c r="E38" s="11"/>
      <c r="F38" s="11"/>
      <c r="G38" s="11"/>
      <c r="H38" s="11"/>
      <c r="I38" s="12"/>
      <c r="J38" s="12"/>
      <c r="K38" s="12"/>
    </row>
    <row r="39" spans="1:11" x14ac:dyDescent="0.3">
      <c r="A39" s="3"/>
      <c r="B39" s="32"/>
      <c r="C39" s="10"/>
      <c r="D39" s="11"/>
      <c r="E39" s="11"/>
      <c r="F39" s="11"/>
      <c r="G39" s="11"/>
      <c r="H39" s="11"/>
      <c r="I39" s="12"/>
      <c r="J39" s="14"/>
      <c r="K39" s="12"/>
    </row>
    <row r="40" spans="1:11" x14ac:dyDescent="0.3">
      <c r="A40" s="3"/>
      <c r="B40" s="32"/>
      <c r="C40" s="10"/>
      <c r="D40" s="11"/>
      <c r="E40" s="11"/>
      <c r="F40" s="11"/>
      <c r="G40" s="11"/>
      <c r="H40" s="11"/>
      <c r="I40" s="12"/>
      <c r="J40" s="12"/>
      <c r="K40" s="12"/>
    </row>
    <row r="41" spans="1:11" ht="39" x14ac:dyDescent="0.3">
      <c r="A41" s="7" t="s">
        <v>15</v>
      </c>
      <c r="B41" s="31" t="s">
        <v>13</v>
      </c>
      <c r="C41" s="8">
        <f>SUM(C42:C45)</f>
        <v>0</v>
      </c>
      <c r="D41" s="8">
        <f t="shared" ref="D41:H41" si="4">SUM(D42:D45)</f>
        <v>0</v>
      </c>
      <c r="E41" s="8">
        <f t="shared" si="4"/>
        <v>0</v>
      </c>
      <c r="F41" s="8">
        <f t="shared" si="4"/>
        <v>0</v>
      </c>
      <c r="G41" s="8">
        <f t="shared" si="4"/>
        <v>0</v>
      </c>
      <c r="H41" s="8">
        <f t="shared" si="4"/>
        <v>0</v>
      </c>
      <c r="I41" s="13"/>
      <c r="J41" s="13"/>
      <c r="K41" s="13"/>
    </row>
    <row r="42" spans="1:11" x14ac:dyDescent="0.3">
      <c r="A42" s="3" t="s">
        <v>17</v>
      </c>
      <c r="B42" s="32" t="s">
        <v>9</v>
      </c>
      <c r="C42" s="10"/>
      <c r="D42" s="11"/>
      <c r="E42" s="11"/>
      <c r="F42" s="11"/>
      <c r="G42" s="11"/>
      <c r="H42" s="11"/>
      <c r="I42" s="12"/>
      <c r="J42" s="12"/>
      <c r="K42" s="12"/>
    </row>
    <row r="43" spans="1:11" x14ac:dyDescent="0.3">
      <c r="A43" s="3"/>
      <c r="B43" s="32"/>
      <c r="C43" s="10"/>
      <c r="D43" s="11"/>
      <c r="E43" s="11"/>
      <c r="F43" s="11"/>
      <c r="G43" s="11"/>
      <c r="H43" s="11"/>
      <c r="I43" s="12"/>
      <c r="J43" s="12"/>
      <c r="K43" s="12"/>
    </row>
    <row r="44" spans="1:11" x14ac:dyDescent="0.3">
      <c r="A44" s="3"/>
      <c r="B44" s="32"/>
      <c r="C44" s="10"/>
      <c r="D44" s="11"/>
      <c r="E44" s="11"/>
      <c r="F44" s="11"/>
      <c r="G44" s="11"/>
      <c r="H44" s="11"/>
      <c r="I44" s="12"/>
      <c r="J44" s="12"/>
      <c r="K44" s="12"/>
    </row>
    <row r="45" spans="1:11" x14ac:dyDescent="0.3">
      <c r="A45" s="3"/>
      <c r="B45" s="32"/>
      <c r="C45" s="10"/>
      <c r="D45" s="11"/>
      <c r="E45" s="11"/>
      <c r="F45" s="11"/>
      <c r="G45" s="11"/>
      <c r="H45" s="11"/>
      <c r="I45" s="12"/>
      <c r="J45" s="12"/>
      <c r="K45" s="12"/>
    </row>
    <row r="46" spans="1:11" ht="26" x14ac:dyDescent="0.3">
      <c r="A46" s="7" t="s">
        <v>18</v>
      </c>
      <c r="B46" s="31" t="s">
        <v>16</v>
      </c>
      <c r="C46" s="8">
        <f>SUM(C47:C50)</f>
        <v>0</v>
      </c>
      <c r="D46" s="8">
        <f t="shared" ref="D46:H46" si="5">SUM(D47:D50)</f>
        <v>0</v>
      </c>
      <c r="E46" s="8">
        <f t="shared" si="5"/>
        <v>0</v>
      </c>
      <c r="F46" s="8">
        <f t="shared" si="5"/>
        <v>0</v>
      </c>
      <c r="G46" s="8">
        <f t="shared" si="5"/>
        <v>0</v>
      </c>
      <c r="H46" s="8">
        <f t="shared" si="5"/>
        <v>0</v>
      </c>
      <c r="I46" s="13"/>
      <c r="J46" s="13"/>
      <c r="K46" s="13"/>
    </row>
    <row r="47" spans="1:11" x14ac:dyDescent="0.3">
      <c r="A47" s="3" t="s">
        <v>19</v>
      </c>
      <c r="B47" s="32" t="s">
        <v>9</v>
      </c>
      <c r="C47" s="10"/>
      <c r="D47" s="15"/>
      <c r="E47" s="15"/>
      <c r="F47" s="15"/>
      <c r="G47" s="15"/>
      <c r="H47" s="15"/>
      <c r="I47" s="16"/>
      <c r="J47" s="16"/>
      <c r="K47" s="16"/>
    </row>
    <row r="48" spans="1:11" x14ac:dyDescent="0.3">
      <c r="A48" s="22"/>
      <c r="B48" s="32"/>
      <c r="C48" s="10"/>
      <c r="D48" s="15"/>
      <c r="E48" s="15"/>
      <c r="F48" s="15"/>
      <c r="G48" s="15"/>
      <c r="H48" s="15"/>
      <c r="I48" s="16"/>
      <c r="J48" s="16"/>
      <c r="K48" s="16"/>
    </row>
    <row r="49" spans="1:11" x14ac:dyDescent="0.3">
      <c r="A49" s="22"/>
      <c r="B49" s="32"/>
      <c r="C49" s="10"/>
      <c r="D49" s="15"/>
      <c r="E49" s="15"/>
      <c r="F49" s="15"/>
      <c r="G49" s="15"/>
      <c r="H49" s="15"/>
      <c r="I49" s="16"/>
      <c r="J49" s="16"/>
      <c r="K49" s="16"/>
    </row>
    <row r="50" spans="1:11" x14ac:dyDescent="0.3">
      <c r="A50" s="22"/>
      <c r="B50" s="32"/>
      <c r="C50" s="10"/>
      <c r="D50" s="15"/>
      <c r="E50" s="15"/>
      <c r="F50" s="15"/>
      <c r="G50" s="15"/>
      <c r="H50" s="15"/>
      <c r="I50" s="16"/>
      <c r="J50" s="16"/>
      <c r="K50" s="16"/>
    </row>
    <row r="51" spans="1:11" x14ac:dyDescent="0.3">
      <c r="A51" s="7" t="s">
        <v>173</v>
      </c>
      <c r="B51" s="33" t="s">
        <v>36</v>
      </c>
      <c r="C51" s="17">
        <f>SUM(C52:C55)</f>
        <v>0</v>
      </c>
      <c r="D51" s="17">
        <f t="shared" ref="D51:H51" si="6">SUM(D52:D55)</f>
        <v>0</v>
      </c>
      <c r="E51" s="17">
        <f t="shared" si="6"/>
        <v>0</v>
      </c>
      <c r="F51" s="17">
        <f t="shared" si="6"/>
        <v>0</v>
      </c>
      <c r="G51" s="17">
        <f t="shared" si="6"/>
        <v>0</v>
      </c>
      <c r="H51" s="17">
        <f t="shared" si="6"/>
        <v>0</v>
      </c>
      <c r="I51" s="13"/>
      <c r="J51" s="13"/>
      <c r="K51" s="13"/>
    </row>
    <row r="52" spans="1:11" x14ac:dyDescent="0.3">
      <c r="A52" s="3" t="s">
        <v>174</v>
      </c>
      <c r="B52" s="32" t="s">
        <v>20</v>
      </c>
      <c r="C52" s="10"/>
      <c r="D52" s="15"/>
      <c r="E52" s="15"/>
      <c r="F52" s="15"/>
      <c r="G52" s="15"/>
      <c r="H52" s="15"/>
      <c r="I52" s="16"/>
      <c r="J52" s="16"/>
      <c r="K52" s="16"/>
    </row>
    <row r="53" spans="1:11" x14ac:dyDescent="0.3">
      <c r="A53" s="3"/>
      <c r="B53" s="32"/>
      <c r="C53" s="10"/>
      <c r="D53" s="15"/>
      <c r="E53" s="15"/>
      <c r="F53" s="15"/>
      <c r="G53" s="15"/>
      <c r="H53" s="15"/>
      <c r="I53" s="16"/>
      <c r="J53" s="16"/>
      <c r="K53" s="16"/>
    </row>
    <row r="54" spans="1:11" x14ac:dyDescent="0.3">
      <c r="A54" s="3"/>
      <c r="B54" s="32"/>
      <c r="C54" s="10"/>
      <c r="D54" s="15"/>
      <c r="E54" s="15"/>
      <c r="F54" s="15"/>
      <c r="G54" s="15"/>
      <c r="H54" s="15"/>
      <c r="I54" s="16"/>
      <c r="J54" s="16"/>
      <c r="K54" s="16"/>
    </row>
    <row r="55" spans="1:11" x14ac:dyDescent="0.3">
      <c r="A55" s="3"/>
      <c r="B55" s="32"/>
      <c r="C55" s="10"/>
      <c r="D55" s="15"/>
      <c r="E55" s="15"/>
      <c r="F55" s="15"/>
      <c r="G55" s="15"/>
      <c r="H55" s="15"/>
      <c r="I55" s="16"/>
      <c r="J55" s="16"/>
      <c r="K55" s="16"/>
    </row>
    <row r="56" spans="1:11" x14ac:dyDescent="0.3">
      <c r="A56" s="95"/>
      <c r="B56" s="96" t="s">
        <v>21</v>
      </c>
      <c r="C56" s="20">
        <f>C31+C36+C41+C46+C51</f>
        <v>0</v>
      </c>
      <c r="D56" s="20">
        <f>D31+D36+D41+D46+D51</f>
        <v>0</v>
      </c>
      <c r="E56" s="21"/>
      <c r="F56" s="21"/>
      <c r="G56" s="20">
        <f>G31+G36+G41+G46+G51</f>
        <v>0</v>
      </c>
      <c r="H56" s="20">
        <f>H31+H36+H41+H46+H51</f>
        <v>0</v>
      </c>
      <c r="I56" s="6"/>
      <c r="J56" s="13"/>
      <c r="K56" s="13"/>
    </row>
    <row r="58" spans="1:11" x14ac:dyDescent="0.3">
      <c r="A58" s="126" t="s">
        <v>46</v>
      </c>
      <c r="B58" s="131" t="s">
        <v>45</v>
      </c>
      <c r="C58" s="131"/>
      <c r="D58" s="131"/>
      <c r="E58" s="131"/>
      <c r="F58" s="131"/>
      <c r="G58" s="131"/>
      <c r="H58" s="131"/>
      <c r="I58" s="131"/>
      <c r="J58" s="131"/>
      <c r="K58" s="131"/>
    </row>
    <row r="59" spans="1:11" ht="26" x14ac:dyDescent="0.3">
      <c r="A59" s="127"/>
      <c r="B59" s="6" t="s">
        <v>42</v>
      </c>
      <c r="C59" s="132" t="s">
        <v>44</v>
      </c>
      <c r="D59" s="132"/>
      <c r="E59" s="132"/>
      <c r="F59" s="132"/>
      <c r="G59" s="132"/>
      <c r="H59" s="132"/>
      <c r="I59" s="132"/>
      <c r="J59" s="132"/>
      <c r="K59" s="132"/>
    </row>
    <row r="60" spans="1:11" x14ac:dyDescent="0.3">
      <c r="A60" s="22"/>
      <c r="B60" s="108"/>
      <c r="C60" s="133"/>
      <c r="D60" s="134"/>
      <c r="E60" s="134"/>
      <c r="F60" s="134"/>
      <c r="G60" s="134"/>
      <c r="H60" s="134"/>
      <c r="I60" s="134"/>
      <c r="J60" s="134"/>
      <c r="K60" s="135"/>
    </row>
    <row r="61" spans="1:11" x14ac:dyDescent="0.3">
      <c r="A61" s="22"/>
      <c r="B61" s="108"/>
      <c r="C61" s="133"/>
      <c r="D61" s="134"/>
      <c r="E61" s="134"/>
      <c r="F61" s="134"/>
      <c r="G61" s="134"/>
      <c r="H61" s="134"/>
      <c r="I61" s="134"/>
      <c r="J61" s="134"/>
      <c r="K61" s="135"/>
    </row>
    <row r="62" spans="1:11" x14ac:dyDescent="0.3">
      <c r="A62" s="22"/>
      <c r="B62" s="108"/>
      <c r="C62" s="133"/>
      <c r="D62" s="134"/>
      <c r="E62" s="134"/>
      <c r="F62" s="134"/>
      <c r="G62" s="134"/>
      <c r="H62" s="134"/>
      <c r="I62" s="134"/>
      <c r="J62" s="134"/>
      <c r="K62" s="135"/>
    </row>
    <row r="63" spans="1:11" x14ac:dyDescent="0.3">
      <c r="C63" s="34"/>
      <c r="D63" s="34"/>
      <c r="E63" s="34"/>
      <c r="F63" s="34"/>
      <c r="G63" s="34"/>
      <c r="H63" s="34"/>
      <c r="I63" s="34"/>
      <c r="J63" s="34"/>
      <c r="K63" s="34"/>
    </row>
    <row r="65" spans="1:11" ht="14.5" customHeight="1" x14ac:dyDescent="0.3">
      <c r="A65" s="118" t="s">
        <v>163</v>
      </c>
      <c r="B65" s="118"/>
      <c r="C65" s="118"/>
      <c r="D65" s="118"/>
      <c r="E65" s="118"/>
      <c r="F65" s="118"/>
      <c r="G65" s="118"/>
      <c r="H65" s="118"/>
      <c r="I65" s="118"/>
      <c r="J65" s="118"/>
      <c r="K65" s="118"/>
    </row>
    <row r="66" spans="1:11" x14ac:dyDescent="0.3">
      <c r="A66" s="145" t="s">
        <v>22</v>
      </c>
      <c r="B66" s="145"/>
      <c r="C66" s="145"/>
      <c r="D66" s="145"/>
      <c r="E66" s="145"/>
      <c r="F66" s="145"/>
      <c r="G66" s="145"/>
      <c r="H66" s="145"/>
      <c r="I66" s="145"/>
      <c r="J66" s="145"/>
      <c r="K66" s="145"/>
    </row>
    <row r="67" spans="1:11" x14ac:dyDescent="0.3">
      <c r="A67" s="22"/>
      <c r="B67" s="128" t="s">
        <v>23</v>
      </c>
      <c r="C67" s="128"/>
      <c r="D67" s="128"/>
      <c r="E67" s="128"/>
      <c r="F67" s="128"/>
      <c r="G67" s="128"/>
      <c r="H67" s="128"/>
      <c r="I67" s="23"/>
    </row>
    <row r="68" spans="1:11" x14ac:dyDescent="0.3">
      <c r="A68" s="22"/>
      <c r="B68" s="128" t="s">
        <v>24</v>
      </c>
      <c r="C68" s="128"/>
      <c r="D68" s="128"/>
      <c r="E68" s="128"/>
      <c r="F68" s="128"/>
      <c r="G68" s="128"/>
      <c r="H68" s="128"/>
      <c r="I68" s="23"/>
    </row>
    <row r="69" spans="1:11" x14ac:dyDescent="0.3">
      <c r="A69" s="22"/>
      <c r="B69" s="128" t="s">
        <v>25</v>
      </c>
      <c r="C69" s="128"/>
      <c r="D69" s="128"/>
      <c r="E69" s="128"/>
      <c r="F69" s="128"/>
      <c r="G69" s="128"/>
      <c r="H69" s="128"/>
      <c r="I69" s="23"/>
    </row>
    <row r="70" spans="1:11" x14ac:dyDescent="0.3">
      <c r="B70" s="24"/>
      <c r="C70" s="24"/>
    </row>
    <row r="71" spans="1:11" x14ac:dyDescent="0.3">
      <c r="A71" s="129" t="s">
        <v>26</v>
      </c>
      <c r="B71" s="129"/>
      <c r="C71" s="129"/>
      <c r="D71" s="129"/>
      <c r="E71" s="129"/>
      <c r="F71" s="129"/>
      <c r="G71" s="129"/>
      <c r="H71" s="129"/>
      <c r="I71" s="129"/>
      <c r="J71" s="129"/>
      <c r="K71" s="129"/>
    </row>
    <row r="72" spans="1:11" ht="70" customHeight="1" x14ac:dyDescent="0.3">
      <c r="A72" s="130"/>
      <c r="B72" s="130"/>
      <c r="C72" s="130"/>
      <c r="D72" s="130"/>
      <c r="E72" s="130"/>
      <c r="F72" s="130"/>
      <c r="G72" s="130"/>
      <c r="H72" s="130"/>
      <c r="I72" s="130"/>
      <c r="J72" s="130"/>
      <c r="K72" s="130"/>
    </row>
    <row r="73" spans="1:11" x14ac:dyDescent="0.3">
      <c r="B73" s="25"/>
      <c r="C73" s="25"/>
    </row>
    <row r="74" spans="1:11" ht="14.5" customHeight="1" x14ac:dyDescent="0.3">
      <c r="A74" s="118" t="s">
        <v>164</v>
      </c>
      <c r="B74" s="118"/>
      <c r="C74" s="118"/>
      <c r="D74" s="118"/>
      <c r="E74" s="118"/>
      <c r="F74" s="118"/>
      <c r="G74" s="118"/>
      <c r="H74" s="118"/>
      <c r="I74" s="118"/>
      <c r="J74" s="118"/>
      <c r="K74" s="118"/>
    </row>
    <row r="75" spans="1:11" ht="34" customHeight="1" x14ac:dyDescent="0.3">
      <c r="A75" s="136" t="s">
        <v>27</v>
      </c>
      <c r="B75" s="136"/>
      <c r="C75" s="136"/>
      <c r="D75" s="136"/>
      <c r="E75" s="136"/>
      <c r="F75" s="136"/>
      <c r="G75" s="136"/>
      <c r="H75" s="136"/>
      <c r="I75" s="136"/>
      <c r="J75" s="136"/>
      <c r="K75" s="136"/>
    </row>
    <row r="76" spans="1:11" ht="72.650000000000006" customHeight="1" x14ac:dyDescent="0.3">
      <c r="A76" s="137"/>
      <c r="B76" s="137"/>
      <c r="C76" s="137"/>
      <c r="D76" s="137"/>
      <c r="E76" s="137"/>
      <c r="F76" s="137"/>
      <c r="G76" s="137"/>
      <c r="H76" s="137"/>
      <c r="I76" s="137"/>
      <c r="J76" s="137"/>
      <c r="K76" s="137"/>
    </row>
    <row r="77" spans="1:11" x14ac:dyDescent="0.3">
      <c r="B77" s="27"/>
      <c r="C77" s="27"/>
    </row>
    <row r="78" spans="1:11" ht="14.5" customHeight="1" x14ac:dyDescent="0.3">
      <c r="A78" s="118" t="s">
        <v>165</v>
      </c>
      <c r="B78" s="118"/>
      <c r="C78" s="118"/>
      <c r="D78" s="118"/>
      <c r="E78" s="118"/>
      <c r="F78" s="118"/>
      <c r="G78" s="118"/>
      <c r="H78" s="118"/>
      <c r="I78" s="118"/>
      <c r="J78" s="118"/>
      <c r="K78" s="118"/>
    </row>
    <row r="79" spans="1:11" ht="19.5" customHeight="1" x14ac:dyDescent="0.3">
      <c r="A79" s="136" t="s">
        <v>171</v>
      </c>
      <c r="B79" s="136"/>
      <c r="C79" s="136"/>
      <c r="D79" s="136"/>
      <c r="E79" s="136"/>
      <c r="F79" s="136"/>
      <c r="G79" s="136"/>
      <c r="H79" s="136"/>
      <c r="I79" s="136"/>
      <c r="J79" s="136"/>
      <c r="K79" s="136"/>
    </row>
    <row r="80" spans="1:11" x14ac:dyDescent="0.3">
      <c r="A80" s="28" t="s">
        <v>6</v>
      </c>
      <c r="B80" s="109"/>
      <c r="C80" s="109"/>
      <c r="D80" s="109"/>
      <c r="E80" s="109"/>
      <c r="F80" s="109"/>
      <c r="G80" s="109"/>
      <c r="H80" s="109"/>
      <c r="I80" s="109"/>
      <c r="J80" s="109"/>
      <c r="K80" s="109"/>
    </row>
    <row r="81" spans="1:11" x14ac:dyDescent="0.3">
      <c r="A81" s="28" t="s">
        <v>10</v>
      </c>
      <c r="B81" s="109"/>
      <c r="C81" s="109"/>
      <c r="D81" s="109"/>
      <c r="E81" s="109"/>
      <c r="F81" s="109"/>
      <c r="G81" s="109"/>
      <c r="H81" s="109"/>
      <c r="I81" s="109"/>
      <c r="J81" s="109"/>
      <c r="K81" s="109"/>
    </row>
    <row r="82" spans="1:11" x14ac:dyDescent="0.3">
      <c r="A82" s="28" t="s">
        <v>12</v>
      </c>
      <c r="B82" s="109"/>
      <c r="C82" s="109"/>
      <c r="D82" s="109"/>
      <c r="E82" s="109"/>
      <c r="F82" s="109"/>
      <c r="G82" s="109"/>
      <c r="H82" s="109"/>
      <c r="I82" s="109"/>
      <c r="J82" s="109"/>
      <c r="K82" s="109"/>
    </row>
    <row r="83" spans="1:11" x14ac:dyDescent="0.3">
      <c r="A83" s="28"/>
      <c r="B83" s="109"/>
      <c r="C83" s="109"/>
      <c r="D83" s="109"/>
      <c r="E83" s="109"/>
      <c r="F83" s="109"/>
      <c r="G83" s="109"/>
      <c r="H83" s="109"/>
      <c r="I83" s="109"/>
      <c r="J83" s="109"/>
      <c r="K83" s="109"/>
    </row>
    <row r="84" spans="1:11" x14ac:dyDescent="0.3">
      <c r="A84" s="28"/>
      <c r="B84" s="109"/>
      <c r="C84" s="109"/>
      <c r="D84" s="109"/>
      <c r="E84" s="109"/>
      <c r="F84" s="109"/>
      <c r="G84" s="109"/>
      <c r="H84" s="109"/>
      <c r="I84" s="109"/>
      <c r="J84" s="109"/>
      <c r="K84" s="109"/>
    </row>
    <row r="85" spans="1:11" x14ac:dyDescent="0.3">
      <c r="A85" s="22"/>
      <c r="B85" s="109"/>
      <c r="C85" s="109"/>
      <c r="D85" s="109"/>
      <c r="E85" s="109"/>
      <c r="F85" s="109"/>
      <c r="G85" s="109"/>
      <c r="H85" s="109"/>
      <c r="I85" s="109"/>
      <c r="J85" s="109"/>
      <c r="K85" s="109"/>
    </row>
    <row r="86" spans="1:11" x14ac:dyDescent="0.3">
      <c r="A86" s="28"/>
      <c r="B86" s="109"/>
      <c r="C86" s="109"/>
      <c r="D86" s="109"/>
      <c r="E86" s="109"/>
      <c r="F86" s="109"/>
      <c r="G86" s="109"/>
      <c r="H86" s="109"/>
      <c r="I86" s="109"/>
      <c r="J86" s="109"/>
      <c r="K86" s="109"/>
    </row>
    <row r="87" spans="1:11" x14ac:dyDescent="0.3">
      <c r="A87" s="26"/>
      <c r="B87" s="26"/>
      <c r="C87" s="26"/>
      <c r="D87" s="26"/>
      <c r="E87" s="26"/>
      <c r="F87" s="26"/>
      <c r="G87" s="26"/>
      <c r="H87" s="26"/>
      <c r="I87" s="26"/>
      <c r="J87" s="26"/>
      <c r="K87" s="26"/>
    </row>
    <row r="88" spans="1:11" x14ac:dyDescent="0.3">
      <c r="B88" s="25"/>
      <c r="C88" s="25"/>
    </row>
    <row r="89" spans="1:11" ht="14.5" customHeight="1" x14ac:dyDescent="0.3">
      <c r="A89" s="118" t="s">
        <v>166</v>
      </c>
      <c r="B89" s="118"/>
      <c r="C89" s="118"/>
      <c r="D89" s="118"/>
      <c r="E89" s="118"/>
      <c r="F89" s="118"/>
      <c r="G89" s="118"/>
      <c r="H89" s="118"/>
      <c r="I89" s="118"/>
      <c r="J89" s="118"/>
      <c r="K89" s="118"/>
    </row>
    <row r="90" spans="1:11" x14ac:dyDescent="0.3">
      <c r="A90" s="119" t="s">
        <v>28</v>
      </c>
      <c r="B90" s="119"/>
      <c r="C90" s="123"/>
      <c r="D90" s="123"/>
      <c r="E90" s="123"/>
      <c r="F90" s="123"/>
      <c r="G90" s="123"/>
      <c r="H90" s="123"/>
      <c r="I90" s="123"/>
      <c r="J90" s="123"/>
      <c r="K90" s="123"/>
    </row>
    <row r="91" spans="1:11" x14ac:dyDescent="0.3">
      <c r="A91" s="119" t="s">
        <v>29</v>
      </c>
      <c r="B91" s="119"/>
      <c r="C91" s="123"/>
      <c r="D91" s="123"/>
      <c r="E91" s="123"/>
      <c r="F91" s="123"/>
      <c r="G91" s="123"/>
      <c r="H91" s="123"/>
      <c r="I91" s="123"/>
      <c r="J91" s="123"/>
      <c r="K91" s="123"/>
    </row>
    <row r="92" spans="1:11" x14ac:dyDescent="0.3">
      <c r="A92" s="119" t="s">
        <v>30</v>
      </c>
      <c r="B92" s="119"/>
      <c r="C92" s="123"/>
      <c r="D92" s="123"/>
      <c r="E92" s="123"/>
      <c r="F92" s="123"/>
      <c r="G92" s="123"/>
      <c r="H92" s="123"/>
      <c r="I92" s="123"/>
      <c r="J92" s="123"/>
      <c r="K92" s="123"/>
    </row>
    <row r="93" spans="1:11" x14ac:dyDescent="0.3">
      <c r="A93" s="119" t="s">
        <v>31</v>
      </c>
      <c r="B93" s="119"/>
      <c r="C93" s="123"/>
      <c r="D93" s="123"/>
      <c r="E93" s="123"/>
      <c r="F93" s="123"/>
      <c r="G93" s="123"/>
      <c r="H93" s="123"/>
      <c r="I93" s="123"/>
      <c r="J93" s="123"/>
      <c r="K93" s="123"/>
    </row>
    <row r="94" spans="1:11" x14ac:dyDescent="0.3">
      <c r="A94" s="119" t="s">
        <v>32</v>
      </c>
      <c r="B94" s="119"/>
      <c r="C94" s="123"/>
      <c r="D94" s="123"/>
      <c r="E94" s="123"/>
      <c r="F94" s="123"/>
      <c r="G94" s="123"/>
      <c r="H94" s="123"/>
      <c r="I94" s="123"/>
      <c r="J94" s="123"/>
      <c r="K94" s="123"/>
    </row>
    <row r="96" spans="1:11" x14ac:dyDescent="0.3">
      <c r="A96" s="29"/>
      <c r="B96" s="29"/>
      <c r="C96" s="29"/>
      <c r="D96" s="30"/>
      <c r="E96" s="30"/>
      <c r="F96" s="30"/>
      <c r="G96" s="30"/>
      <c r="H96" s="30"/>
      <c r="I96" s="30"/>
      <c r="J96" s="30"/>
    </row>
    <row r="97" spans="1:11" ht="37" customHeight="1" x14ac:dyDescent="0.3">
      <c r="A97" s="120" t="s">
        <v>50</v>
      </c>
      <c r="B97" s="121"/>
      <c r="C97" s="121"/>
      <c r="D97" s="121"/>
      <c r="E97" s="121"/>
      <c r="F97" s="122"/>
      <c r="G97" s="124"/>
      <c r="H97" s="124"/>
      <c r="I97" s="124"/>
      <c r="J97" s="124"/>
      <c r="K97" s="124"/>
    </row>
    <row r="100" spans="1:11" x14ac:dyDescent="0.3">
      <c r="A100" s="117" t="s">
        <v>33</v>
      </c>
      <c r="B100" s="117"/>
      <c r="C100" s="117"/>
      <c r="D100" s="117"/>
      <c r="E100" s="117"/>
      <c r="F100" s="117"/>
      <c r="G100" s="117"/>
      <c r="H100" s="117"/>
      <c r="I100" s="117"/>
      <c r="J100" s="117"/>
      <c r="K100" s="117"/>
    </row>
  </sheetData>
  <mergeCells count="65">
    <mergeCell ref="H11:K11"/>
    <mergeCell ref="E11:G11"/>
    <mergeCell ref="A93:B93"/>
    <mergeCell ref="A94:B94"/>
    <mergeCell ref="B85:K85"/>
    <mergeCell ref="B86:K86"/>
    <mergeCell ref="A66:K66"/>
    <mergeCell ref="B67:H67"/>
    <mergeCell ref="B68:H68"/>
    <mergeCell ref="A22:K22"/>
    <mergeCell ref="A11:A12"/>
    <mergeCell ref="B11:B12"/>
    <mergeCell ref="C11:D11"/>
    <mergeCell ref="C24:D24"/>
    <mergeCell ref="J24:J25"/>
    <mergeCell ref="K24:K25"/>
    <mergeCell ref="I24:I25"/>
    <mergeCell ref="A74:K74"/>
    <mergeCell ref="B84:K84"/>
    <mergeCell ref="B81:K81"/>
    <mergeCell ref="B82:K82"/>
    <mergeCell ref="B83:K83"/>
    <mergeCell ref="A75:K75"/>
    <mergeCell ref="A76:K76"/>
    <mergeCell ref="A78:K78"/>
    <mergeCell ref="A79:K79"/>
    <mergeCell ref="E24:H24"/>
    <mergeCell ref="A2:K2"/>
    <mergeCell ref="B24:B25"/>
    <mergeCell ref="A24:A25"/>
    <mergeCell ref="B80:K80"/>
    <mergeCell ref="B69:H69"/>
    <mergeCell ref="A71:K71"/>
    <mergeCell ref="A72:K72"/>
    <mergeCell ref="A7:C7"/>
    <mergeCell ref="A8:C8"/>
    <mergeCell ref="A65:K65"/>
    <mergeCell ref="B58:K58"/>
    <mergeCell ref="A58:A59"/>
    <mergeCell ref="C59:K59"/>
    <mergeCell ref="C60:K60"/>
    <mergeCell ref="C61:K61"/>
    <mergeCell ref="C62:K62"/>
    <mergeCell ref="A100:K100"/>
    <mergeCell ref="A89:K89"/>
    <mergeCell ref="A90:B90"/>
    <mergeCell ref="A91:B91"/>
    <mergeCell ref="A92:B92"/>
    <mergeCell ref="A97:F97"/>
    <mergeCell ref="C90:K90"/>
    <mergeCell ref="C91:K91"/>
    <mergeCell ref="C92:K92"/>
    <mergeCell ref="C93:K93"/>
    <mergeCell ref="C94:K94"/>
    <mergeCell ref="G97:K97"/>
    <mergeCell ref="D4:K4"/>
    <mergeCell ref="D5:K5"/>
    <mergeCell ref="D6:K6"/>
    <mergeCell ref="D7:K7"/>
    <mergeCell ref="A10:K10"/>
    <mergeCell ref="A4:C4"/>
    <mergeCell ref="A5:C5"/>
    <mergeCell ref="A6:C6"/>
    <mergeCell ref="G8:J8"/>
    <mergeCell ref="D8:F8"/>
  </mergeCells>
  <phoneticPr fontId="17" type="noConversion"/>
  <conditionalFormatting sqref="K8">
    <cfRule type="cellIs" dxfId="0" priority="1" operator="greaterThan">
      <formula>$D$8</formula>
    </cfRule>
  </conditionalFormatting>
  <dataValidations count="1">
    <dataValidation type="list" allowBlank="1" showInputMessage="1" showErrorMessage="1" sqref="A67:A69" xr:uid="{A88105D4-CDF7-430F-844E-CA4C6EB95AD7}">
      <formula1>"JĀ"</formula1>
    </dataValidation>
  </dataValidations>
  <pageMargins left="0.7" right="0.32291666666666669" top="0.75" bottom="0.75" header="0.3" footer="0.3"/>
  <pageSetup scale="49" fitToHeight="0"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CC2838A-6246-4485-A44F-AC373ADBCEA2}">
          <x14:formula1>
            <xm:f>Likmes!$A$3:$A$56</xm:f>
          </x14:formula1>
          <xm:sqref>B13:B17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21D05-5554-4340-B3BC-D0EF30E82064}">
  <sheetPr>
    <pageSetUpPr fitToPage="1"/>
  </sheetPr>
  <dimension ref="A1:O13"/>
  <sheetViews>
    <sheetView view="pageBreakPreview" zoomScale="110" zoomScaleNormal="100" zoomScaleSheetLayoutView="110" workbookViewId="0">
      <selection activeCell="C6" sqref="C6"/>
    </sheetView>
  </sheetViews>
  <sheetFormatPr defaultRowHeight="14.5" x14ac:dyDescent="0.35"/>
  <cols>
    <col min="1" max="1" width="4.90625" customWidth="1"/>
    <col min="2" max="2" width="15.54296875" customWidth="1"/>
    <col min="3" max="3" width="14.90625" customWidth="1"/>
    <col min="4" max="4" width="15.90625" customWidth="1"/>
    <col min="5" max="5" width="14.81640625" customWidth="1"/>
    <col min="6" max="7" width="13.54296875" customWidth="1"/>
    <col min="8" max="8" width="15.6328125" customWidth="1"/>
    <col min="9" max="9" width="15.453125" customWidth="1"/>
    <col min="10" max="10" width="6.453125" customWidth="1"/>
    <col min="12" max="12" width="7.26953125" customWidth="1"/>
    <col min="14" max="14" width="6.453125" customWidth="1"/>
  </cols>
  <sheetData>
    <row r="1" spans="1:15" s="1" customFormat="1" ht="14" customHeight="1" x14ac:dyDescent="0.3">
      <c r="A1" s="111" t="s">
        <v>2</v>
      </c>
      <c r="B1" s="112"/>
      <c r="C1" s="113"/>
      <c r="D1" s="153" t="str">
        <f>IF(atskaite!D4="","",atskaite!D4)</f>
        <v/>
      </c>
      <c r="E1" s="153"/>
      <c r="F1" s="153"/>
      <c r="G1" s="153"/>
      <c r="H1" s="153"/>
      <c r="I1" s="153"/>
      <c r="J1" s="153"/>
      <c r="K1" s="153"/>
    </row>
    <row r="2" spans="1:15" s="1" customFormat="1" ht="14" customHeight="1" x14ac:dyDescent="0.3">
      <c r="A2" s="111" t="s">
        <v>3</v>
      </c>
      <c r="B2" s="112"/>
      <c r="C2" s="113"/>
      <c r="D2" s="153" t="str">
        <f>IF(atskaite!D5="","",atskaite!D5)</f>
        <v/>
      </c>
      <c r="E2" s="153"/>
      <c r="F2" s="153"/>
      <c r="G2" s="153"/>
      <c r="H2" s="153"/>
      <c r="I2" s="153"/>
      <c r="J2" s="153"/>
      <c r="K2" s="153"/>
    </row>
    <row r="3" spans="1:15" s="1" customFormat="1" ht="14" customHeight="1" x14ac:dyDescent="0.3">
      <c r="A3" s="111" t="s">
        <v>4</v>
      </c>
      <c r="B3" s="112"/>
      <c r="C3" s="113"/>
      <c r="D3" s="153" t="str">
        <f>IF(atskaite!D6="","",atskaite!D6)</f>
        <v/>
      </c>
      <c r="E3" s="153"/>
      <c r="F3" s="153"/>
      <c r="G3" s="153"/>
      <c r="H3" s="153"/>
      <c r="I3" s="153"/>
      <c r="J3" s="153"/>
      <c r="K3" s="153"/>
    </row>
    <row r="5" spans="1:15" x14ac:dyDescent="0.35">
      <c r="A5" s="157" t="s">
        <v>130</v>
      </c>
      <c r="B5" s="157"/>
      <c r="C5" s="157"/>
      <c r="D5" s="157"/>
      <c r="E5" s="157"/>
      <c r="F5" s="157"/>
      <c r="G5" s="157"/>
      <c r="H5" s="157"/>
      <c r="I5" s="157"/>
      <c r="J5" s="157"/>
      <c r="K5" s="157"/>
      <c r="L5" s="157"/>
      <c r="M5" s="157"/>
      <c r="N5" s="157"/>
      <c r="O5" s="157"/>
    </row>
    <row r="6" spans="1:15" s="38" customFormat="1" ht="55.5" customHeight="1" x14ac:dyDescent="0.25">
      <c r="A6" s="57" t="s">
        <v>51</v>
      </c>
      <c r="B6" s="57" t="s">
        <v>136</v>
      </c>
      <c r="C6" s="58" t="s">
        <v>147</v>
      </c>
      <c r="D6" s="57" t="s">
        <v>148</v>
      </c>
      <c r="E6" s="58" t="s">
        <v>149</v>
      </c>
      <c r="F6" s="58" t="s">
        <v>142</v>
      </c>
      <c r="G6" s="58" t="s">
        <v>150</v>
      </c>
      <c r="H6" s="44" t="s">
        <v>143</v>
      </c>
      <c r="I6" s="44" t="s">
        <v>145</v>
      </c>
      <c r="J6" s="158" t="s">
        <v>167</v>
      </c>
      <c r="K6" s="159"/>
      <c r="L6" s="158" t="s">
        <v>168</v>
      </c>
      <c r="M6" s="159"/>
      <c r="N6" s="158" t="s">
        <v>169</v>
      </c>
      <c r="O6" s="159"/>
    </row>
    <row r="7" spans="1:15" s="38" customFormat="1" ht="11.5" x14ac:dyDescent="0.25">
      <c r="A7" s="53" t="str">
        <f>IF(atskaite!A13="","",atskaite!A13)</f>
        <v>1.</v>
      </c>
      <c r="B7" s="53" t="str">
        <f>IF(atskaite!B13="","",atskaite!B13)</f>
        <v/>
      </c>
      <c r="C7" s="56" t="str">
        <f>IF(atskaite!F13="","",atskaite!F13)</f>
        <v/>
      </c>
      <c r="D7" s="56" t="str">
        <f>IF(atskaite!G13="","",atskaite!G13)</f>
        <v/>
      </c>
      <c r="E7" s="50" t="str">
        <f>_xlfn.XLOOKUP(B7,Likmes!$A$3:$A$56,Likmes!$B$3:$B$56,"Nav atrasta likme")</f>
        <v>Nav atrasta likme</v>
      </c>
      <c r="F7" s="51" t="str">
        <f>IFERROR((D7*E7)*(C7-1),"")</f>
        <v/>
      </c>
      <c r="G7" s="51" t="str">
        <f>_xlfn.XLOOKUP(B7,Likmes!$A$3:$A$56,Likmes!$E$3:$E$56,"Nav atrasta likme")</f>
        <v>Nav atrasta likme</v>
      </c>
      <c r="H7" s="51" t="str">
        <f>IFERROR((D7*G7)*C7,"")</f>
        <v/>
      </c>
      <c r="I7" s="52" t="str">
        <f>IFERROR(F7+H7,"")</f>
        <v/>
      </c>
      <c r="J7" s="83"/>
      <c r="K7" s="56" t="str">
        <f>IF(J7="Jā","✓",IF(J7="","✗",""))</f>
        <v>✗</v>
      </c>
      <c r="L7" s="83"/>
      <c r="M7" s="56" t="str">
        <f>IF(L7="Jā","✓",IF(L7="","✗",""))</f>
        <v>✗</v>
      </c>
      <c r="N7" s="83"/>
      <c r="O7" s="56" t="str">
        <f>IF(N7="Jā","✓",IF(N7="","✗",""))</f>
        <v>✗</v>
      </c>
    </row>
    <row r="8" spans="1:15" s="38" customFormat="1" ht="11.5" x14ac:dyDescent="0.25">
      <c r="A8" s="53" t="str">
        <f>IF(atskaite!A14="","",atskaite!A14)</f>
        <v>2.</v>
      </c>
      <c r="B8" s="53" t="str">
        <f>IF(atskaite!B14="","",atskaite!B14)</f>
        <v/>
      </c>
      <c r="C8" s="56" t="str">
        <f>IF(atskaite!F14="","",atskaite!F14)</f>
        <v/>
      </c>
      <c r="D8" s="56" t="str">
        <f>IF(atskaite!G14="","",atskaite!G14)</f>
        <v/>
      </c>
      <c r="E8" s="50" t="str">
        <f>_xlfn.XLOOKUP(B8,Likmes!$A$3:$A$56,Likmes!$B$3:$B$56,"Nav atrasta likme")</f>
        <v>Nav atrasta likme</v>
      </c>
      <c r="F8" s="51" t="str">
        <f t="shared" ref="F8:F11" si="0">IFERROR((D8*E8)*(C8-1),"")</f>
        <v/>
      </c>
      <c r="G8" s="51" t="str">
        <f>_xlfn.XLOOKUP(B8,Likmes!$A$3:$A$56,Likmes!$E$3:$E$56,"Nav atrasta likme")</f>
        <v>Nav atrasta likme</v>
      </c>
      <c r="H8" s="51" t="str">
        <f t="shared" ref="H8:H11" si="1">IFERROR((D8*G8)*C8,"")</f>
        <v/>
      </c>
      <c r="I8" s="52" t="str">
        <f t="shared" ref="I8:I11" si="2">IFERROR(F8+H8,"")</f>
        <v/>
      </c>
      <c r="J8" s="83"/>
      <c r="K8" s="56" t="str">
        <f t="shared" ref="K8:K11" si="3">IF(J8="Jā","✓",IF(J8="","✗",""))</f>
        <v>✗</v>
      </c>
      <c r="L8" s="83"/>
      <c r="M8" s="56" t="str">
        <f t="shared" ref="M8:M11" si="4">IF(L8="Jā","✓",IF(L8="","✗",""))</f>
        <v>✗</v>
      </c>
      <c r="N8" s="83"/>
      <c r="O8" s="56" t="str">
        <f t="shared" ref="O8:O11" si="5">IF(N8="Jā","✓",IF(N8="","✗",""))</f>
        <v>✗</v>
      </c>
    </row>
    <row r="9" spans="1:15" s="38" customFormat="1" ht="11.5" x14ac:dyDescent="0.25">
      <c r="A9" s="53" t="str">
        <f>IF(atskaite!A15="","",atskaite!A15)</f>
        <v>3.</v>
      </c>
      <c r="B9" s="53" t="str">
        <f>IF(atskaite!B15="","",atskaite!B15)</f>
        <v/>
      </c>
      <c r="C9" s="56" t="str">
        <f>IF(atskaite!F15="","",atskaite!F15)</f>
        <v/>
      </c>
      <c r="D9" s="56" t="str">
        <f>IF(atskaite!G15="","",atskaite!G15)</f>
        <v/>
      </c>
      <c r="E9" s="50" t="str">
        <f>_xlfn.XLOOKUP(B9,Likmes!$A$3:$A$56,Likmes!$B$3:$B$56,"Nav atrasta likme")</f>
        <v>Nav atrasta likme</v>
      </c>
      <c r="F9" s="51" t="str">
        <f t="shared" si="0"/>
        <v/>
      </c>
      <c r="G9" s="51" t="str">
        <f>_xlfn.XLOOKUP(B9,Likmes!$A$3:$A$56,Likmes!$E$3:$E$56,"Nav atrasta likme")</f>
        <v>Nav atrasta likme</v>
      </c>
      <c r="H9" s="51" t="str">
        <f t="shared" si="1"/>
        <v/>
      </c>
      <c r="I9" s="52" t="str">
        <f t="shared" si="2"/>
        <v/>
      </c>
      <c r="J9" s="83"/>
      <c r="K9" s="56" t="str">
        <f t="shared" si="3"/>
        <v>✗</v>
      </c>
      <c r="L9" s="83"/>
      <c r="M9" s="56" t="str">
        <f t="shared" si="4"/>
        <v>✗</v>
      </c>
      <c r="N9" s="83"/>
      <c r="O9" s="56" t="str">
        <f t="shared" si="5"/>
        <v>✗</v>
      </c>
    </row>
    <row r="10" spans="1:15" s="38" customFormat="1" ht="11.5" x14ac:dyDescent="0.25">
      <c r="A10" s="53" t="str">
        <f>IF(atskaite!A16="","",atskaite!A16)</f>
        <v>4.</v>
      </c>
      <c r="B10" s="53" t="str">
        <f>IF(atskaite!B16="","",atskaite!B16)</f>
        <v/>
      </c>
      <c r="C10" s="56" t="str">
        <f>IF(atskaite!F16="","",atskaite!F16)</f>
        <v/>
      </c>
      <c r="D10" s="56" t="str">
        <f>IF(atskaite!G16="","",atskaite!G16)</f>
        <v/>
      </c>
      <c r="E10" s="50" t="str">
        <f>_xlfn.XLOOKUP(B10,Likmes!$A$3:$A$56,Likmes!$B$3:$B$56,"Nav atrasta likme")</f>
        <v>Nav atrasta likme</v>
      </c>
      <c r="F10" s="51" t="str">
        <f t="shared" si="0"/>
        <v/>
      </c>
      <c r="G10" s="51" t="str">
        <f>_xlfn.XLOOKUP(B10,Likmes!$A$3:$A$56,Likmes!$E$3:$E$56,"Nav atrasta likme")</f>
        <v>Nav atrasta likme</v>
      </c>
      <c r="H10" s="51" t="str">
        <f t="shared" si="1"/>
        <v/>
      </c>
      <c r="I10" s="52" t="str">
        <f t="shared" si="2"/>
        <v/>
      </c>
      <c r="J10" s="83"/>
      <c r="K10" s="56" t="str">
        <f t="shared" si="3"/>
        <v>✗</v>
      </c>
      <c r="L10" s="83"/>
      <c r="M10" s="56" t="str">
        <f t="shared" si="4"/>
        <v>✗</v>
      </c>
      <c r="N10" s="83"/>
      <c r="O10" s="56" t="str">
        <f t="shared" si="5"/>
        <v>✗</v>
      </c>
    </row>
    <row r="11" spans="1:15" s="38" customFormat="1" ht="11.5" x14ac:dyDescent="0.25">
      <c r="A11" s="53" t="str">
        <f>IF(atskaite!A17="","",atskaite!A17)</f>
        <v>5.</v>
      </c>
      <c r="B11" s="53" t="str">
        <f>IF(atskaite!B17="","",atskaite!B17)</f>
        <v/>
      </c>
      <c r="C11" s="56" t="str">
        <f>IF(atskaite!F17="","",atskaite!F17)</f>
        <v/>
      </c>
      <c r="D11" s="56" t="str">
        <f>IF(atskaite!G17="","",atskaite!G17)</f>
        <v/>
      </c>
      <c r="E11" s="50" t="str">
        <f>_xlfn.XLOOKUP(B11,Likmes!$A$3:$A$56,Likmes!$B$3:$B$56,"Nav atrasta likme")</f>
        <v>Nav atrasta likme</v>
      </c>
      <c r="F11" s="51" t="str">
        <f t="shared" si="0"/>
        <v/>
      </c>
      <c r="G11" s="51" t="str">
        <f>_xlfn.XLOOKUP(B11,Likmes!$A$3:$A$56,Likmes!$E$3:$E$56,"Nav atrasta likme")</f>
        <v>Nav atrasta likme</v>
      </c>
      <c r="H11" s="51" t="str">
        <f t="shared" si="1"/>
        <v/>
      </c>
      <c r="I11" s="52" t="str">
        <f t="shared" si="2"/>
        <v/>
      </c>
      <c r="J11" s="83"/>
      <c r="K11" s="56" t="str">
        <f t="shared" si="3"/>
        <v>✗</v>
      </c>
      <c r="L11" s="83"/>
      <c r="M11" s="56" t="str">
        <f t="shared" si="4"/>
        <v>✗</v>
      </c>
      <c r="N11" s="83"/>
      <c r="O11" s="56" t="str">
        <f t="shared" si="5"/>
        <v>✗</v>
      </c>
    </row>
    <row r="12" spans="1:15" s="1" customFormat="1" ht="14.5" customHeight="1" x14ac:dyDescent="0.3">
      <c r="A12" s="154" t="s">
        <v>21</v>
      </c>
      <c r="B12" s="155"/>
      <c r="C12" s="155"/>
      <c r="D12" s="155"/>
      <c r="E12" s="156"/>
      <c r="F12" s="46">
        <f>SUM(F7:F11)</f>
        <v>0</v>
      </c>
      <c r="G12" s="6"/>
      <c r="H12" s="46">
        <f>SUM(H7:H11)</f>
        <v>0</v>
      </c>
      <c r="I12" s="46">
        <f>F12+H12</f>
        <v>0</v>
      </c>
      <c r="J12" s="56"/>
      <c r="K12" s="56"/>
      <c r="L12" s="56"/>
      <c r="M12" s="56"/>
      <c r="N12" s="56"/>
      <c r="O12" s="56"/>
    </row>
    <row r="13" spans="1:15" x14ac:dyDescent="0.35">
      <c r="A13" s="54" t="s">
        <v>135</v>
      </c>
    </row>
  </sheetData>
  <sheetProtection algorithmName="SHA-512" hashValue="d46NxUqfofhiqPNkeMWQSvnjA6m8wyWn8vSSkvVwdECLHW/ZKdafM8iv1jA9tBzHv5fWycewFvDhjFwgInvMfQ==" saltValue="EZ9SM5zUK+ye+i0gQ00nUA==" spinCount="100000" sheet="1" objects="1" scenarios="1" insertColumns="0" deleteColumns="0"/>
  <mergeCells count="11">
    <mergeCell ref="A12:E12"/>
    <mergeCell ref="A5:O5"/>
    <mergeCell ref="J6:K6"/>
    <mergeCell ref="L6:M6"/>
    <mergeCell ref="N6:O6"/>
    <mergeCell ref="A1:C1"/>
    <mergeCell ref="D1:K1"/>
    <mergeCell ref="A2:C2"/>
    <mergeCell ref="D2:K2"/>
    <mergeCell ref="A3:C3"/>
    <mergeCell ref="D3:K3"/>
  </mergeCells>
  <dataValidations count="1">
    <dataValidation type="list" allowBlank="1" showInputMessage="1" showErrorMessage="1" sqref="L7:L11 J7:J11 N7:N11" xr:uid="{1033EB2E-B812-4C14-8865-4F7CB1F62355}">
      <formula1>"Jā"</formula1>
    </dataValidation>
  </dataValidations>
  <pageMargins left="0.5" right="0.7" top="0.75" bottom="0.75" header="0.3" footer="0.3"/>
  <pageSetup paperSize="9" scale="78" fitToHeight="0" orientation="landscape" copies="3" r:id="rId1"/>
  <extLst>
    <ext xmlns:x14="http://schemas.microsoft.com/office/spreadsheetml/2009/9/main" uri="{CCE6A557-97BC-4b89-ADB6-D9C93CAAB3DF}">
      <x14:dataValidations xmlns:xm="http://schemas.microsoft.com/office/excel/2006/main" count="1">
        <x14:dataValidation type="list" allowBlank="1" showInputMessage="1" showErrorMessage="1" xr:uid="{62178E2D-3FB4-48CB-ADDC-FD36BD09D69A}">
          <x14:formula1>
            <xm:f>Likmes!$K$2</xm:f>
          </x14:formula1>
          <xm:sqref>J12 L12 N12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333E0-A2F5-41E8-A927-2B809D31BD5F}">
  <sheetPr>
    <pageSetUpPr fitToPage="1"/>
  </sheetPr>
  <dimension ref="A1:K133"/>
  <sheetViews>
    <sheetView view="pageBreakPreview" topLeftCell="A130" zoomScale="110" zoomScaleNormal="90" zoomScaleSheetLayoutView="110" workbookViewId="0">
      <selection activeCell="A21" sqref="A21"/>
    </sheetView>
  </sheetViews>
  <sheetFormatPr defaultRowHeight="14.5" x14ac:dyDescent="0.35"/>
  <cols>
    <col min="1" max="1" width="8.7265625" style="76"/>
    <col min="2" max="2" width="20.54296875" style="76" customWidth="1"/>
    <col min="3" max="3" width="10.81640625" style="76" customWidth="1"/>
    <col min="4" max="4" width="20.36328125" style="76" customWidth="1"/>
    <col min="5" max="5" width="16.81640625" style="76" customWidth="1"/>
    <col min="6" max="6" width="12.90625" style="76" customWidth="1"/>
    <col min="7" max="7" width="14.36328125" style="76" customWidth="1"/>
    <col min="8" max="8" width="12.26953125" style="76" customWidth="1"/>
    <col min="9" max="9" width="13.36328125" style="76" customWidth="1"/>
    <col min="10" max="12" width="8.7265625" style="76"/>
    <col min="13" max="13" width="15.6328125" style="76" customWidth="1"/>
    <col min="14" max="16384" width="8.7265625" style="76"/>
  </cols>
  <sheetData>
    <row r="1" spans="1:11" s="71" customFormat="1" ht="14" customHeight="1" x14ac:dyDescent="0.3">
      <c r="A1" s="111" t="s">
        <v>2</v>
      </c>
      <c r="B1" s="112"/>
      <c r="C1" s="113"/>
      <c r="D1" s="153"/>
      <c r="E1" s="153"/>
      <c r="F1" s="153"/>
      <c r="G1" s="153"/>
      <c r="H1" s="153"/>
      <c r="I1" s="153"/>
      <c r="J1" s="153"/>
      <c r="K1" s="153"/>
    </row>
    <row r="2" spans="1:11" s="71" customFormat="1" ht="14" customHeight="1" x14ac:dyDescent="0.3">
      <c r="A2" s="111" t="s">
        <v>3</v>
      </c>
      <c r="B2" s="112"/>
      <c r="C2" s="113"/>
      <c r="D2" s="153" t="str">
        <f>IF(atskaite!D5="","",atskaite!D5)</f>
        <v/>
      </c>
      <c r="E2" s="153"/>
      <c r="F2" s="153"/>
      <c r="G2" s="153"/>
      <c r="H2" s="153"/>
      <c r="I2" s="153"/>
      <c r="J2" s="153"/>
      <c r="K2" s="153"/>
    </row>
    <row r="3" spans="1:11" s="71" customFormat="1" ht="14" customHeight="1" x14ac:dyDescent="0.3">
      <c r="A3" s="111" t="s">
        <v>4</v>
      </c>
      <c r="B3" s="112"/>
      <c r="C3" s="113"/>
      <c r="D3" s="153" t="str">
        <f>IF(atskaite!D6="","",atskaite!D6)</f>
        <v/>
      </c>
      <c r="E3" s="153"/>
      <c r="F3" s="153"/>
      <c r="G3" s="153"/>
      <c r="H3" s="153"/>
      <c r="I3" s="153"/>
      <c r="J3" s="153"/>
      <c r="K3" s="153"/>
    </row>
    <row r="4" spans="1:11" s="71" customFormat="1" ht="14" customHeight="1" x14ac:dyDescent="0.3">
      <c r="A4" s="72"/>
      <c r="B4" s="73"/>
      <c r="C4" s="73"/>
      <c r="D4" s="74"/>
      <c r="E4" s="74"/>
      <c r="F4" s="74"/>
      <c r="G4" s="74"/>
      <c r="H4" s="74"/>
      <c r="I4" s="74"/>
      <c r="J4" s="74"/>
      <c r="K4" s="75"/>
    </row>
    <row r="5" spans="1:11" x14ac:dyDescent="0.35">
      <c r="A5" s="166" t="s">
        <v>129</v>
      </c>
      <c r="B5" s="167"/>
      <c r="C5" s="167"/>
      <c r="D5" s="167"/>
      <c r="E5" s="167"/>
      <c r="F5" s="167"/>
      <c r="G5" s="167"/>
      <c r="H5" s="167"/>
      <c r="I5" s="167"/>
      <c r="J5" s="167"/>
      <c r="K5" s="168"/>
    </row>
    <row r="6" spans="1:11" s="78" customFormat="1" ht="56.5" customHeight="1" x14ac:dyDescent="0.25">
      <c r="A6" s="40" t="s">
        <v>51</v>
      </c>
      <c r="B6" s="40" t="s">
        <v>127</v>
      </c>
      <c r="C6" s="40" t="s">
        <v>148</v>
      </c>
      <c r="D6" s="44" t="s">
        <v>125</v>
      </c>
      <c r="E6" s="44" t="s">
        <v>192</v>
      </c>
      <c r="F6" s="40" t="s">
        <v>170</v>
      </c>
      <c r="G6" s="40" t="s">
        <v>126</v>
      </c>
      <c r="H6" s="40" t="s">
        <v>156</v>
      </c>
      <c r="I6" s="44" t="s">
        <v>144</v>
      </c>
      <c r="J6" s="158" t="s">
        <v>134</v>
      </c>
      <c r="K6" s="159"/>
    </row>
    <row r="7" spans="1:11" s="78" customFormat="1" ht="11.5" x14ac:dyDescent="0.25">
      <c r="A7" s="79" t="str">
        <f>IF(atskaite!A13="","",atskaite!A13)</f>
        <v>1.</v>
      </c>
      <c r="B7" s="88" t="str">
        <f>IF(atskaite!B13="","",atskaite!B13)</f>
        <v/>
      </c>
      <c r="C7" s="80"/>
      <c r="D7" s="80"/>
      <c r="E7" s="80"/>
      <c r="F7" s="81"/>
      <c r="G7" s="80"/>
      <c r="H7" s="89"/>
      <c r="I7" s="52" t="str">
        <f>IF(SUM(I8:I13)=0,"",SUM(I8:I13))</f>
        <v/>
      </c>
      <c r="J7" s="82"/>
      <c r="K7" s="82"/>
    </row>
    <row r="8" spans="1:11" s="78" customFormat="1" ht="11.5" x14ac:dyDescent="0.25">
      <c r="A8" s="77" t="s">
        <v>8</v>
      </c>
      <c r="B8" s="101"/>
      <c r="C8" s="87" t="str">
        <f>IF(atskaite!$G$13="","",atskaite!$G$13)</f>
        <v/>
      </c>
      <c r="D8" s="102"/>
      <c r="E8" s="103"/>
      <c r="F8" s="44" t="str">
        <f t="shared" ref="F8:F41" si="0">IF(E8="","",IF(E8&lt;=99,"10–99 km",IF(E8&lt;=499,"100–499 km",IF(E8&lt;=1999,"500–1999 km",IF(E8&lt;=2999,"2000–2999 km",IF(E8&lt;=3999,"3000–3999 km",IF(E8&lt;=7999,"4000–7999 km","8000 km vai vairāk")))))))</f>
        <v/>
      </c>
      <c r="G8" s="104"/>
      <c r="H8" s="105" t="str">
        <f>IF(G8="Jā",_xlfn.XLOOKUP(F8,Likmes!$G$3:$G$9,Likmes!$H$3:$H$9,""),IF(G8="Nē",_xlfn.XLOOKUP(F8,Likmes!$G$3:$G$9,Likmes!$I$3:$I$9,""),""))</f>
        <v/>
      </c>
      <c r="I8" s="106" t="str">
        <f t="shared" ref="I8:I13" si="1">IFERROR(C8*H8,"")</f>
        <v/>
      </c>
      <c r="J8" s="103"/>
      <c r="K8" s="56" t="str">
        <f t="shared" ref="K8:K36" si="2">IF(J8="Jā","✓",IF(J8="","✗",""))</f>
        <v>✗</v>
      </c>
    </row>
    <row r="9" spans="1:11" s="78" customFormat="1" ht="11.5" x14ac:dyDescent="0.25">
      <c r="A9" s="77" t="s">
        <v>110</v>
      </c>
      <c r="B9" s="101"/>
      <c r="C9" s="87" t="str">
        <f>IF(atskaite!$G$13="","",atskaite!$G$13)</f>
        <v/>
      </c>
      <c r="D9" s="102"/>
      <c r="E9" s="103"/>
      <c r="F9" s="44" t="str">
        <f t="shared" si="0"/>
        <v/>
      </c>
      <c r="G9" s="104"/>
      <c r="H9" s="105" t="str">
        <f>IF(G9="Jā",_xlfn.XLOOKUP(F9,Likmes!$G$3:$G$9,Likmes!$H$3:$H$9,""),IF(G9="Nē",_xlfn.XLOOKUP(F9,Likmes!$G$3:$G$9,Likmes!$I$3:$I$9,""),""))</f>
        <v/>
      </c>
      <c r="I9" s="106" t="str">
        <f t="shared" si="1"/>
        <v/>
      </c>
      <c r="J9" s="103"/>
      <c r="K9" s="56" t="str">
        <f t="shared" si="2"/>
        <v>✗</v>
      </c>
    </row>
    <row r="10" spans="1:11" s="78" customFormat="1" ht="11.5" x14ac:dyDescent="0.25">
      <c r="A10" s="77" t="s">
        <v>111</v>
      </c>
      <c r="B10" s="101"/>
      <c r="C10" s="87" t="str">
        <f>IF(atskaite!$G$13="","",atskaite!$G$13)</f>
        <v/>
      </c>
      <c r="D10" s="102"/>
      <c r="E10" s="103"/>
      <c r="F10" s="44" t="str">
        <f t="shared" si="0"/>
        <v/>
      </c>
      <c r="G10" s="104"/>
      <c r="H10" s="105" t="str">
        <f>IF(G10="Jā",_xlfn.XLOOKUP(F10,Likmes!$G$3:$G$9,Likmes!$H$3:$H$9,""),IF(G10="Nē",_xlfn.XLOOKUP(F10,Likmes!$G$3:$G$9,Likmes!$I$3:$I$9,""),""))</f>
        <v/>
      </c>
      <c r="I10" s="106" t="str">
        <f t="shared" si="1"/>
        <v/>
      </c>
      <c r="J10" s="103"/>
      <c r="K10" s="56" t="str">
        <f t="shared" si="2"/>
        <v>✗</v>
      </c>
    </row>
    <row r="11" spans="1:11" s="78" customFormat="1" ht="11.5" x14ac:dyDescent="0.25">
      <c r="A11" s="77" t="s">
        <v>177</v>
      </c>
      <c r="B11" s="101"/>
      <c r="C11" s="87" t="str">
        <f>IF(atskaite!$G$13="","",atskaite!$G$13)</f>
        <v/>
      </c>
      <c r="D11" s="102"/>
      <c r="E11" s="103"/>
      <c r="F11" s="44" t="str">
        <f t="shared" si="0"/>
        <v/>
      </c>
      <c r="G11" s="104"/>
      <c r="H11" s="105" t="str">
        <f>IF(G11="Jā",_xlfn.XLOOKUP(F11,Likmes!$G$3:$G$9,Likmes!$H$3:$H$9,""),IF(G11="Nē",_xlfn.XLOOKUP(F11,Likmes!$G$3:$G$9,Likmes!$I$3:$I$9,""),""))</f>
        <v/>
      </c>
      <c r="I11" s="106" t="str">
        <f t="shared" si="1"/>
        <v/>
      </c>
      <c r="J11" s="103"/>
      <c r="K11" s="56" t="str">
        <f t="shared" si="2"/>
        <v>✗</v>
      </c>
    </row>
    <row r="12" spans="1:11" s="78" customFormat="1" ht="11.5" x14ac:dyDescent="0.25">
      <c r="A12" s="77" t="s">
        <v>178</v>
      </c>
      <c r="B12" s="101"/>
      <c r="C12" s="87" t="str">
        <f>IF(atskaite!$G$13="","",atskaite!$G$13)</f>
        <v/>
      </c>
      <c r="D12" s="102"/>
      <c r="E12" s="103"/>
      <c r="F12" s="44" t="str">
        <f t="shared" si="0"/>
        <v/>
      </c>
      <c r="G12" s="104"/>
      <c r="H12" s="105" t="str">
        <f>IF(G12="Jā",_xlfn.XLOOKUP(F12,Likmes!$G$3:$G$9,Likmes!$H$3:$H$9,""),IF(G12="Nē",_xlfn.XLOOKUP(F12,Likmes!$G$3:$G$9,Likmes!$I$3:$I$9,""),""))</f>
        <v/>
      </c>
      <c r="I12" s="106" t="str">
        <f t="shared" si="1"/>
        <v/>
      </c>
      <c r="J12" s="103"/>
      <c r="K12" s="56" t="str">
        <f t="shared" si="2"/>
        <v>✗</v>
      </c>
    </row>
    <row r="13" spans="1:11" s="78" customFormat="1" ht="11.5" x14ac:dyDescent="0.25">
      <c r="A13" s="77" t="s">
        <v>179</v>
      </c>
      <c r="B13" s="101"/>
      <c r="C13" s="87" t="str">
        <f>IF(atskaite!$G$13="","",atskaite!$G$13)</f>
        <v/>
      </c>
      <c r="D13" s="102"/>
      <c r="E13" s="103"/>
      <c r="F13" s="44" t="str">
        <f t="shared" si="0"/>
        <v/>
      </c>
      <c r="G13" s="104"/>
      <c r="H13" s="105" t="str">
        <f>IF(G13="Jā",_xlfn.XLOOKUP(F13,Likmes!$G$3:$G$9,Likmes!$H$3:$H$9,""),IF(G13="Nē",_xlfn.XLOOKUP(F13,Likmes!$G$3:$G$9,Likmes!$I$3:$I$9,""),""))</f>
        <v/>
      </c>
      <c r="I13" s="106" t="str">
        <f t="shared" si="1"/>
        <v/>
      </c>
      <c r="J13" s="103"/>
      <c r="K13" s="56" t="str">
        <f t="shared" si="2"/>
        <v>✗</v>
      </c>
    </row>
    <row r="14" spans="1:11" s="78" customFormat="1" ht="11.5" x14ac:dyDescent="0.25">
      <c r="A14" s="79" t="str">
        <f>IF(atskaite!A14="","",atskaite!A14)</f>
        <v>2.</v>
      </c>
      <c r="B14" s="88" t="str">
        <f>IF(atskaite!B14="","",atskaite!B14)</f>
        <v/>
      </c>
      <c r="C14" s="98"/>
      <c r="D14" s="99"/>
      <c r="E14" s="99"/>
      <c r="F14" s="100"/>
      <c r="G14" s="99"/>
      <c r="H14" s="98"/>
      <c r="I14" s="90" t="str">
        <f>IF(SUM(I15:I20)=0,"",SUM(I15:I20))</f>
        <v/>
      </c>
      <c r="J14" s="107"/>
      <c r="K14" s="56"/>
    </row>
    <row r="15" spans="1:11" s="78" customFormat="1" ht="11.5" x14ac:dyDescent="0.25">
      <c r="A15" s="77" t="s">
        <v>11</v>
      </c>
      <c r="B15" s="101"/>
      <c r="C15" s="87" t="str">
        <f>IF(atskaite!$G$14="","",atskaite!$G$14)</f>
        <v/>
      </c>
      <c r="D15" s="102"/>
      <c r="E15" s="103"/>
      <c r="F15" s="44" t="str">
        <f t="shared" si="0"/>
        <v/>
      </c>
      <c r="G15" s="104"/>
      <c r="H15" s="105" t="str">
        <f>IF(G15="Jā",_xlfn.XLOOKUP(F15,Likmes!$G$3:$G$9,Likmes!$H$3:$H$9,""),IF(G15="Nē",_xlfn.XLOOKUP(F15,Likmes!$G$3:$G$9,Likmes!$I$3:$I$9,""),""))</f>
        <v/>
      </c>
      <c r="I15" s="106" t="str">
        <f>IFERROR(C15*H15,"")</f>
        <v/>
      </c>
      <c r="J15" s="103"/>
      <c r="K15" s="56" t="str">
        <f t="shared" ref="K15:K20" si="3">IF(J15="Jā","✓",IF(J15="","✗",""))</f>
        <v>✗</v>
      </c>
    </row>
    <row r="16" spans="1:11" s="78" customFormat="1" ht="11.5" x14ac:dyDescent="0.25">
      <c r="A16" s="77" t="s">
        <v>151</v>
      </c>
      <c r="B16" s="101"/>
      <c r="C16" s="87" t="str">
        <f>IF(atskaite!$G$14="","",atskaite!$G$14)</f>
        <v/>
      </c>
      <c r="D16" s="102"/>
      <c r="E16" s="103"/>
      <c r="F16" s="44" t="str">
        <f t="shared" si="0"/>
        <v/>
      </c>
      <c r="G16" s="104"/>
      <c r="H16" s="105" t="str">
        <f>IF(G16="Jā",_xlfn.XLOOKUP(F16,Likmes!$G$3:$G$9,Likmes!$H$3:$H$9,""),IF(G16="Nē",_xlfn.XLOOKUP(F16,Likmes!$G$3:$G$9,Likmes!$I$3:$I$9,""),""))</f>
        <v/>
      </c>
      <c r="I16" s="106" t="str">
        <f>IFERROR(C16*H16,"")</f>
        <v/>
      </c>
      <c r="J16" s="103"/>
      <c r="K16" s="56" t="str">
        <f t="shared" si="3"/>
        <v>✗</v>
      </c>
    </row>
    <row r="17" spans="1:11" s="78" customFormat="1" ht="11.5" x14ac:dyDescent="0.25">
      <c r="A17" s="77" t="s">
        <v>157</v>
      </c>
      <c r="B17" s="101"/>
      <c r="C17" s="87" t="str">
        <f>IF(atskaite!$G$14="","",atskaite!$G$14)</f>
        <v/>
      </c>
      <c r="D17" s="102"/>
      <c r="E17" s="103"/>
      <c r="F17" s="44" t="str">
        <f t="shared" si="0"/>
        <v/>
      </c>
      <c r="G17" s="104"/>
      <c r="H17" s="105" t="str">
        <f>IF(G17="Jā",_xlfn.XLOOKUP(F17,Likmes!$G$3:$G$9,Likmes!$H$3:$H$9,""),IF(G17="Nē",_xlfn.XLOOKUP(F17,Likmes!$G$3:$G$9,Likmes!$I$3:$I$9,""),""))</f>
        <v/>
      </c>
      <c r="I17" s="106" t="str">
        <f>IFERROR(C17*H17,"")</f>
        <v/>
      </c>
      <c r="J17" s="103"/>
      <c r="K17" s="56" t="str">
        <f t="shared" si="3"/>
        <v>✗</v>
      </c>
    </row>
    <row r="18" spans="1:11" s="78" customFormat="1" ht="11.5" x14ac:dyDescent="0.25">
      <c r="A18" s="77" t="s">
        <v>180</v>
      </c>
      <c r="B18" s="101"/>
      <c r="C18" s="87" t="str">
        <f>IF(atskaite!$G$14="","",atskaite!$G$14)</f>
        <v/>
      </c>
      <c r="D18" s="102"/>
      <c r="E18" s="103"/>
      <c r="F18" s="44" t="str">
        <f t="shared" si="0"/>
        <v/>
      </c>
      <c r="G18" s="104"/>
      <c r="H18" s="105" t="str">
        <f>IF(G18="Jā",_xlfn.XLOOKUP(F18,Likmes!$G$3:$G$9,Likmes!$H$3:$H$9,""),IF(G18="Nē",_xlfn.XLOOKUP(F18,Likmes!$G$3:$G$9,Likmes!$I$3:$I$9,""),""))</f>
        <v/>
      </c>
      <c r="I18" s="106" t="str">
        <f t="shared" ref="I18:I20" si="4">IFERROR(C18*H18,"")</f>
        <v/>
      </c>
      <c r="J18" s="103"/>
      <c r="K18" s="56" t="str">
        <f t="shared" si="3"/>
        <v>✗</v>
      </c>
    </row>
    <row r="19" spans="1:11" s="78" customFormat="1" ht="11.5" x14ac:dyDescent="0.25">
      <c r="A19" s="77" t="s">
        <v>181</v>
      </c>
      <c r="B19" s="101"/>
      <c r="C19" s="87" t="str">
        <f>IF(atskaite!$G$14="","",atskaite!$G$14)</f>
        <v/>
      </c>
      <c r="D19" s="102"/>
      <c r="E19" s="103"/>
      <c r="F19" s="44" t="str">
        <f t="shared" si="0"/>
        <v/>
      </c>
      <c r="G19" s="104"/>
      <c r="H19" s="105" t="str">
        <f>IF(G19="Jā",_xlfn.XLOOKUP(F19,Likmes!$G$3:$G$9,Likmes!$H$3:$H$9,""),IF(G19="Nē",_xlfn.XLOOKUP(F19,Likmes!$G$3:$G$9,Likmes!$I$3:$I$9,""),""))</f>
        <v/>
      </c>
      <c r="I19" s="106" t="str">
        <f t="shared" si="4"/>
        <v/>
      </c>
      <c r="J19" s="103"/>
      <c r="K19" s="56" t="str">
        <f t="shared" si="3"/>
        <v>✗</v>
      </c>
    </row>
    <row r="20" spans="1:11" s="78" customFormat="1" ht="11.5" x14ac:dyDescent="0.25">
      <c r="A20" s="77" t="s">
        <v>182</v>
      </c>
      <c r="B20" s="101"/>
      <c r="C20" s="87" t="str">
        <f>IF(atskaite!$G$14="","",atskaite!$G$14)</f>
        <v/>
      </c>
      <c r="D20" s="102"/>
      <c r="E20" s="103"/>
      <c r="F20" s="44" t="str">
        <f t="shared" si="0"/>
        <v/>
      </c>
      <c r="G20" s="104"/>
      <c r="H20" s="105" t="str">
        <f>IF(G20="Jā",_xlfn.XLOOKUP(F20,Likmes!$G$3:$G$9,Likmes!$H$3:$H$9,""),IF(G20="Nē",_xlfn.XLOOKUP(F20,Likmes!$G$3:$G$9,Likmes!$I$3:$I$9,""),""))</f>
        <v/>
      </c>
      <c r="I20" s="106" t="str">
        <f t="shared" si="4"/>
        <v/>
      </c>
      <c r="J20" s="103"/>
      <c r="K20" s="56" t="str">
        <f t="shared" si="3"/>
        <v>✗</v>
      </c>
    </row>
    <row r="21" spans="1:11" s="78" customFormat="1" ht="11.5" x14ac:dyDescent="0.25">
      <c r="A21" s="79" t="str">
        <f>IF(atskaite!A15="","",atskaite!A15)</f>
        <v>3.</v>
      </c>
      <c r="B21" s="88" t="str">
        <f>IF(atskaite!B15="","",atskaite!B15)</f>
        <v/>
      </c>
      <c r="C21" s="98"/>
      <c r="D21" s="99"/>
      <c r="E21" s="99"/>
      <c r="F21" s="100"/>
      <c r="G21" s="99"/>
      <c r="H21" s="98"/>
      <c r="I21" s="90" t="str">
        <f>IF(SUM(I22:I27)=0,"",SUM(I22:I27))</f>
        <v/>
      </c>
      <c r="J21" s="107"/>
      <c r="K21" s="56"/>
    </row>
    <row r="22" spans="1:11" s="78" customFormat="1" ht="11.5" x14ac:dyDescent="0.25">
      <c r="A22" s="77" t="s">
        <v>14</v>
      </c>
      <c r="B22" s="101"/>
      <c r="C22" s="87" t="str">
        <f>IF(atskaite!$G$15="","",atskaite!$G$15)</f>
        <v/>
      </c>
      <c r="D22" s="102"/>
      <c r="E22" s="103"/>
      <c r="F22" s="44" t="str">
        <f t="shared" si="0"/>
        <v/>
      </c>
      <c r="G22" s="104"/>
      <c r="H22" s="105" t="str">
        <f>IF(G22="Jā",_xlfn.XLOOKUP(F22,Likmes!$G$3:$G$9,Likmes!$H$3:$H$9,""),IF(G22="Nē",_xlfn.XLOOKUP(F22,Likmes!$G$3:$G$9,Likmes!$I$3:$I$9,""),""))</f>
        <v/>
      </c>
      <c r="I22" s="106" t="str">
        <f>IFERROR(C22*H22,"")</f>
        <v/>
      </c>
      <c r="J22" s="103"/>
      <c r="K22" s="56" t="str">
        <f t="shared" ref="K22:K27" si="5">IF(J22="Jā","✓",IF(J22="","✗",""))</f>
        <v>✗</v>
      </c>
    </row>
    <row r="23" spans="1:11" s="78" customFormat="1" ht="11.5" x14ac:dyDescent="0.25">
      <c r="A23" s="77" t="s">
        <v>152</v>
      </c>
      <c r="B23" s="101"/>
      <c r="C23" s="87" t="str">
        <f>IF(atskaite!$G$15="","",atskaite!$G$15)</f>
        <v/>
      </c>
      <c r="D23" s="102"/>
      <c r="E23" s="103"/>
      <c r="F23" s="44" t="str">
        <f t="shared" si="0"/>
        <v/>
      </c>
      <c r="G23" s="104"/>
      <c r="H23" s="105" t="str">
        <f>IF(G23="Jā",_xlfn.XLOOKUP(F23,Likmes!$G$3:$G$9,Likmes!$H$3:$H$9,""),IF(G23="Nē",_xlfn.XLOOKUP(F23,Likmes!$G$3:$G$9,Likmes!$I$3:$I$9,""),""))</f>
        <v/>
      </c>
      <c r="I23" s="106" t="str">
        <f>IFERROR(C23*H23,"")</f>
        <v/>
      </c>
      <c r="J23" s="103"/>
      <c r="K23" s="56" t="str">
        <f>IF(J23="Jā","✓",IF(J23="","✗",""))</f>
        <v>✗</v>
      </c>
    </row>
    <row r="24" spans="1:11" s="78" customFormat="1" ht="11.5" x14ac:dyDescent="0.25">
      <c r="A24" s="77" t="s">
        <v>158</v>
      </c>
      <c r="B24" s="101"/>
      <c r="C24" s="87" t="str">
        <f>IF(atskaite!$G$15="","",atskaite!$G$15)</f>
        <v/>
      </c>
      <c r="D24" s="102"/>
      <c r="E24" s="103"/>
      <c r="F24" s="44" t="str">
        <f t="shared" si="0"/>
        <v/>
      </c>
      <c r="G24" s="104"/>
      <c r="H24" s="105" t="str">
        <f>IF(G24="Jā",_xlfn.XLOOKUP(F24,Likmes!$G$3:$G$9,Likmes!$H$3:$H$9,""),IF(G24="Nē",_xlfn.XLOOKUP(F24,Likmes!$G$3:$G$9,Likmes!$I$3:$I$9,""),""))</f>
        <v/>
      </c>
      <c r="I24" s="106" t="str">
        <f>IFERROR(C24*H24,"")</f>
        <v/>
      </c>
      <c r="J24" s="103"/>
      <c r="K24" s="56" t="str">
        <f t="shared" si="5"/>
        <v>✗</v>
      </c>
    </row>
    <row r="25" spans="1:11" s="78" customFormat="1" ht="11.5" x14ac:dyDescent="0.25">
      <c r="A25" s="77" t="s">
        <v>183</v>
      </c>
      <c r="B25" s="101"/>
      <c r="C25" s="87" t="str">
        <f>IF(atskaite!$G$15="","",atskaite!$G$15)</f>
        <v/>
      </c>
      <c r="D25" s="102"/>
      <c r="E25" s="103"/>
      <c r="F25" s="44" t="str">
        <f t="shared" si="0"/>
        <v/>
      </c>
      <c r="G25" s="104"/>
      <c r="H25" s="105" t="str">
        <f>IF(G25="Jā",_xlfn.XLOOKUP(F25,Likmes!$G$3:$G$9,Likmes!$H$3:$H$9,""),IF(G25="Nē",_xlfn.XLOOKUP(F25,Likmes!$G$3:$G$9,Likmes!$I$3:$I$9,""),""))</f>
        <v/>
      </c>
      <c r="I25" s="106" t="str">
        <f t="shared" ref="I25:I27" si="6">IFERROR(C25*H25,"")</f>
        <v/>
      </c>
      <c r="J25" s="103"/>
      <c r="K25" s="56" t="str">
        <f t="shared" si="5"/>
        <v>✗</v>
      </c>
    </row>
    <row r="26" spans="1:11" s="78" customFormat="1" ht="11.5" x14ac:dyDescent="0.25">
      <c r="A26" s="77" t="s">
        <v>184</v>
      </c>
      <c r="B26" s="101"/>
      <c r="C26" s="87" t="str">
        <f>IF(atskaite!$G$15="","",atskaite!$G$15)</f>
        <v/>
      </c>
      <c r="D26" s="102"/>
      <c r="E26" s="103"/>
      <c r="F26" s="44" t="str">
        <f t="shared" si="0"/>
        <v/>
      </c>
      <c r="G26" s="104"/>
      <c r="H26" s="105" t="str">
        <f>IF(G26="Jā",_xlfn.XLOOKUP(F26,Likmes!$G$3:$G$9,Likmes!$H$3:$H$9,""),IF(G26="Nē",_xlfn.XLOOKUP(F26,Likmes!$G$3:$G$9,Likmes!$I$3:$I$9,""),""))</f>
        <v/>
      </c>
      <c r="I26" s="106" t="str">
        <f t="shared" si="6"/>
        <v/>
      </c>
      <c r="J26" s="103"/>
      <c r="K26" s="56" t="str">
        <f t="shared" si="5"/>
        <v>✗</v>
      </c>
    </row>
    <row r="27" spans="1:11" s="78" customFormat="1" ht="11.5" customHeight="1" x14ac:dyDescent="0.25">
      <c r="A27" s="77" t="s">
        <v>185</v>
      </c>
      <c r="B27" s="101"/>
      <c r="C27" s="87" t="str">
        <f>IF(atskaite!$G$15="","",atskaite!$G$15)</f>
        <v/>
      </c>
      <c r="D27" s="102"/>
      <c r="E27" s="103"/>
      <c r="F27" s="44" t="str">
        <f t="shared" si="0"/>
        <v/>
      </c>
      <c r="G27" s="104"/>
      <c r="H27" s="105" t="str">
        <f>IF(G27="Jā",_xlfn.XLOOKUP(F27,Likmes!$G$3:$G$9,Likmes!$H$3:$H$9,""),IF(G27="Nē",_xlfn.XLOOKUP(F27,Likmes!$G$3:$G$9,Likmes!$I$3:$I$9,""),""))</f>
        <v/>
      </c>
      <c r="I27" s="106" t="str">
        <f t="shared" si="6"/>
        <v/>
      </c>
      <c r="J27" s="103"/>
      <c r="K27" s="56" t="str">
        <f t="shared" si="5"/>
        <v>✗</v>
      </c>
    </row>
    <row r="28" spans="1:11" s="78" customFormat="1" ht="11.5" x14ac:dyDescent="0.25">
      <c r="A28" s="79" t="str">
        <f>IF(atskaite!A16="","",atskaite!A16)</f>
        <v>4.</v>
      </c>
      <c r="B28" s="88" t="str">
        <f>IF(atskaite!B16="","",atskaite!B16)</f>
        <v/>
      </c>
      <c r="C28" s="98"/>
      <c r="D28" s="99"/>
      <c r="E28" s="99"/>
      <c r="F28" s="100"/>
      <c r="G28" s="99"/>
      <c r="H28" s="98"/>
      <c r="I28" s="90" t="str">
        <f>IF(SUM(I29:I34)=0,"",SUM(I29:I34))</f>
        <v/>
      </c>
      <c r="J28" s="107"/>
      <c r="K28" s="56"/>
    </row>
    <row r="29" spans="1:11" s="78" customFormat="1" ht="11.5" x14ac:dyDescent="0.25">
      <c r="A29" s="77" t="s">
        <v>17</v>
      </c>
      <c r="B29" s="101"/>
      <c r="C29" s="87" t="str">
        <f>IF(atskaite!$G$16="","",atskaite!$G$16)</f>
        <v/>
      </c>
      <c r="D29" s="102"/>
      <c r="E29" s="103"/>
      <c r="F29" s="44" t="str">
        <f t="shared" si="0"/>
        <v/>
      </c>
      <c r="G29" s="104"/>
      <c r="H29" s="105" t="str">
        <f>IF(G29="Jā",_xlfn.XLOOKUP(F29,Likmes!$G$3:$G$9,Likmes!$H$3:$H$9,""),IF(G29="Nē",_xlfn.XLOOKUP(F29,Likmes!$G$3:$G$9,Likmes!$I$3:$I$9,""),""))</f>
        <v/>
      </c>
      <c r="I29" s="106" t="str">
        <f>IFERROR(C29*H29,"")</f>
        <v/>
      </c>
      <c r="J29" s="103"/>
      <c r="K29" s="56" t="str">
        <f t="shared" si="2"/>
        <v>✗</v>
      </c>
    </row>
    <row r="30" spans="1:11" s="78" customFormat="1" ht="11.5" x14ac:dyDescent="0.25">
      <c r="A30" s="77" t="s">
        <v>159</v>
      </c>
      <c r="B30" s="101"/>
      <c r="C30" s="87" t="str">
        <f>IF(atskaite!$G$16="","",atskaite!$G$16)</f>
        <v/>
      </c>
      <c r="D30" s="102"/>
      <c r="E30" s="103"/>
      <c r="F30" s="44" t="str">
        <f t="shared" si="0"/>
        <v/>
      </c>
      <c r="G30" s="104"/>
      <c r="H30" s="105" t="str">
        <f>IF(G30="Jā",_xlfn.XLOOKUP(F30,Likmes!$G$3:$G$9,Likmes!$H$3:$H$9,""),IF(G30="Nē",_xlfn.XLOOKUP(F30,Likmes!$G$3:$G$9,Likmes!$I$3:$I$9,""),""))</f>
        <v/>
      </c>
      <c r="I30" s="106" t="str">
        <f>IFERROR(C30*H30,"")</f>
        <v/>
      </c>
      <c r="J30" s="103"/>
      <c r="K30" s="56" t="str">
        <f t="shared" ref="K30:K34" si="7">IF(J30="Jā","✓",IF(J30="","✗",""))</f>
        <v>✗</v>
      </c>
    </row>
    <row r="31" spans="1:11" s="78" customFormat="1" ht="11.5" x14ac:dyDescent="0.25">
      <c r="A31" s="77" t="s">
        <v>160</v>
      </c>
      <c r="B31" s="101"/>
      <c r="C31" s="87" t="str">
        <f>IF(atskaite!$G$16="","",atskaite!$G$16)</f>
        <v/>
      </c>
      <c r="D31" s="102"/>
      <c r="E31" s="103"/>
      <c r="F31" s="44" t="str">
        <f t="shared" si="0"/>
        <v/>
      </c>
      <c r="G31" s="104"/>
      <c r="H31" s="105" t="str">
        <f>IF(G31="Jā",_xlfn.XLOOKUP(F31,Likmes!$G$3:$G$9,Likmes!$H$3:$H$9,""),IF(G31="Nē",_xlfn.XLOOKUP(F31,Likmes!$G$3:$G$9,Likmes!$I$3:$I$9,""),""))</f>
        <v/>
      </c>
      <c r="I31" s="106" t="str">
        <f t="shared" ref="I31:I34" si="8">IFERROR(C31*H31,"")</f>
        <v/>
      </c>
      <c r="J31" s="103"/>
      <c r="K31" s="56" t="str">
        <f t="shared" si="7"/>
        <v>✗</v>
      </c>
    </row>
    <row r="32" spans="1:11" s="78" customFormat="1" ht="11.5" x14ac:dyDescent="0.25">
      <c r="A32" s="77" t="s">
        <v>186</v>
      </c>
      <c r="B32" s="101"/>
      <c r="C32" s="87" t="str">
        <f>IF(atskaite!$G$16="","",atskaite!$G$16)</f>
        <v/>
      </c>
      <c r="D32" s="102"/>
      <c r="E32" s="103"/>
      <c r="F32" s="44" t="str">
        <f t="shared" si="0"/>
        <v/>
      </c>
      <c r="G32" s="104"/>
      <c r="H32" s="105" t="str">
        <f>IF(G32="Jā",_xlfn.XLOOKUP(F32,Likmes!$G$3:$G$9,Likmes!$H$3:$H$9,""),IF(G32="Nē",_xlfn.XLOOKUP(F32,Likmes!$G$3:$G$9,Likmes!$I$3:$I$9,""),""))</f>
        <v/>
      </c>
      <c r="I32" s="106" t="str">
        <f t="shared" si="8"/>
        <v/>
      </c>
      <c r="J32" s="103"/>
      <c r="K32" s="56" t="str">
        <f t="shared" si="7"/>
        <v>✗</v>
      </c>
    </row>
    <row r="33" spans="1:11" s="78" customFormat="1" ht="11.5" x14ac:dyDescent="0.25">
      <c r="A33" s="77" t="s">
        <v>187</v>
      </c>
      <c r="B33" s="101"/>
      <c r="C33" s="87" t="str">
        <f>IF(atskaite!$G$16="","",atskaite!$G$16)</f>
        <v/>
      </c>
      <c r="D33" s="102"/>
      <c r="E33" s="103"/>
      <c r="F33" s="44" t="str">
        <f t="shared" si="0"/>
        <v/>
      </c>
      <c r="G33" s="104"/>
      <c r="H33" s="105" t="str">
        <f>IF(G33="Jā",_xlfn.XLOOKUP(F33,Likmes!$G$3:$G$9,Likmes!$H$3:$H$9,""),IF(G33="Nē",_xlfn.XLOOKUP(F33,Likmes!$G$3:$G$9,Likmes!$I$3:$I$9,""),""))</f>
        <v/>
      </c>
      <c r="I33" s="106" t="str">
        <f t="shared" si="8"/>
        <v/>
      </c>
      <c r="J33" s="103"/>
      <c r="K33" s="56" t="str">
        <f t="shared" si="7"/>
        <v>✗</v>
      </c>
    </row>
    <row r="34" spans="1:11" s="78" customFormat="1" ht="11.5" x14ac:dyDescent="0.25">
      <c r="A34" s="77" t="s">
        <v>188</v>
      </c>
      <c r="B34" s="101"/>
      <c r="C34" s="87" t="str">
        <f>IF(atskaite!$G$16="","",atskaite!$G$16)</f>
        <v/>
      </c>
      <c r="D34" s="102"/>
      <c r="E34" s="103"/>
      <c r="F34" s="44" t="str">
        <f t="shared" si="0"/>
        <v/>
      </c>
      <c r="G34" s="104"/>
      <c r="H34" s="105" t="str">
        <f>IF(G34="Jā",_xlfn.XLOOKUP(F34,Likmes!$G$3:$G$9,Likmes!$H$3:$H$9,""),IF(G34="Nē",_xlfn.XLOOKUP(F34,Likmes!$G$3:$G$9,Likmes!$I$3:$I$9,""),""))</f>
        <v/>
      </c>
      <c r="I34" s="106" t="str">
        <f t="shared" si="8"/>
        <v/>
      </c>
      <c r="J34" s="103"/>
      <c r="K34" s="56" t="str">
        <f t="shared" si="7"/>
        <v>✗</v>
      </c>
    </row>
    <row r="35" spans="1:11" s="78" customFormat="1" ht="11.5" x14ac:dyDescent="0.25">
      <c r="A35" s="79" t="str">
        <f>IF(atskaite!A17="","",atskaite!A17)</f>
        <v>5.</v>
      </c>
      <c r="B35" s="88" t="str">
        <f>IF(atskaite!B17="","",atskaite!B17)</f>
        <v/>
      </c>
      <c r="C35" s="98"/>
      <c r="D35" s="99"/>
      <c r="E35" s="99"/>
      <c r="F35" s="100"/>
      <c r="G35" s="99"/>
      <c r="H35" s="98"/>
      <c r="I35" s="90" t="str">
        <f>IF(SUM(I36:I41)=0,"",SUM(I36:I41))</f>
        <v/>
      </c>
      <c r="J35" s="107"/>
      <c r="K35" s="56"/>
    </row>
    <row r="36" spans="1:11" s="78" customFormat="1" ht="11.5" x14ac:dyDescent="0.25">
      <c r="A36" s="77" t="s">
        <v>19</v>
      </c>
      <c r="B36" s="101"/>
      <c r="C36" s="87" t="str">
        <f>IF(atskaite!$G$17="","",atskaite!$G$17)</f>
        <v/>
      </c>
      <c r="D36" s="102"/>
      <c r="E36" s="103"/>
      <c r="F36" s="44" t="str">
        <f t="shared" si="0"/>
        <v/>
      </c>
      <c r="G36" s="104"/>
      <c r="H36" s="105" t="str">
        <f>IF(G36="Jā",_xlfn.XLOOKUP(F36,Likmes!$G$3:$G$9,Likmes!$H$3:$H$9,""),IF(G36="Nē",_xlfn.XLOOKUP(F36,Likmes!$G$3:$G$9,Likmes!$I$3:$I$9,""),""))</f>
        <v/>
      </c>
      <c r="I36" s="106" t="str">
        <f>IFERROR(C36*H36,"")</f>
        <v/>
      </c>
      <c r="J36" s="103"/>
      <c r="K36" s="56" t="str">
        <f t="shared" si="2"/>
        <v>✗</v>
      </c>
    </row>
    <row r="37" spans="1:11" s="78" customFormat="1" ht="11.5" x14ac:dyDescent="0.25">
      <c r="A37" s="77" t="s">
        <v>161</v>
      </c>
      <c r="B37" s="101"/>
      <c r="C37" s="87" t="str">
        <f>IF(atskaite!$G$17="","",atskaite!$G$17)</f>
        <v/>
      </c>
      <c r="D37" s="102"/>
      <c r="E37" s="103"/>
      <c r="F37" s="44" t="str">
        <f t="shared" si="0"/>
        <v/>
      </c>
      <c r="G37" s="104"/>
      <c r="H37" s="105" t="str">
        <f>IF(G37="Jā",_xlfn.XLOOKUP(F37,Likmes!$G$3:$G$9,Likmes!$H$3:$H$9,""),IF(G37="Nē",_xlfn.XLOOKUP(F37,Likmes!$G$3:$G$9,Likmes!$I$3:$I$9,""),""))</f>
        <v/>
      </c>
      <c r="I37" s="106" t="str">
        <f>IFERROR(C37*H37,"")</f>
        <v/>
      </c>
      <c r="J37" s="103"/>
      <c r="K37" s="56" t="str">
        <f t="shared" ref="K37:K41" si="9">IF(J37="Jā","✓",IF(J37="","✗",""))</f>
        <v>✗</v>
      </c>
    </row>
    <row r="38" spans="1:11" s="78" customFormat="1" ht="11.5" x14ac:dyDescent="0.25">
      <c r="A38" s="77" t="s">
        <v>162</v>
      </c>
      <c r="B38" s="101"/>
      <c r="C38" s="87" t="str">
        <f>IF(atskaite!$G$17="","",atskaite!$G$17)</f>
        <v/>
      </c>
      <c r="D38" s="102"/>
      <c r="E38" s="103"/>
      <c r="F38" s="44" t="str">
        <f t="shared" si="0"/>
        <v/>
      </c>
      <c r="G38" s="104"/>
      <c r="H38" s="105" t="str">
        <f>IF(G38="Jā",_xlfn.XLOOKUP(F38,Likmes!$G$3:$G$9,Likmes!$H$3:$H$9,""),IF(G38="Nē",_xlfn.XLOOKUP(F38,Likmes!$G$3:$G$9,Likmes!$I$3:$I$9,""),""))</f>
        <v/>
      </c>
      <c r="I38" s="106" t="str">
        <f>IFERROR(C38*H38,"")</f>
        <v/>
      </c>
      <c r="J38" s="103"/>
      <c r="K38" s="56" t="str">
        <f t="shared" si="9"/>
        <v>✗</v>
      </c>
    </row>
    <row r="39" spans="1:11" s="78" customFormat="1" ht="11.5" x14ac:dyDescent="0.25">
      <c r="A39" s="77" t="s">
        <v>189</v>
      </c>
      <c r="B39" s="101"/>
      <c r="C39" s="87" t="str">
        <f>IF(atskaite!$G$17="","",atskaite!$G$17)</f>
        <v/>
      </c>
      <c r="D39" s="102"/>
      <c r="E39" s="103"/>
      <c r="F39" s="44" t="str">
        <f t="shared" si="0"/>
        <v/>
      </c>
      <c r="G39" s="104"/>
      <c r="H39" s="105" t="str">
        <f>IF(G39="Jā",_xlfn.XLOOKUP(F39,Likmes!$G$3:$G$9,Likmes!$H$3:$H$9,""),IF(G39="Nē",_xlfn.XLOOKUP(F39,Likmes!$G$3:$G$9,Likmes!$I$3:$I$9,""),""))</f>
        <v/>
      </c>
      <c r="I39" s="106" t="str">
        <f t="shared" ref="I39:I41" si="10">IFERROR(C39*H39,"")</f>
        <v/>
      </c>
      <c r="J39" s="103"/>
      <c r="K39" s="56" t="str">
        <f t="shared" si="9"/>
        <v>✗</v>
      </c>
    </row>
    <row r="40" spans="1:11" s="78" customFormat="1" ht="11.5" x14ac:dyDescent="0.25">
      <c r="A40" s="77" t="s">
        <v>190</v>
      </c>
      <c r="B40" s="101"/>
      <c r="C40" s="87" t="str">
        <f>IF(atskaite!$G$17="","",atskaite!$G$17)</f>
        <v/>
      </c>
      <c r="D40" s="102"/>
      <c r="E40" s="103"/>
      <c r="F40" s="44" t="str">
        <f t="shared" si="0"/>
        <v/>
      </c>
      <c r="G40" s="104"/>
      <c r="H40" s="105" t="str">
        <f>IF(G40="Jā",_xlfn.XLOOKUP(F40,Likmes!$G$3:$G$9,Likmes!$H$3:$H$9,""),IF(G40="Nē",_xlfn.XLOOKUP(F40,Likmes!$G$3:$G$9,Likmes!$I$3:$I$9,""),""))</f>
        <v/>
      </c>
      <c r="I40" s="106" t="str">
        <f t="shared" si="10"/>
        <v/>
      </c>
      <c r="J40" s="103"/>
      <c r="K40" s="56" t="str">
        <f t="shared" si="9"/>
        <v>✗</v>
      </c>
    </row>
    <row r="41" spans="1:11" s="78" customFormat="1" ht="11.5" x14ac:dyDescent="0.25">
      <c r="A41" s="77" t="s">
        <v>191</v>
      </c>
      <c r="B41" s="101"/>
      <c r="C41" s="87" t="str">
        <f>IF(atskaite!$G$17="","",atskaite!$G$17)</f>
        <v/>
      </c>
      <c r="D41" s="102"/>
      <c r="E41" s="103"/>
      <c r="F41" s="44" t="str">
        <f t="shared" si="0"/>
        <v/>
      </c>
      <c r="G41" s="104"/>
      <c r="H41" s="105" t="str">
        <f>IF(G41="Jā",_xlfn.XLOOKUP(F41,Likmes!$G$3:$G$9,Likmes!$H$3:$H$9,""),IF(G41="Nē",_xlfn.XLOOKUP(F41,Likmes!$G$3:$G$9,Likmes!$I$3:$I$9,""),""))</f>
        <v/>
      </c>
      <c r="I41" s="106" t="str">
        <f t="shared" si="10"/>
        <v/>
      </c>
      <c r="J41" s="103"/>
      <c r="K41" s="56" t="str">
        <f t="shared" si="9"/>
        <v>✗</v>
      </c>
    </row>
    <row r="42" spans="1:11" s="71" customFormat="1" ht="13" x14ac:dyDescent="0.3">
      <c r="A42" s="84"/>
      <c r="B42" s="169" t="s">
        <v>21</v>
      </c>
      <c r="C42" s="169"/>
      <c r="D42" s="169"/>
      <c r="E42" s="169"/>
      <c r="F42" s="169"/>
      <c r="G42" s="169"/>
      <c r="H42" s="169"/>
      <c r="I42" s="46">
        <f>SUM(I8:I13,I15:I20,I22:I27,I29:I34,I36:I41)</f>
        <v>0</v>
      </c>
      <c r="J42" s="85"/>
      <c r="K42" s="85"/>
    </row>
    <row r="43" spans="1:11" x14ac:dyDescent="0.35">
      <c r="A43" s="170" t="s">
        <v>135</v>
      </c>
      <c r="B43" s="170"/>
      <c r="C43" s="170"/>
      <c r="D43" s="170"/>
    </row>
    <row r="44" spans="1:11" ht="8.5" customHeight="1" x14ac:dyDescent="0.35"/>
    <row r="45" spans="1:11" ht="14" customHeight="1" x14ac:dyDescent="0.35">
      <c r="A45" s="173" t="s">
        <v>154</v>
      </c>
      <c r="B45" s="174"/>
      <c r="C45" s="174"/>
      <c r="D45" s="175"/>
      <c r="E45" s="172" t="s">
        <v>153</v>
      </c>
      <c r="F45" s="172"/>
      <c r="G45" s="172"/>
      <c r="H45" s="172"/>
      <c r="I45" s="172"/>
      <c r="J45" s="172"/>
      <c r="K45" s="172"/>
    </row>
    <row r="46" spans="1:11" x14ac:dyDescent="0.35">
      <c r="A46" s="171" t="s">
        <v>128</v>
      </c>
      <c r="B46" s="171"/>
      <c r="C46" s="171"/>
      <c r="D46" s="171"/>
      <c r="E46" s="171"/>
      <c r="F46" s="171"/>
      <c r="G46" s="171"/>
      <c r="H46" s="171"/>
      <c r="I46" s="171"/>
      <c r="J46" s="171"/>
      <c r="K46" s="171"/>
    </row>
    <row r="47" spans="1:11" x14ac:dyDescent="0.35">
      <c r="A47" s="86" t="s">
        <v>8</v>
      </c>
      <c r="B47" s="163" t="s">
        <v>155</v>
      </c>
      <c r="C47" s="164"/>
      <c r="D47" s="164"/>
      <c r="E47" s="165"/>
      <c r="F47" s="86" t="s">
        <v>110</v>
      </c>
      <c r="G47" s="163" t="s">
        <v>155</v>
      </c>
      <c r="H47" s="164"/>
      <c r="I47" s="164"/>
      <c r="J47" s="164"/>
      <c r="K47" s="165"/>
    </row>
    <row r="48" spans="1:11" ht="155.5" customHeight="1" x14ac:dyDescent="0.35">
      <c r="A48" s="160"/>
      <c r="B48" s="161"/>
      <c r="C48" s="161"/>
      <c r="D48" s="161"/>
      <c r="E48" s="162"/>
      <c r="F48" s="160"/>
      <c r="G48" s="161"/>
      <c r="H48" s="161"/>
      <c r="I48" s="161"/>
      <c r="J48" s="161"/>
      <c r="K48" s="162"/>
    </row>
    <row r="49" spans="1:11" ht="13.5" customHeight="1" x14ac:dyDescent="0.35"/>
    <row r="50" spans="1:11" x14ac:dyDescent="0.35">
      <c r="A50" s="86"/>
      <c r="B50" s="163" t="s">
        <v>155</v>
      </c>
      <c r="C50" s="164"/>
      <c r="D50" s="164"/>
      <c r="E50" s="165"/>
      <c r="F50" s="86"/>
      <c r="G50" s="163" t="s">
        <v>155</v>
      </c>
      <c r="H50" s="164"/>
      <c r="I50" s="164"/>
      <c r="J50" s="164"/>
      <c r="K50" s="165"/>
    </row>
    <row r="51" spans="1:11" ht="121.5" customHeight="1" x14ac:dyDescent="0.35">
      <c r="A51" s="160"/>
      <c r="B51" s="161"/>
      <c r="C51" s="161"/>
      <c r="D51" s="161"/>
      <c r="E51" s="162"/>
      <c r="F51" s="160"/>
      <c r="G51" s="161"/>
      <c r="H51" s="161"/>
      <c r="I51" s="161"/>
      <c r="J51" s="161"/>
      <c r="K51" s="162"/>
    </row>
    <row r="53" spans="1:11" x14ac:dyDescent="0.35">
      <c r="A53" s="86"/>
      <c r="B53" s="163" t="s">
        <v>155</v>
      </c>
      <c r="C53" s="164"/>
      <c r="D53" s="164"/>
      <c r="E53" s="165"/>
      <c r="F53" s="86"/>
      <c r="G53" s="163" t="s">
        <v>155</v>
      </c>
      <c r="H53" s="164"/>
      <c r="I53" s="164"/>
      <c r="J53" s="164"/>
      <c r="K53" s="165"/>
    </row>
    <row r="54" spans="1:11" ht="116" customHeight="1" x14ac:dyDescent="0.35">
      <c r="A54" s="160"/>
      <c r="B54" s="161"/>
      <c r="C54" s="161"/>
      <c r="D54" s="161"/>
      <c r="E54" s="162"/>
      <c r="F54" s="160"/>
      <c r="G54" s="161"/>
      <c r="H54" s="161"/>
      <c r="I54" s="161"/>
      <c r="J54" s="161"/>
      <c r="K54" s="162"/>
    </row>
    <row r="56" spans="1:11" x14ac:dyDescent="0.35">
      <c r="A56" s="86"/>
      <c r="B56" s="163" t="s">
        <v>155</v>
      </c>
      <c r="C56" s="164"/>
      <c r="D56" s="164"/>
      <c r="E56" s="165"/>
      <c r="F56" s="86"/>
      <c r="G56" s="163" t="s">
        <v>155</v>
      </c>
      <c r="H56" s="164"/>
      <c r="I56" s="164"/>
      <c r="J56" s="164"/>
      <c r="K56" s="165"/>
    </row>
    <row r="57" spans="1:11" ht="109" customHeight="1" x14ac:dyDescent="0.35">
      <c r="A57" s="160"/>
      <c r="B57" s="161"/>
      <c r="C57" s="161"/>
      <c r="D57" s="161"/>
      <c r="E57" s="162"/>
      <c r="F57" s="160"/>
      <c r="G57" s="161"/>
      <c r="H57" s="161"/>
      <c r="I57" s="161"/>
      <c r="J57" s="161"/>
      <c r="K57" s="162"/>
    </row>
    <row r="58" spans="1:11" x14ac:dyDescent="0.35">
      <c r="A58" s="86"/>
      <c r="B58" s="163" t="s">
        <v>155</v>
      </c>
      <c r="C58" s="164"/>
      <c r="D58" s="164"/>
      <c r="E58" s="165"/>
      <c r="F58" s="86"/>
      <c r="G58" s="163" t="s">
        <v>155</v>
      </c>
      <c r="H58" s="164"/>
      <c r="I58" s="164"/>
      <c r="J58" s="164"/>
      <c r="K58" s="165"/>
    </row>
    <row r="59" spans="1:11" ht="109" customHeight="1" x14ac:dyDescent="0.35">
      <c r="A59" s="160"/>
      <c r="B59" s="161"/>
      <c r="C59" s="161"/>
      <c r="D59" s="161"/>
      <c r="E59" s="162"/>
      <c r="F59" s="160"/>
      <c r="G59" s="161"/>
      <c r="H59" s="161"/>
      <c r="I59" s="161"/>
      <c r="J59" s="161"/>
      <c r="K59" s="162"/>
    </row>
    <row r="61" spans="1:11" x14ac:dyDescent="0.35">
      <c r="A61" s="86"/>
      <c r="B61" s="163" t="s">
        <v>155</v>
      </c>
      <c r="C61" s="164"/>
      <c r="D61" s="164"/>
      <c r="E61" s="165"/>
      <c r="F61" s="86"/>
      <c r="G61" s="163" t="s">
        <v>155</v>
      </c>
      <c r="H61" s="164"/>
      <c r="I61" s="164"/>
      <c r="J61" s="164"/>
      <c r="K61" s="165"/>
    </row>
    <row r="62" spans="1:11" ht="109" customHeight="1" x14ac:dyDescent="0.35">
      <c r="A62" s="160"/>
      <c r="B62" s="161"/>
      <c r="C62" s="161"/>
      <c r="D62" s="161"/>
      <c r="E62" s="162"/>
      <c r="F62" s="160"/>
      <c r="G62" s="161"/>
      <c r="H62" s="161"/>
      <c r="I62" s="161"/>
      <c r="J62" s="161"/>
      <c r="K62" s="162"/>
    </row>
    <row r="64" spans="1:11" x14ac:dyDescent="0.35">
      <c r="A64" s="86"/>
      <c r="B64" s="163" t="s">
        <v>155</v>
      </c>
      <c r="C64" s="164"/>
      <c r="D64" s="164"/>
      <c r="E64" s="165"/>
      <c r="F64" s="86"/>
      <c r="G64" s="163" t="s">
        <v>155</v>
      </c>
      <c r="H64" s="164"/>
      <c r="I64" s="164"/>
      <c r="J64" s="164"/>
      <c r="K64" s="165"/>
    </row>
    <row r="65" spans="1:11" ht="109" customHeight="1" x14ac:dyDescent="0.35">
      <c r="A65" s="160"/>
      <c r="B65" s="161"/>
      <c r="C65" s="161"/>
      <c r="D65" s="161"/>
      <c r="E65" s="162"/>
      <c r="F65" s="160"/>
      <c r="G65" s="161"/>
      <c r="H65" s="161"/>
      <c r="I65" s="161"/>
      <c r="J65" s="161"/>
      <c r="K65" s="162"/>
    </row>
    <row r="67" spans="1:11" x14ac:dyDescent="0.35">
      <c r="A67" s="86"/>
      <c r="B67" s="163" t="s">
        <v>155</v>
      </c>
      <c r="C67" s="164"/>
      <c r="D67" s="164"/>
      <c r="E67" s="165"/>
      <c r="F67" s="86"/>
      <c r="G67" s="163" t="s">
        <v>155</v>
      </c>
      <c r="H67" s="164"/>
      <c r="I67" s="164"/>
      <c r="J67" s="164"/>
      <c r="K67" s="165"/>
    </row>
    <row r="68" spans="1:11" ht="121.5" customHeight="1" x14ac:dyDescent="0.35">
      <c r="A68" s="160"/>
      <c r="B68" s="161"/>
      <c r="C68" s="161"/>
      <c r="D68" s="161"/>
      <c r="E68" s="162"/>
      <c r="F68" s="160"/>
      <c r="G68" s="161"/>
      <c r="H68" s="161"/>
      <c r="I68" s="161"/>
      <c r="J68" s="161"/>
      <c r="K68" s="162"/>
    </row>
    <row r="70" spans="1:11" x14ac:dyDescent="0.35">
      <c r="A70" s="86"/>
      <c r="B70" s="163" t="s">
        <v>155</v>
      </c>
      <c r="C70" s="164"/>
      <c r="D70" s="164"/>
      <c r="E70" s="165"/>
      <c r="F70" s="86"/>
      <c r="G70" s="163" t="s">
        <v>155</v>
      </c>
      <c r="H70" s="164"/>
      <c r="I70" s="164"/>
      <c r="J70" s="164"/>
      <c r="K70" s="165"/>
    </row>
    <row r="71" spans="1:11" ht="116" customHeight="1" x14ac:dyDescent="0.35">
      <c r="A71" s="160"/>
      <c r="B71" s="161"/>
      <c r="C71" s="161"/>
      <c r="D71" s="161"/>
      <c r="E71" s="162"/>
      <c r="F71" s="160"/>
      <c r="G71" s="161"/>
      <c r="H71" s="161"/>
      <c r="I71" s="161"/>
      <c r="J71" s="161"/>
      <c r="K71" s="162"/>
    </row>
    <row r="73" spans="1:11" x14ac:dyDescent="0.35">
      <c r="A73" s="86"/>
      <c r="B73" s="163" t="s">
        <v>155</v>
      </c>
      <c r="C73" s="164"/>
      <c r="D73" s="164"/>
      <c r="E73" s="165"/>
      <c r="F73" s="86"/>
      <c r="G73" s="163" t="s">
        <v>155</v>
      </c>
      <c r="H73" s="164"/>
      <c r="I73" s="164"/>
      <c r="J73" s="164"/>
      <c r="K73" s="165"/>
    </row>
    <row r="74" spans="1:11" ht="109" customHeight="1" x14ac:dyDescent="0.35">
      <c r="A74" s="160"/>
      <c r="B74" s="161"/>
      <c r="C74" s="161"/>
      <c r="D74" s="161"/>
      <c r="E74" s="162"/>
      <c r="F74" s="160"/>
      <c r="G74" s="161"/>
      <c r="H74" s="161"/>
      <c r="I74" s="161"/>
      <c r="J74" s="161"/>
      <c r="K74" s="162"/>
    </row>
    <row r="75" spans="1:11" x14ac:dyDescent="0.35">
      <c r="A75" s="86"/>
      <c r="B75" s="163" t="s">
        <v>155</v>
      </c>
      <c r="C75" s="164"/>
      <c r="D75" s="164"/>
      <c r="E75" s="165"/>
      <c r="F75" s="86"/>
      <c r="G75" s="163" t="s">
        <v>155</v>
      </c>
      <c r="H75" s="164"/>
      <c r="I75" s="164"/>
      <c r="J75" s="164"/>
      <c r="K75" s="165"/>
    </row>
    <row r="76" spans="1:11" ht="109" customHeight="1" x14ac:dyDescent="0.35">
      <c r="A76" s="160"/>
      <c r="B76" s="161"/>
      <c r="C76" s="161"/>
      <c r="D76" s="161"/>
      <c r="E76" s="162"/>
      <c r="F76" s="160"/>
      <c r="G76" s="161"/>
      <c r="H76" s="161"/>
      <c r="I76" s="161"/>
      <c r="J76" s="161"/>
      <c r="K76" s="162"/>
    </row>
    <row r="78" spans="1:11" x14ac:dyDescent="0.35">
      <c r="A78" s="86"/>
      <c r="B78" s="163" t="s">
        <v>155</v>
      </c>
      <c r="C78" s="164"/>
      <c r="D78" s="164"/>
      <c r="E78" s="165"/>
      <c r="F78" s="86"/>
      <c r="G78" s="163" t="s">
        <v>155</v>
      </c>
      <c r="H78" s="164"/>
      <c r="I78" s="164"/>
      <c r="J78" s="164"/>
      <c r="K78" s="165"/>
    </row>
    <row r="79" spans="1:11" ht="109" customHeight="1" x14ac:dyDescent="0.35">
      <c r="A79" s="160"/>
      <c r="B79" s="161"/>
      <c r="C79" s="161"/>
      <c r="D79" s="161"/>
      <c r="E79" s="162"/>
      <c r="F79" s="160"/>
      <c r="G79" s="161"/>
      <c r="H79" s="161"/>
      <c r="I79" s="161"/>
      <c r="J79" s="161"/>
      <c r="K79" s="162"/>
    </row>
    <row r="81" spans="1:11" x14ac:dyDescent="0.35">
      <c r="A81" s="86"/>
      <c r="B81" s="163" t="s">
        <v>155</v>
      </c>
      <c r="C81" s="164"/>
      <c r="D81" s="164"/>
      <c r="E81" s="165"/>
      <c r="F81" s="86"/>
      <c r="G81" s="163" t="s">
        <v>155</v>
      </c>
      <c r="H81" s="164"/>
      <c r="I81" s="164"/>
      <c r="J81" s="164"/>
      <c r="K81" s="165"/>
    </row>
    <row r="82" spans="1:11" ht="109" customHeight="1" x14ac:dyDescent="0.35">
      <c r="A82" s="160"/>
      <c r="B82" s="161"/>
      <c r="C82" s="161"/>
      <c r="D82" s="161"/>
      <c r="E82" s="162"/>
      <c r="F82" s="160"/>
      <c r="G82" s="161"/>
      <c r="H82" s="161"/>
      <c r="I82" s="161"/>
      <c r="J82" s="161"/>
      <c r="K82" s="162"/>
    </row>
    <row r="84" spans="1:11" x14ac:dyDescent="0.35">
      <c r="A84" s="86"/>
      <c r="B84" s="163" t="s">
        <v>155</v>
      </c>
      <c r="C84" s="164"/>
      <c r="D84" s="164"/>
      <c r="E84" s="165"/>
      <c r="F84" s="86"/>
      <c r="G84" s="163" t="s">
        <v>155</v>
      </c>
      <c r="H84" s="164"/>
      <c r="I84" s="164"/>
      <c r="J84" s="164"/>
      <c r="K84" s="165"/>
    </row>
    <row r="85" spans="1:11" ht="121.5" customHeight="1" x14ac:dyDescent="0.35">
      <c r="A85" s="160"/>
      <c r="B85" s="161"/>
      <c r="C85" s="161"/>
      <c r="D85" s="161"/>
      <c r="E85" s="162"/>
      <c r="F85" s="160"/>
      <c r="G85" s="161"/>
      <c r="H85" s="161"/>
      <c r="I85" s="161"/>
      <c r="J85" s="161"/>
      <c r="K85" s="162"/>
    </row>
    <row r="87" spans="1:11" x14ac:dyDescent="0.35">
      <c r="A87" s="86"/>
      <c r="B87" s="163" t="s">
        <v>155</v>
      </c>
      <c r="C87" s="164"/>
      <c r="D87" s="164"/>
      <c r="E87" s="165"/>
      <c r="F87" s="86"/>
      <c r="G87" s="163" t="s">
        <v>155</v>
      </c>
      <c r="H87" s="164"/>
      <c r="I87" s="164"/>
      <c r="J87" s="164"/>
      <c r="K87" s="165"/>
    </row>
    <row r="88" spans="1:11" ht="116" customHeight="1" x14ac:dyDescent="0.35">
      <c r="A88" s="160"/>
      <c r="B88" s="161"/>
      <c r="C88" s="161"/>
      <c r="D88" s="161"/>
      <c r="E88" s="162"/>
      <c r="F88" s="160"/>
      <c r="G88" s="161"/>
      <c r="H88" s="161"/>
      <c r="I88" s="161"/>
      <c r="J88" s="161"/>
      <c r="K88" s="162"/>
    </row>
    <row r="90" spans="1:11" x14ac:dyDescent="0.35">
      <c r="A90" s="86"/>
      <c r="B90" s="163" t="s">
        <v>155</v>
      </c>
      <c r="C90" s="164"/>
      <c r="D90" s="164"/>
      <c r="E90" s="165"/>
      <c r="F90" s="86"/>
      <c r="G90" s="163" t="s">
        <v>155</v>
      </c>
      <c r="H90" s="164"/>
      <c r="I90" s="164"/>
      <c r="J90" s="164"/>
      <c r="K90" s="165"/>
    </row>
    <row r="91" spans="1:11" ht="109" customHeight="1" x14ac:dyDescent="0.35">
      <c r="A91" s="160"/>
      <c r="B91" s="161"/>
      <c r="C91" s="161"/>
      <c r="D91" s="161"/>
      <c r="E91" s="162"/>
      <c r="F91" s="160"/>
      <c r="G91" s="161"/>
      <c r="H91" s="161"/>
      <c r="I91" s="161"/>
      <c r="J91" s="161"/>
      <c r="K91" s="162"/>
    </row>
    <row r="92" spans="1:11" x14ac:dyDescent="0.35">
      <c r="A92" s="86"/>
      <c r="B92" s="163" t="s">
        <v>155</v>
      </c>
      <c r="C92" s="164"/>
      <c r="D92" s="164"/>
      <c r="E92" s="165"/>
      <c r="F92" s="86"/>
      <c r="G92" s="163" t="s">
        <v>155</v>
      </c>
      <c r="H92" s="164"/>
      <c r="I92" s="164"/>
      <c r="J92" s="164"/>
      <c r="K92" s="165"/>
    </row>
    <row r="93" spans="1:11" ht="109" customHeight="1" x14ac:dyDescent="0.35">
      <c r="A93" s="160"/>
      <c r="B93" s="161"/>
      <c r="C93" s="161"/>
      <c r="D93" s="161"/>
      <c r="E93" s="162"/>
      <c r="F93" s="160"/>
      <c r="G93" s="161"/>
      <c r="H93" s="161"/>
      <c r="I93" s="161"/>
      <c r="J93" s="161"/>
      <c r="K93" s="162"/>
    </row>
    <row r="95" spans="1:11" x14ac:dyDescent="0.35">
      <c r="A95" s="86"/>
      <c r="B95" s="163" t="s">
        <v>155</v>
      </c>
      <c r="C95" s="164"/>
      <c r="D95" s="164"/>
      <c r="E95" s="165"/>
      <c r="F95" s="86"/>
      <c r="G95" s="163" t="s">
        <v>155</v>
      </c>
      <c r="H95" s="164"/>
      <c r="I95" s="164"/>
      <c r="J95" s="164"/>
      <c r="K95" s="165"/>
    </row>
    <row r="96" spans="1:11" ht="109" customHeight="1" x14ac:dyDescent="0.35">
      <c r="A96" s="160"/>
      <c r="B96" s="161"/>
      <c r="C96" s="161"/>
      <c r="D96" s="161"/>
      <c r="E96" s="162"/>
      <c r="F96" s="160"/>
      <c r="G96" s="161"/>
      <c r="H96" s="161"/>
      <c r="I96" s="161"/>
      <c r="J96" s="161"/>
      <c r="K96" s="162"/>
    </row>
    <row r="98" spans="1:11" x14ac:dyDescent="0.35">
      <c r="A98" s="86"/>
      <c r="B98" s="163" t="s">
        <v>155</v>
      </c>
      <c r="C98" s="164"/>
      <c r="D98" s="164"/>
      <c r="E98" s="165"/>
      <c r="F98" s="86"/>
      <c r="G98" s="163" t="s">
        <v>155</v>
      </c>
      <c r="H98" s="164"/>
      <c r="I98" s="164"/>
      <c r="J98" s="164"/>
      <c r="K98" s="165"/>
    </row>
    <row r="99" spans="1:11" ht="109" customHeight="1" x14ac:dyDescent="0.35">
      <c r="A99" s="160"/>
      <c r="B99" s="161"/>
      <c r="C99" s="161"/>
      <c r="D99" s="161"/>
      <c r="E99" s="162"/>
      <c r="F99" s="160"/>
      <c r="G99" s="161"/>
      <c r="H99" s="161"/>
      <c r="I99" s="161"/>
      <c r="J99" s="161"/>
      <c r="K99" s="162"/>
    </row>
    <row r="101" spans="1:11" x14ac:dyDescent="0.35">
      <c r="A101" s="86"/>
      <c r="B101" s="163" t="s">
        <v>155</v>
      </c>
      <c r="C101" s="164"/>
      <c r="D101" s="164"/>
      <c r="E101" s="165"/>
      <c r="F101" s="86"/>
      <c r="G101" s="163" t="s">
        <v>155</v>
      </c>
      <c r="H101" s="164"/>
      <c r="I101" s="164"/>
      <c r="J101" s="164"/>
      <c r="K101" s="165"/>
    </row>
    <row r="102" spans="1:11" ht="121.5" customHeight="1" x14ac:dyDescent="0.35">
      <c r="A102" s="160"/>
      <c r="B102" s="161"/>
      <c r="C102" s="161"/>
      <c r="D102" s="161"/>
      <c r="E102" s="162"/>
      <c r="F102" s="160"/>
      <c r="G102" s="161"/>
      <c r="H102" s="161"/>
      <c r="I102" s="161"/>
      <c r="J102" s="161"/>
      <c r="K102" s="162"/>
    </row>
    <row r="104" spans="1:11" x14ac:dyDescent="0.35">
      <c r="A104" s="86"/>
      <c r="B104" s="163" t="s">
        <v>155</v>
      </c>
      <c r="C104" s="164"/>
      <c r="D104" s="164"/>
      <c r="E104" s="165"/>
      <c r="F104" s="86"/>
      <c r="G104" s="163" t="s">
        <v>155</v>
      </c>
      <c r="H104" s="164"/>
      <c r="I104" s="164"/>
      <c r="J104" s="164"/>
      <c r="K104" s="165"/>
    </row>
    <row r="105" spans="1:11" ht="116" customHeight="1" x14ac:dyDescent="0.35">
      <c r="A105" s="160"/>
      <c r="B105" s="161"/>
      <c r="C105" s="161"/>
      <c r="D105" s="161"/>
      <c r="E105" s="162"/>
      <c r="F105" s="160"/>
      <c r="G105" s="161"/>
      <c r="H105" s="161"/>
      <c r="I105" s="161"/>
      <c r="J105" s="161"/>
      <c r="K105" s="162"/>
    </row>
    <row r="107" spans="1:11" x14ac:dyDescent="0.35">
      <c r="A107" s="86"/>
      <c r="B107" s="163" t="s">
        <v>155</v>
      </c>
      <c r="C107" s="164"/>
      <c r="D107" s="164"/>
      <c r="E107" s="165"/>
      <c r="F107" s="86"/>
      <c r="G107" s="163" t="s">
        <v>155</v>
      </c>
      <c r="H107" s="164"/>
      <c r="I107" s="164"/>
      <c r="J107" s="164"/>
      <c r="K107" s="165"/>
    </row>
    <row r="108" spans="1:11" ht="109" customHeight="1" x14ac:dyDescent="0.35">
      <c r="A108" s="160"/>
      <c r="B108" s="161"/>
      <c r="C108" s="161"/>
      <c r="D108" s="161"/>
      <c r="E108" s="162"/>
      <c r="F108" s="160"/>
      <c r="G108" s="161"/>
      <c r="H108" s="161"/>
      <c r="I108" s="161"/>
      <c r="J108" s="161"/>
      <c r="K108" s="162"/>
    </row>
    <row r="109" spans="1:11" x14ac:dyDescent="0.35">
      <c r="A109" s="86"/>
      <c r="B109" s="163" t="s">
        <v>155</v>
      </c>
      <c r="C109" s="164"/>
      <c r="D109" s="164"/>
      <c r="E109" s="165"/>
      <c r="F109" s="86"/>
      <c r="G109" s="163" t="s">
        <v>155</v>
      </c>
      <c r="H109" s="164"/>
      <c r="I109" s="164"/>
      <c r="J109" s="164"/>
      <c r="K109" s="165"/>
    </row>
    <row r="110" spans="1:11" ht="109" customHeight="1" x14ac:dyDescent="0.35">
      <c r="A110" s="160"/>
      <c r="B110" s="161"/>
      <c r="C110" s="161"/>
      <c r="D110" s="161"/>
      <c r="E110" s="162"/>
      <c r="F110" s="160"/>
      <c r="G110" s="161"/>
      <c r="H110" s="161"/>
      <c r="I110" s="161"/>
      <c r="J110" s="161"/>
      <c r="K110" s="162"/>
    </row>
    <row r="112" spans="1:11" x14ac:dyDescent="0.35">
      <c r="A112" s="86"/>
      <c r="B112" s="163" t="s">
        <v>155</v>
      </c>
      <c r="C112" s="164"/>
      <c r="D112" s="164"/>
      <c r="E112" s="165"/>
      <c r="F112" s="86"/>
      <c r="G112" s="163" t="s">
        <v>155</v>
      </c>
      <c r="H112" s="164"/>
      <c r="I112" s="164"/>
      <c r="J112" s="164"/>
      <c r="K112" s="165"/>
    </row>
    <row r="113" spans="1:11" ht="109" customHeight="1" x14ac:dyDescent="0.35">
      <c r="A113" s="160"/>
      <c r="B113" s="161"/>
      <c r="C113" s="161"/>
      <c r="D113" s="161"/>
      <c r="E113" s="162"/>
      <c r="F113" s="160"/>
      <c r="G113" s="161"/>
      <c r="H113" s="161"/>
      <c r="I113" s="161"/>
      <c r="J113" s="161"/>
      <c r="K113" s="162"/>
    </row>
    <row r="115" spans="1:11" x14ac:dyDescent="0.35">
      <c r="A115" s="86"/>
      <c r="B115" s="163" t="s">
        <v>155</v>
      </c>
      <c r="C115" s="164"/>
      <c r="D115" s="164"/>
      <c r="E115" s="165"/>
      <c r="F115" s="86"/>
      <c r="G115" s="163" t="s">
        <v>155</v>
      </c>
      <c r="H115" s="164"/>
      <c r="I115" s="164"/>
      <c r="J115" s="164"/>
      <c r="K115" s="165"/>
    </row>
    <row r="116" spans="1:11" ht="109" customHeight="1" x14ac:dyDescent="0.35">
      <c r="A116" s="160"/>
      <c r="B116" s="161"/>
      <c r="C116" s="161"/>
      <c r="D116" s="161"/>
      <c r="E116" s="162"/>
      <c r="F116" s="160"/>
      <c r="G116" s="161"/>
      <c r="H116" s="161"/>
      <c r="I116" s="161"/>
      <c r="J116" s="161"/>
      <c r="K116" s="162"/>
    </row>
    <row r="118" spans="1:11" x14ac:dyDescent="0.35">
      <c r="A118" s="86"/>
      <c r="B118" s="163" t="s">
        <v>155</v>
      </c>
      <c r="C118" s="164"/>
      <c r="D118" s="164"/>
      <c r="E118" s="165"/>
      <c r="F118" s="86"/>
      <c r="G118" s="163" t="s">
        <v>155</v>
      </c>
      <c r="H118" s="164"/>
      <c r="I118" s="164"/>
      <c r="J118" s="164"/>
      <c r="K118" s="165"/>
    </row>
    <row r="119" spans="1:11" ht="121.5" customHeight="1" x14ac:dyDescent="0.35">
      <c r="A119" s="160"/>
      <c r="B119" s="161"/>
      <c r="C119" s="161"/>
      <c r="D119" s="161"/>
      <c r="E119" s="162"/>
      <c r="F119" s="160"/>
      <c r="G119" s="161"/>
      <c r="H119" s="161"/>
      <c r="I119" s="161"/>
      <c r="J119" s="161"/>
      <c r="K119" s="162"/>
    </row>
    <row r="121" spans="1:11" x14ac:dyDescent="0.35">
      <c r="A121" s="86"/>
      <c r="B121" s="163" t="s">
        <v>155</v>
      </c>
      <c r="C121" s="164"/>
      <c r="D121" s="164"/>
      <c r="E121" s="165"/>
      <c r="F121" s="86"/>
      <c r="G121" s="163" t="s">
        <v>155</v>
      </c>
      <c r="H121" s="164"/>
      <c r="I121" s="164"/>
      <c r="J121" s="164"/>
      <c r="K121" s="165"/>
    </row>
    <row r="122" spans="1:11" ht="116" customHeight="1" x14ac:dyDescent="0.35">
      <c r="A122" s="160"/>
      <c r="B122" s="161"/>
      <c r="C122" s="161"/>
      <c r="D122" s="161"/>
      <c r="E122" s="162"/>
      <c r="F122" s="160"/>
      <c r="G122" s="161"/>
      <c r="H122" s="161"/>
      <c r="I122" s="161"/>
      <c r="J122" s="161"/>
      <c r="K122" s="162"/>
    </row>
    <row r="124" spans="1:11" x14ac:dyDescent="0.35">
      <c r="A124" s="86"/>
      <c r="B124" s="163" t="s">
        <v>155</v>
      </c>
      <c r="C124" s="164"/>
      <c r="D124" s="164"/>
      <c r="E124" s="165"/>
      <c r="F124" s="86"/>
      <c r="G124" s="163" t="s">
        <v>155</v>
      </c>
      <c r="H124" s="164"/>
      <c r="I124" s="164"/>
      <c r="J124" s="164"/>
      <c r="K124" s="165"/>
    </row>
    <row r="125" spans="1:11" ht="109" customHeight="1" x14ac:dyDescent="0.35">
      <c r="A125" s="160"/>
      <c r="B125" s="161"/>
      <c r="C125" s="161"/>
      <c r="D125" s="161"/>
      <c r="E125" s="162"/>
      <c r="F125" s="160"/>
      <c r="G125" s="161"/>
      <c r="H125" s="161"/>
      <c r="I125" s="161"/>
      <c r="J125" s="161"/>
      <c r="K125" s="162"/>
    </row>
    <row r="126" spans="1:11" x14ac:dyDescent="0.35">
      <c r="A126" s="86"/>
      <c r="B126" s="163" t="s">
        <v>155</v>
      </c>
      <c r="C126" s="164"/>
      <c r="D126" s="164"/>
      <c r="E126" s="165"/>
      <c r="F126" s="86"/>
      <c r="G126" s="163" t="s">
        <v>155</v>
      </c>
      <c r="H126" s="164"/>
      <c r="I126" s="164"/>
      <c r="J126" s="164"/>
      <c r="K126" s="165"/>
    </row>
    <row r="127" spans="1:11" ht="109" customHeight="1" x14ac:dyDescent="0.35">
      <c r="A127" s="160"/>
      <c r="B127" s="161"/>
      <c r="C127" s="161"/>
      <c r="D127" s="161"/>
      <c r="E127" s="162"/>
      <c r="F127" s="160"/>
      <c r="G127" s="161"/>
      <c r="H127" s="161"/>
      <c r="I127" s="161"/>
      <c r="J127" s="161"/>
      <c r="K127" s="162"/>
    </row>
    <row r="129" spans="1:11" x14ac:dyDescent="0.35">
      <c r="A129" s="86"/>
      <c r="B129" s="163" t="s">
        <v>155</v>
      </c>
      <c r="C129" s="164"/>
      <c r="D129" s="164"/>
      <c r="E129" s="165"/>
      <c r="F129" s="86"/>
      <c r="G129" s="163" t="s">
        <v>155</v>
      </c>
      <c r="H129" s="164"/>
      <c r="I129" s="164"/>
      <c r="J129" s="164"/>
      <c r="K129" s="165"/>
    </row>
    <row r="130" spans="1:11" ht="109" customHeight="1" x14ac:dyDescent="0.35">
      <c r="A130" s="160"/>
      <c r="B130" s="161"/>
      <c r="C130" s="161"/>
      <c r="D130" s="161"/>
      <c r="E130" s="162"/>
      <c r="F130" s="160"/>
      <c r="G130" s="161"/>
      <c r="H130" s="161"/>
      <c r="I130" s="161"/>
      <c r="J130" s="161"/>
      <c r="K130" s="162"/>
    </row>
    <row r="132" spans="1:11" x14ac:dyDescent="0.35">
      <c r="A132" s="86"/>
      <c r="B132" s="163" t="s">
        <v>155</v>
      </c>
      <c r="C132" s="164"/>
      <c r="D132" s="164"/>
      <c r="E132" s="165"/>
      <c r="F132" s="86"/>
      <c r="G132" s="163" t="s">
        <v>155</v>
      </c>
      <c r="H132" s="164"/>
      <c r="I132" s="164"/>
      <c r="J132" s="164"/>
      <c r="K132" s="165"/>
    </row>
    <row r="133" spans="1:11" ht="109" customHeight="1" x14ac:dyDescent="0.35">
      <c r="A133" s="160"/>
      <c r="B133" s="161"/>
      <c r="C133" s="161"/>
      <c r="D133" s="161"/>
      <c r="E133" s="162"/>
      <c r="F133" s="160"/>
      <c r="G133" s="161"/>
      <c r="H133" s="161"/>
      <c r="I133" s="161"/>
      <c r="J133" s="161"/>
      <c r="K133" s="162"/>
    </row>
  </sheetData>
  <sheetProtection algorithmName="SHA-512" hashValue="owv3VPR1dLwsWk/bkYsHXg6eQ3hm0DzBRiW7UtPei08Dpr+mzNOn8ICEmeH2taEuqVeTmP3Dxi7of+BhUzi8QA==" saltValue="D0bN2EW7SYkNw+5aPWtwtg==" spinCount="100000" sheet="1" objects="1" scenarios="1" formatCells="0" formatRows="0" insertRows="0"/>
  <dataConsolidate/>
  <mergeCells count="137">
    <mergeCell ref="B47:E47"/>
    <mergeCell ref="G47:K47"/>
    <mergeCell ref="A51:E51"/>
    <mergeCell ref="F51:K51"/>
    <mergeCell ref="B50:E50"/>
    <mergeCell ref="G50:K50"/>
    <mergeCell ref="A48:E48"/>
    <mergeCell ref="F48:K48"/>
    <mergeCell ref="A1:C1"/>
    <mergeCell ref="D1:K1"/>
    <mergeCell ref="A2:C2"/>
    <mergeCell ref="D2:K2"/>
    <mergeCell ref="A3:C3"/>
    <mergeCell ref="D3:K3"/>
    <mergeCell ref="A5:K5"/>
    <mergeCell ref="J6:K6"/>
    <mergeCell ref="B42:H42"/>
    <mergeCell ref="A43:D43"/>
    <mergeCell ref="A46:K46"/>
    <mergeCell ref="E45:K45"/>
    <mergeCell ref="A45:D45"/>
    <mergeCell ref="B61:E61"/>
    <mergeCell ref="G61:K61"/>
    <mergeCell ref="B64:E64"/>
    <mergeCell ref="G64:K64"/>
    <mergeCell ref="A62:E62"/>
    <mergeCell ref="F62:K62"/>
    <mergeCell ref="B53:E53"/>
    <mergeCell ref="G53:K53"/>
    <mergeCell ref="A65:E65"/>
    <mergeCell ref="F65:K65"/>
    <mergeCell ref="A59:E59"/>
    <mergeCell ref="F59:K59"/>
    <mergeCell ref="A54:E54"/>
    <mergeCell ref="F54:K54"/>
    <mergeCell ref="A57:E57"/>
    <mergeCell ref="F57:K57"/>
    <mergeCell ref="B56:E56"/>
    <mergeCell ref="G56:K56"/>
    <mergeCell ref="B58:E58"/>
    <mergeCell ref="G58:K58"/>
    <mergeCell ref="A71:E71"/>
    <mergeCell ref="F71:K71"/>
    <mergeCell ref="B73:E73"/>
    <mergeCell ref="G73:K73"/>
    <mergeCell ref="A74:E74"/>
    <mergeCell ref="F74:K74"/>
    <mergeCell ref="B67:E67"/>
    <mergeCell ref="G67:K67"/>
    <mergeCell ref="A68:E68"/>
    <mergeCell ref="F68:K68"/>
    <mergeCell ref="B70:E70"/>
    <mergeCell ref="G70:K70"/>
    <mergeCell ref="A79:E79"/>
    <mergeCell ref="F79:K79"/>
    <mergeCell ref="B81:E81"/>
    <mergeCell ref="G81:K81"/>
    <mergeCell ref="A82:E82"/>
    <mergeCell ref="F82:K82"/>
    <mergeCell ref="B75:E75"/>
    <mergeCell ref="G75:K75"/>
    <mergeCell ref="A76:E76"/>
    <mergeCell ref="F76:K76"/>
    <mergeCell ref="B78:E78"/>
    <mergeCell ref="G78:K78"/>
    <mergeCell ref="A88:E88"/>
    <mergeCell ref="F88:K88"/>
    <mergeCell ref="B90:E90"/>
    <mergeCell ref="G90:K90"/>
    <mergeCell ref="A91:E91"/>
    <mergeCell ref="F91:K91"/>
    <mergeCell ref="B84:E84"/>
    <mergeCell ref="G84:K84"/>
    <mergeCell ref="A85:E85"/>
    <mergeCell ref="F85:K85"/>
    <mergeCell ref="B87:E87"/>
    <mergeCell ref="G87:K87"/>
    <mergeCell ref="A96:E96"/>
    <mergeCell ref="F96:K96"/>
    <mergeCell ref="B98:E98"/>
    <mergeCell ref="G98:K98"/>
    <mergeCell ref="A99:E99"/>
    <mergeCell ref="F99:K99"/>
    <mergeCell ref="B92:E92"/>
    <mergeCell ref="G92:K92"/>
    <mergeCell ref="A93:E93"/>
    <mergeCell ref="F93:K93"/>
    <mergeCell ref="B95:E95"/>
    <mergeCell ref="G95:K95"/>
    <mergeCell ref="A105:E105"/>
    <mergeCell ref="F105:K105"/>
    <mergeCell ref="B107:E107"/>
    <mergeCell ref="G107:K107"/>
    <mergeCell ref="A108:E108"/>
    <mergeCell ref="F108:K108"/>
    <mergeCell ref="B101:E101"/>
    <mergeCell ref="G101:K101"/>
    <mergeCell ref="A102:E102"/>
    <mergeCell ref="F102:K102"/>
    <mergeCell ref="B104:E104"/>
    <mergeCell ref="G104:K104"/>
    <mergeCell ref="A113:E113"/>
    <mergeCell ref="F113:K113"/>
    <mergeCell ref="B115:E115"/>
    <mergeCell ref="G115:K115"/>
    <mergeCell ref="A116:E116"/>
    <mergeCell ref="F116:K116"/>
    <mergeCell ref="B109:E109"/>
    <mergeCell ref="G109:K109"/>
    <mergeCell ref="A110:E110"/>
    <mergeCell ref="F110:K110"/>
    <mergeCell ref="B112:E112"/>
    <mergeCell ref="G112:K112"/>
    <mergeCell ref="A122:E122"/>
    <mergeCell ref="F122:K122"/>
    <mergeCell ref="B124:E124"/>
    <mergeCell ref="G124:K124"/>
    <mergeCell ref="A125:E125"/>
    <mergeCell ref="F125:K125"/>
    <mergeCell ref="B118:E118"/>
    <mergeCell ref="G118:K118"/>
    <mergeCell ref="A119:E119"/>
    <mergeCell ref="F119:K119"/>
    <mergeCell ref="B121:E121"/>
    <mergeCell ref="G121:K121"/>
    <mergeCell ref="A130:E130"/>
    <mergeCell ref="F130:K130"/>
    <mergeCell ref="B132:E132"/>
    <mergeCell ref="G132:K132"/>
    <mergeCell ref="A133:E133"/>
    <mergeCell ref="F133:K133"/>
    <mergeCell ref="B126:E126"/>
    <mergeCell ref="G126:K126"/>
    <mergeCell ref="A127:E127"/>
    <mergeCell ref="F127:K127"/>
    <mergeCell ref="B129:E129"/>
    <mergeCell ref="G129:K129"/>
  </mergeCells>
  <dataValidations count="3">
    <dataValidation type="list" allowBlank="1" showInputMessage="1" showErrorMessage="1" sqref="G36:G41 G29:G34 G15:G20 G22:G27 G8:G13" xr:uid="{38C498B5-6172-4106-BF27-225C3F89016D}">
      <formula1>"Jā, Nē"</formula1>
    </dataValidation>
    <dataValidation type="list" allowBlank="1" showInputMessage="1" showErrorMessage="1" sqref="J29:J34 J36:J41 J15:J20 J22:J27 J8:J13" xr:uid="{4DA7456E-FEEF-4435-8B16-25086469E585}">
      <formula1>"Jā"</formula1>
    </dataValidation>
    <dataValidation type="list" allowBlank="1" showInputMessage="1" showErrorMessage="1" sqref="B22:B27 B15:B20 B29:B34 B36:B41 B8:B13" xr:uid="{DD22FD9C-0487-46BF-9F3C-D6F081FABD28}">
      <formula1>"starptautiskais brauciens, iekšzemes brauciens"</formula1>
    </dataValidation>
  </dataValidations>
  <hyperlinks>
    <hyperlink ref="E45" r:id="rId1" xr:uid="{8789C281-6034-4ECE-989A-3FBD5311195A}"/>
  </hyperlinks>
  <pageMargins left="0.7" right="0.7" top="0.27500000000000002" bottom="0.19375000000000001" header="0.3" footer="0.3"/>
  <pageSetup scale="61" fitToHeight="0" orientation="portrait"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FC2-AD31-4740-825D-CD654BE45755}">
  <sheetPr>
    <pageSetUpPr fitToPage="1"/>
  </sheetPr>
  <dimension ref="A1:J56"/>
  <sheetViews>
    <sheetView workbookViewId="0">
      <selection activeCell="H20" sqref="H20"/>
    </sheetView>
  </sheetViews>
  <sheetFormatPr defaultColWidth="24.26953125" defaultRowHeight="13" x14ac:dyDescent="0.3"/>
  <cols>
    <col min="1" max="1" width="24.26953125" style="63"/>
    <col min="2" max="2" width="19.36328125" style="63" customWidth="1"/>
    <col min="3" max="3" width="7.453125" style="63" customWidth="1"/>
    <col min="4" max="4" width="24.26953125" style="63"/>
    <col min="5" max="5" width="17.26953125" style="63" customWidth="1"/>
    <col min="6" max="6" width="6.453125" style="63" customWidth="1"/>
    <col min="7" max="7" width="21.08984375" style="63" customWidth="1"/>
    <col min="8" max="9" width="24.26953125" style="63"/>
    <col min="10" max="10" width="14.1796875" style="63" customWidth="1"/>
    <col min="11" max="11" width="28.6328125" style="63" customWidth="1"/>
    <col min="12" max="16384" width="24.26953125" style="63"/>
  </cols>
  <sheetData>
    <row r="1" spans="1:10" ht="29.5" customHeight="1" x14ac:dyDescent="0.3">
      <c r="A1" s="176" t="s">
        <v>53</v>
      </c>
      <c r="B1" s="177"/>
      <c r="D1" s="178" t="s">
        <v>109</v>
      </c>
      <c r="E1" s="178"/>
      <c r="G1" s="178" t="s">
        <v>122</v>
      </c>
      <c r="H1" s="178"/>
      <c r="I1" s="178"/>
      <c r="J1" s="65"/>
    </row>
    <row r="2" spans="1:10" x14ac:dyDescent="0.3">
      <c r="A2" s="66" t="s">
        <v>54</v>
      </c>
      <c r="B2" s="64" t="s">
        <v>108</v>
      </c>
      <c r="D2" s="66" t="s">
        <v>54</v>
      </c>
      <c r="E2" s="64" t="s">
        <v>108</v>
      </c>
      <c r="G2" s="67" t="s">
        <v>112</v>
      </c>
      <c r="H2" s="67" t="s">
        <v>113</v>
      </c>
      <c r="I2" s="67" t="s">
        <v>114</v>
      </c>
    </row>
    <row r="3" spans="1:10" x14ac:dyDescent="0.3">
      <c r="A3" s="68" t="s">
        <v>55</v>
      </c>
      <c r="B3" s="69">
        <v>101</v>
      </c>
      <c r="D3" s="68" t="s">
        <v>55</v>
      </c>
      <c r="E3" s="69">
        <v>50</v>
      </c>
      <c r="G3" s="69" t="s">
        <v>115</v>
      </c>
      <c r="H3" s="69">
        <v>56</v>
      </c>
      <c r="I3" s="70">
        <v>28</v>
      </c>
    </row>
    <row r="4" spans="1:10" x14ac:dyDescent="0.3">
      <c r="A4" s="68" t="s">
        <v>57</v>
      </c>
      <c r="B4" s="69">
        <v>157</v>
      </c>
      <c r="D4" s="68" t="s">
        <v>57</v>
      </c>
      <c r="E4" s="69">
        <v>85</v>
      </c>
      <c r="G4" s="69" t="s">
        <v>116</v>
      </c>
      <c r="H4" s="69">
        <v>285</v>
      </c>
      <c r="I4" s="70">
        <v>211</v>
      </c>
    </row>
    <row r="5" spans="1:10" x14ac:dyDescent="0.3">
      <c r="A5" s="68" t="s">
        <v>59</v>
      </c>
      <c r="B5" s="69">
        <v>115</v>
      </c>
      <c r="D5" s="68" t="s">
        <v>59</v>
      </c>
      <c r="E5" s="69">
        <v>70</v>
      </c>
      <c r="G5" s="69" t="s">
        <v>117</v>
      </c>
      <c r="H5" s="69">
        <v>417</v>
      </c>
      <c r="I5" s="69">
        <v>309</v>
      </c>
    </row>
    <row r="6" spans="1:10" x14ac:dyDescent="0.3">
      <c r="A6" s="68" t="s">
        <v>61</v>
      </c>
      <c r="B6" s="69">
        <v>126</v>
      </c>
      <c r="D6" s="68" t="s">
        <v>61</v>
      </c>
      <c r="E6" s="69">
        <v>102</v>
      </c>
      <c r="G6" s="69" t="s">
        <v>118</v>
      </c>
      <c r="H6" s="69">
        <v>535</v>
      </c>
      <c r="I6" s="69">
        <v>395</v>
      </c>
    </row>
    <row r="7" spans="1:10" x14ac:dyDescent="0.3">
      <c r="A7" s="68" t="s">
        <v>63</v>
      </c>
      <c r="B7" s="69">
        <v>136</v>
      </c>
      <c r="D7" s="68" t="s">
        <v>63</v>
      </c>
      <c r="E7" s="69">
        <v>70</v>
      </c>
      <c r="G7" s="69" t="s">
        <v>119</v>
      </c>
      <c r="H7" s="69">
        <v>785</v>
      </c>
      <c r="I7" s="69">
        <v>580</v>
      </c>
    </row>
    <row r="8" spans="1:10" x14ac:dyDescent="0.3">
      <c r="A8" s="68" t="s">
        <v>65</v>
      </c>
      <c r="B8" s="69">
        <v>108</v>
      </c>
      <c r="D8" s="68" t="s">
        <v>65</v>
      </c>
      <c r="E8" s="69">
        <v>90</v>
      </c>
      <c r="G8" s="69" t="s">
        <v>120</v>
      </c>
      <c r="H8" s="69">
        <v>1188</v>
      </c>
      <c r="I8" s="69">
        <v>1188</v>
      </c>
    </row>
    <row r="9" spans="1:10" x14ac:dyDescent="0.3">
      <c r="A9" s="68" t="s">
        <v>67</v>
      </c>
      <c r="B9" s="69">
        <v>137</v>
      </c>
      <c r="D9" s="68" t="s">
        <v>67</v>
      </c>
      <c r="E9" s="69">
        <v>102</v>
      </c>
      <c r="G9" s="69" t="s">
        <v>121</v>
      </c>
      <c r="H9" s="69">
        <v>1735</v>
      </c>
      <c r="I9" s="69">
        <v>1735</v>
      </c>
    </row>
    <row r="10" spans="1:10" x14ac:dyDescent="0.3">
      <c r="A10" s="68" t="s">
        <v>69</v>
      </c>
      <c r="B10" s="69">
        <v>90</v>
      </c>
      <c r="D10" s="68" t="s">
        <v>69</v>
      </c>
      <c r="E10" s="69">
        <v>65</v>
      </c>
    </row>
    <row r="11" spans="1:10" x14ac:dyDescent="0.3">
      <c r="A11" s="68" t="s">
        <v>71</v>
      </c>
      <c r="B11" s="69">
        <v>110</v>
      </c>
      <c r="D11" s="68" t="s">
        <v>71</v>
      </c>
      <c r="E11" s="69">
        <v>57</v>
      </c>
    </row>
    <row r="12" spans="1:10" x14ac:dyDescent="0.3">
      <c r="A12" s="68" t="s">
        <v>73</v>
      </c>
      <c r="B12" s="69">
        <v>104</v>
      </c>
      <c r="D12" s="68" t="s">
        <v>73</v>
      </c>
      <c r="E12" s="69">
        <v>75</v>
      </c>
    </row>
    <row r="13" spans="1:10" x14ac:dyDescent="0.3">
      <c r="A13" s="68" t="s">
        <v>75</v>
      </c>
      <c r="B13" s="69">
        <v>120</v>
      </c>
      <c r="D13" s="68" t="s">
        <v>75</v>
      </c>
      <c r="E13" s="69">
        <v>88</v>
      </c>
    </row>
    <row r="14" spans="1:10" x14ac:dyDescent="0.3">
      <c r="A14" s="68" t="s">
        <v>77</v>
      </c>
      <c r="B14" s="69">
        <v>107</v>
      </c>
      <c r="D14" s="68" t="s">
        <v>77</v>
      </c>
      <c r="E14" s="69">
        <v>70</v>
      </c>
    </row>
    <row r="15" spans="1:10" x14ac:dyDescent="0.3">
      <c r="A15" s="68" t="s">
        <v>78</v>
      </c>
      <c r="B15" s="69">
        <v>158</v>
      </c>
      <c r="D15" s="68" t="s">
        <v>78</v>
      </c>
      <c r="E15" s="69">
        <v>124</v>
      </c>
    </row>
    <row r="16" spans="1:10" x14ac:dyDescent="0.3">
      <c r="A16" s="68" t="s">
        <v>80</v>
      </c>
      <c r="B16" s="69">
        <v>152</v>
      </c>
      <c r="D16" s="68" t="s">
        <v>80</v>
      </c>
      <c r="E16" s="69">
        <v>65</v>
      </c>
      <c r="H16" s="62"/>
    </row>
    <row r="17" spans="1:5" x14ac:dyDescent="0.3">
      <c r="A17" s="68" t="s">
        <v>82</v>
      </c>
      <c r="B17" s="69">
        <v>107</v>
      </c>
      <c r="D17" s="68" t="s">
        <v>82</v>
      </c>
      <c r="E17" s="69">
        <v>80</v>
      </c>
    </row>
    <row r="18" spans="1:5" x14ac:dyDescent="0.3">
      <c r="A18" s="68" t="s">
        <v>84</v>
      </c>
      <c r="B18" s="69">
        <v>146</v>
      </c>
      <c r="D18" s="68" t="s">
        <v>84</v>
      </c>
      <c r="E18" s="69">
        <v>113</v>
      </c>
    </row>
    <row r="19" spans="1:5" x14ac:dyDescent="0.3">
      <c r="A19" s="68" t="s">
        <v>86</v>
      </c>
      <c r="B19" s="69">
        <v>166</v>
      </c>
      <c r="D19" s="68" t="s">
        <v>86</v>
      </c>
      <c r="E19" s="69">
        <v>102</v>
      </c>
    </row>
    <row r="20" spans="1:5" x14ac:dyDescent="0.3">
      <c r="A20" s="68" t="s">
        <v>88</v>
      </c>
      <c r="B20" s="69">
        <v>119</v>
      </c>
      <c r="D20" s="68" t="s">
        <v>88</v>
      </c>
      <c r="E20" s="69">
        <v>97</v>
      </c>
    </row>
    <row r="21" spans="1:5" x14ac:dyDescent="0.3">
      <c r="A21" s="68" t="s">
        <v>90</v>
      </c>
      <c r="B21" s="69">
        <v>134</v>
      </c>
      <c r="D21" s="68" t="s">
        <v>90</v>
      </c>
      <c r="E21" s="69">
        <v>80</v>
      </c>
    </row>
    <row r="22" spans="1:5" x14ac:dyDescent="0.3">
      <c r="A22" s="68" t="s">
        <v>92</v>
      </c>
      <c r="B22" s="69">
        <v>107</v>
      </c>
      <c r="D22" s="68" t="s">
        <v>92</v>
      </c>
      <c r="E22" s="69">
        <v>82</v>
      </c>
    </row>
    <row r="23" spans="1:5" x14ac:dyDescent="0.3">
      <c r="A23" s="68" t="s">
        <v>94</v>
      </c>
      <c r="B23" s="69">
        <v>105</v>
      </c>
      <c r="D23" s="68" t="s">
        <v>94</v>
      </c>
      <c r="E23" s="69">
        <v>64</v>
      </c>
    </row>
    <row r="24" spans="1:5" x14ac:dyDescent="0.3">
      <c r="A24" s="68" t="s">
        <v>96</v>
      </c>
      <c r="B24" s="69">
        <v>190</v>
      </c>
      <c r="D24" s="68" t="s">
        <v>96</v>
      </c>
      <c r="E24" s="69">
        <v>85</v>
      </c>
    </row>
    <row r="25" spans="1:5" x14ac:dyDescent="0.3">
      <c r="A25" s="68" t="s">
        <v>98</v>
      </c>
      <c r="B25" s="69">
        <v>139</v>
      </c>
      <c r="D25" s="68" t="s">
        <v>98</v>
      </c>
      <c r="E25" s="69">
        <v>108</v>
      </c>
    </row>
    <row r="26" spans="1:5" x14ac:dyDescent="0.3">
      <c r="A26" s="68" t="s">
        <v>100</v>
      </c>
      <c r="B26" s="69">
        <v>187</v>
      </c>
      <c r="D26" s="68" t="s">
        <v>100</v>
      </c>
      <c r="E26" s="69">
        <v>105</v>
      </c>
    </row>
    <row r="27" spans="1:5" x14ac:dyDescent="0.3">
      <c r="A27" s="68" t="s">
        <v>102</v>
      </c>
      <c r="B27" s="69">
        <v>114</v>
      </c>
      <c r="D27" s="68" t="s">
        <v>102</v>
      </c>
      <c r="E27" s="69">
        <v>98</v>
      </c>
    </row>
    <row r="28" spans="1:5" x14ac:dyDescent="0.3">
      <c r="A28" s="68" t="s">
        <v>104</v>
      </c>
      <c r="B28" s="69">
        <v>140</v>
      </c>
      <c r="D28" s="68" t="s">
        <v>104</v>
      </c>
      <c r="E28" s="69">
        <v>60</v>
      </c>
    </row>
    <row r="29" spans="1:5" x14ac:dyDescent="0.3">
      <c r="A29" s="68" t="s">
        <v>106</v>
      </c>
      <c r="B29" s="69">
        <v>92</v>
      </c>
      <c r="D29" s="68" t="s">
        <v>106</v>
      </c>
      <c r="E29" s="69">
        <v>60</v>
      </c>
    </row>
    <row r="30" spans="1:5" x14ac:dyDescent="0.3">
      <c r="A30" s="68" t="s">
        <v>56</v>
      </c>
      <c r="B30" s="69">
        <v>154</v>
      </c>
      <c r="D30" s="68" t="s">
        <v>56</v>
      </c>
      <c r="E30" s="69">
        <v>70</v>
      </c>
    </row>
    <row r="31" spans="1:5" x14ac:dyDescent="0.3">
      <c r="A31" s="68" t="s">
        <v>58</v>
      </c>
      <c r="B31" s="69">
        <v>146</v>
      </c>
      <c r="D31" s="68" t="s">
        <v>58</v>
      </c>
      <c r="E31" s="69">
        <v>50</v>
      </c>
    </row>
    <row r="32" spans="1:5" x14ac:dyDescent="0.3">
      <c r="A32" s="68" t="s">
        <v>60</v>
      </c>
      <c r="B32" s="69">
        <v>135</v>
      </c>
      <c r="D32" s="68" t="s">
        <v>60</v>
      </c>
      <c r="E32" s="69">
        <v>80</v>
      </c>
    </row>
    <row r="33" spans="1:5" x14ac:dyDescent="0.3">
      <c r="A33" s="68" t="s">
        <v>62</v>
      </c>
      <c r="B33" s="69">
        <v>94</v>
      </c>
      <c r="D33" s="68" t="s">
        <v>62</v>
      </c>
      <c r="E33" s="69">
        <v>69</v>
      </c>
    </row>
    <row r="34" spans="1:5" x14ac:dyDescent="0.3">
      <c r="A34" s="68" t="s">
        <v>64</v>
      </c>
      <c r="B34" s="69">
        <v>163</v>
      </c>
      <c r="D34" s="68" t="s">
        <v>64</v>
      </c>
      <c r="E34" s="69">
        <v>98</v>
      </c>
    </row>
    <row r="35" spans="1:5" x14ac:dyDescent="0.3">
      <c r="A35" s="68" t="s">
        <v>66</v>
      </c>
      <c r="B35" s="69">
        <v>141</v>
      </c>
      <c r="D35" s="68" t="s">
        <v>66</v>
      </c>
      <c r="E35" s="69">
        <v>88</v>
      </c>
    </row>
    <row r="36" spans="1:5" x14ac:dyDescent="0.3">
      <c r="A36" s="68" t="s">
        <v>68</v>
      </c>
      <c r="B36" s="69">
        <v>133</v>
      </c>
      <c r="D36" s="68" t="s">
        <v>68</v>
      </c>
      <c r="E36" s="69">
        <v>80</v>
      </c>
    </row>
    <row r="37" spans="1:5" x14ac:dyDescent="0.3">
      <c r="A37" s="68" t="s">
        <v>70</v>
      </c>
      <c r="B37" s="69">
        <v>98</v>
      </c>
      <c r="D37" s="68" t="s">
        <v>70</v>
      </c>
      <c r="E37" s="69">
        <v>60</v>
      </c>
    </row>
    <row r="38" spans="1:5" x14ac:dyDescent="0.3">
      <c r="A38" s="68" t="s">
        <v>72</v>
      </c>
      <c r="B38" s="69">
        <v>129</v>
      </c>
      <c r="D38" s="68" t="s">
        <v>72</v>
      </c>
      <c r="E38" s="69">
        <v>75</v>
      </c>
    </row>
    <row r="39" spans="1:5" x14ac:dyDescent="0.3">
      <c r="A39" s="68" t="s">
        <v>74</v>
      </c>
      <c r="B39" s="69">
        <v>133</v>
      </c>
      <c r="D39" s="68" t="s">
        <v>74</v>
      </c>
      <c r="E39" s="69">
        <v>103</v>
      </c>
    </row>
    <row r="40" spans="1:5" x14ac:dyDescent="0.3">
      <c r="A40" s="68" t="s">
        <v>76</v>
      </c>
      <c r="B40" s="69">
        <v>95</v>
      </c>
      <c r="D40" s="68" t="s">
        <v>76</v>
      </c>
      <c r="E40" s="69">
        <v>50</v>
      </c>
    </row>
    <row r="41" spans="1:5" x14ac:dyDescent="0.3">
      <c r="A41" s="68" t="s">
        <v>52</v>
      </c>
      <c r="B41" s="69">
        <v>145</v>
      </c>
      <c r="D41" s="68" t="s">
        <v>52</v>
      </c>
      <c r="E41" s="69">
        <v>80</v>
      </c>
    </row>
    <row r="42" spans="1:5" x14ac:dyDescent="0.3">
      <c r="A42" s="68" t="s">
        <v>79</v>
      </c>
      <c r="B42" s="69">
        <v>140</v>
      </c>
      <c r="D42" s="68" t="s">
        <v>79</v>
      </c>
      <c r="E42" s="69">
        <v>60</v>
      </c>
    </row>
    <row r="43" spans="1:5" x14ac:dyDescent="0.3">
      <c r="A43" s="68" t="s">
        <v>81</v>
      </c>
      <c r="B43" s="69">
        <v>103</v>
      </c>
      <c r="D43" s="68" t="s">
        <v>81</v>
      </c>
      <c r="E43" s="69">
        <v>67</v>
      </c>
    </row>
    <row r="44" spans="1:5" x14ac:dyDescent="0.3">
      <c r="A44" s="68" t="s">
        <v>83</v>
      </c>
      <c r="B44" s="69">
        <v>109</v>
      </c>
      <c r="D44" s="68" t="s">
        <v>83</v>
      </c>
      <c r="E44" s="69">
        <v>83</v>
      </c>
    </row>
    <row r="45" spans="1:5" x14ac:dyDescent="0.3">
      <c r="A45" s="68" t="s">
        <v>85</v>
      </c>
      <c r="B45" s="69">
        <v>109</v>
      </c>
      <c r="D45" s="68" t="s">
        <v>85</v>
      </c>
      <c r="E45" s="69">
        <v>62</v>
      </c>
    </row>
    <row r="46" spans="1:5" x14ac:dyDescent="0.3">
      <c r="A46" s="68" t="s">
        <v>87</v>
      </c>
      <c r="B46" s="69">
        <v>105</v>
      </c>
      <c r="D46" s="68" t="s">
        <v>87</v>
      </c>
      <c r="E46" s="69">
        <v>60</v>
      </c>
    </row>
    <row r="47" spans="1:5" x14ac:dyDescent="0.3">
      <c r="A47" s="68" t="s">
        <v>89</v>
      </c>
      <c r="B47" s="69">
        <v>98</v>
      </c>
      <c r="D47" s="68" t="s">
        <v>89</v>
      </c>
      <c r="E47" s="69">
        <v>74</v>
      </c>
    </row>
    <row r="48" spans="1:5" x14ac:dyDescent="0.3">
      <c r="A48" s="68" t="s">
        <v>91</v>
      </c>
      <c r="B48" s="69">
        <v>113</v>
      </c>
      <c r="D48" s="68" t="s">
        <v>91</v>
      </c>
      <c r="E48" s="69">
        <v>84</v>
      </c>
    </row>
    <row r="49" spans="1:5" x14ac:dyDescent="0.3">
      <c r="A49" s="68" t="s">
        <v>93</v>
      </c>
      <c r="B49" s="69">
        <v>117</v>
      </c>
      <c r="D49" s="68" t="s">
        <v>93</v>
      </c>
      <c r="E49" s="69">
        <v>88</v>
      </c>
    </row>
    <row r="50" spans="1:5" x14ac:dyDescent="0.3">
      <c r="A50" s="68" t="s">
        <v>95</v>
      </c>
      <c r="B50" s="69">
        <v>158</v>
      </c>
      <c r="D50" s="68" t="s">
        <v>95</v>
      </c>
      <c r="E50" s="69">
        <v>117</v>
      </c>
    </row>
    <row r="51" spans="1:5" x14ac:dyDescent="0.3">
      <c r="A51" s="68" t="s">
        <v>97</v>
      </c>
      <c r="B51" s="69">
        <v>178</v>
      </c>
      <c r="D51" s="68" t="s">
        <v>97</v>
      </c>
      <c r="E51" s="69">
        <v>80</v>
      </c>
    </row>
    <row r="52" spans="1:5" x14ac:dyDescent="0.3">
      <c r="A52" s="68" t="s">
        <v>99</v>
      </c>
      <c r="B52" s="69">
        <v>145</v>
      </c>
      <c r="D52" s="68" t="s">
        <v>99</v>
      </c>
      <c r="E52" s="69">
        <v>80</v>
      </c>
    </row>
    <row r="53" spans="1:5" x14ac:dyDescent="0.3">
      <c r="A53" s="68" t="s">
        <v>101</v>
      </c>
      <c r="B53" s="69">
        <v>99</v>
      </c>
      <c r="D53" s="68" t="s">
        <v>101</v>
      </c>
      <c r="E53" s="69">
        <v>60</v>
      </c>
    </row>
    <row r="54" spans="1:5" x14ac:dyDescent="0.3">
      <c r="A54" s="68" t="s">
        <v>103</v>
      </c>
      <c r="B54" s="69">
        <v>116</v>
      </c>
      <c r="D54" s="68" t="s">
        <v>103</v>
      </c>
      <c r="E54" s="69">
        <v>55</v>
      </c>
    </row>
    <row r="55" spans="1:5" x14ac:dyDescent="0.3">
      <c r="A55" s="68" t="s">
        <v>105</v>
      </c>
      <c r="B55" s="69">
        <v>122</v>
      </c>
      <c r="D55" s="68" t="s">
        <v>105</v>
      </c>
      <c r="E55" s="69">
        <v>80</v>
      </c>
    </row>
    <row r="56" spans="1:5" x14ac:dyDescent="0.3">
      <c r="A56" s="68" t="s">
        <v>107</v>
      </c>
      <c r="B56" s="69">
        <v>151</v>
      </c>
      <c r="D56" s="68" t="s">
        <v>107</v>
      </c>
      <c r="E56" s="69">
        <v>125</v>
      </c>
    </row>
  </sheetData>
  <sheetProtection algorithmName="SHA-512" hashValue="Glywx3rrBO/DZAi8/hurF4Aia4Y9jbs9Eu32AOSWewhcYtgt6KkdGfgYEEwsa0O+5KJ+snYnZqb3lvwXG76BqA==" saltValue="o9yueEV0WhqLkZ2jio7ttA==" spinCount="100000" sheet="1" objects="1" scenarios="1"/>
  <mergeCells count="3">
    <mergeCell ref="A1:B1"/>
    <mergeCell ref="D1:E1"/>
    <mergeCell ref="G1:I1"/>
  </mergeCells>
  <pageMargins left="0.7" right="0.7" top="0.75" bottom="0.75" header="0.3" footer="0.3"/>
  <pageSetup paperSize="9" scale="62" fitToHeight="0" orientation="landscape" verticalDpi="0" copies="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8fc5b8c-45db-4630-a25e-065225aa5850" xsi:nil="true"/>
    <lcf76f155ced4ddcb4097134ff3c332f xmlns="2bd4468c-29da-4b9d-aba5-4be4ba13c3a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E39FC448C503EE42A1573C2957615B0E" ma:contentTypeVersion="13" ma:contentTypeDescription="Izveidot jaunu dokumentu." ma:contentTypeScope="" ma:versionID="0f60428377ef6c6f2cc3629c3d8f5696">
  <xsd:schema xmlns:xsd="http://www.w3.org/2001/XMLSchema" xmlns:xs="http://www.w3.org/2001/XMLSchema" xmlns:p="http://schemas.microsoft.com/office/2006/metadata/properties" xmlns:ns2="2bd4468c-29da-4b9d-aba5-4be4ba13c3a9" xmlns:ns3="08fc5b8c-45db-4630-a25e-065225aa5850" targetNamespace="http://schemas.microsoft.com/office/2006/metadata/properties" ma:root="true" ma:fieldsID="627af309abae8003e60e37fbe3646700" ns2:_="" ns3:_="">
    <xsd:import namespace="2bd4468c-29da-4b9d-aba5-4be4ba13c3a9"/>
    <xsd:import namespace="08fc5b8c-45db-4630-a25e-065225aa58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4468c-29da-4b9d-aba5-4be4ba13c3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fc5b8c-45db-4630-a25e-065225aa585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40f5331-e452-41b1-932a-97ce94c6a23f}" ma:internalName="TaxCatchAll" ma:showField="CatchAllData" ma:web="08fc5b8c-45db-4630-a25e-065225aa58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03AA20-AE5D-4B40-BFB0-1B0C44DF3C10}">
  <ds:schemaRefs>
    <ds:schemaRef ds:uri="http://www.w3.org/XML/1998/namespace"/>
    <ds:schemaRef ds:uri="http://schemas.microsoft.com/office/2006/documentManagement/types"/>
    <ds:schemaRef ds:uri="2bd4468c-29da-4b9d-aba5-4be4ba13c3a9"/>
    <ds:schemaRef ds:uri="http://schemas.openxmlformats.org/package/2006/metadata/core-properties"/>
    <ds:schemaRef ds:uri="http://purl.org/dc/elements/1.1/"/>
    <ds:schemaRef ds:uri="http://purl.org/dc/dcmitype/"/>
    <ds:schemaRef ds:uri="http://schemas.microsoft.com/office/2006/metadata/properties"/>
    <ds:schemaRef ds:uri="http://schemas.microsoft.com/office/infopath/2007/PartnerControls"/>
    <ds:schemaRef ds:uri="http://purl.org/dc/terms/"/>
    <ds:schemaRef ds:uri="08fc5b8c-45db-4630-a25e-065225aa5850"/>
  </ds:schemaRefs>
</ds:datastoreItem>
</file>

<file path=customXml/itemProps2.xml><?xml version="1.0" encoding="utf-8"?>
<ds:datastoreItem xmlns:ds="http://schemas.openxmlformats.org/officeDocument/2006/customXml" ds:itemID="{7DF2D49A-FB98-46C8-A4F7-24D9F64318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4468c-29da-4b9d-aba5-4be4ba13c3a9"/>
    <ds:schemaRef ds:uri="08fc5b8c-45db-4630-a25e-065225aa58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939ACB-87D7-40B7-B229-00400A23668A}">
  <ds:schemaRefs>
    <ds:schemaRef ds:uri="http://schemas.microsoft.com/sharepoint/v3/contenttype/forms"/>
  </ds:schemaRefs>
</ds:datastoreItem>
</file>

<file path=docMetadata/LabelInfo.xml><?xml version="1.0" encoding="utf-8"?>
<clbl:labelList xmlns:clbl="http://schemas.microsoft.com/office/2020/mipLabelMetadata">
  <clbl:label id="{a2d593ad-f07d-4c55-87c8-106c26d6ba08}" enabled="0" method="" siteId="{a2d593ad-f07d-4c55-87c8-106c26d6ba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atskaite</vt:lpstr>
      <vt:lpstr>Nakstmītne un uzturēšanās</vt:lpstr>
      <vt:lpstr>Ceļa izdevumi</vt:lpstr>
      <vt:lpstr>Likmes</vt:lpstr>
      <vt:lpstr>Likmes!_ftnref1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Diāna Stūrmane</dc:creator>
  <cp:keywords/>
  <dc:description/>
  <cp:lastModifiedBy>Diāna Stūrmane</cp:lastModifiedBy>
  <cp:revision/>
  <cp:lastPrinted>2026-08-05T13:08:46Z</cp:lastPrinted>
  <dcterms:created xsi:type="dcterms:W3CDTF">2026-01-09T14:29:43Z</dcterms:created>
  <dcterms:modified xsi:type="dcterms:W3CDTF">2026-08-24T11:31:16Z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0x010100E39FC448C503EE42A1573C2957615B0E</vt:lpwstr>
  </property>
  <property fmtid="{D5CDD505-2E9C-101B-9397-08002B2CF9AE}" pid="3" name="MediaServiceImageTags">
    <vt:lpwstr/>
  </property>
</Properties>
</file>