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O:\ARHIVS\Stiebrins\Hidrogeologija\VARAM\Faili\F5\"/>
    </mc:Choice>
  </mc:AlternateContent>
  <xr:revisionPtr revIDLastSave="0" documentId="13_ncr:1_{D216EE13-3230-44BF-A47B-997F2D2A3E74}" xr6:coauthVersionLast="46" xr6:coauthVersionMax="46" xr10:uidLastSave="{00000000-0000-0000-0000-000000000000}"/>
  <bookViews>
    <workbookView xWindow="-120" yWindow="-120" windowWidth="29040" windowHeight="15840" activeTab="3" xr2:uid="{00000000-000D-0000-FFFF-FFFF00000000}"/>
  </bookViews>
  <sheets>
    <sheet name="Liepaja_2647" sheetId="1" r:id="rId1"/>
    <sheet name="2647_Cl" sheetId="5" r:id="rId2"/>
    <sheet name="2647_SO4" sheetId="6" r:id="rId3"/>
    <sheet name="2647_Na" sheetId="7" r:id="rId4"/>
  </sheets>
  <definedNames>
    <definedName name="_xlnm._FilterDatabase" localSheetId="0" hidden="1">Liepaja_2647!#REF!</definedName>
  </definedNames>
  <calcPr calcId="181029"/>
</workbook>
</file>

<file path=xl/calcChain.xml><?xml version="1.0" encoding="utf-8"?>
<calcChain xmlns="http://schemas.openxmlformats.org/spreadsheetml/2006/main">
  <c r="J31" i="1" l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J26" i="1"/>
  <c r="I26" i="1"/>
  <c r="H26" i="1"/>
  <c r="H32" i="1" l="1"/>
  <c r="I32" i="1"/>
  <c r="J32" i="1"/>
</calcChain>
</file>

<file path=xl/sharedStrings.xml><?xml version="1.0" encoding="utf-8"?>
<sst xmlns="http://schemas.openxmlformats.org/spreadsheetml/2006/main" count="113" uniqueCount="51">
  <si>
    <t>Datums</t>
  </si>
  <si>
    <t>mg/l</t>
  </si>
  <si>
    <t>Testēšanas rezultāti</t>
  </si>
  <si>
    <t>Cl</t>
  </si>
  <si>
    <t>Na</t>
  </si>
  <si>
    <t>Robežvērtība</t>
  </si>
  <si>
    <t>Augšdevona Mūru - Žagares horizonts</t>
  </si>
  <si>
    <t>Count</t>
  </si>
  <si>
    <r>
      <t>SO</t>
    </r>
    <r>
      <rPr>
        <vertAlign val="subscript"/>
        <sz val="10"/>
        <color theme="1"/>
        <rFont val="Calibri"/>
        <family val="2"/>
        <scheme val="minor"/>
      </rPr>
      <t>4</t>
    </r>
  </si>
  <si>
    <t>Median</t>
  </si>
  <si>
    <t>Confidence.T</t>
  </si>
  <si>
    <t>Min</t>
  </si>
  <si>
    <t>Max</t>
  </si>
  <si>
    <t>Var.p</t>
  </si>
  <si>
    <t>Stdev.p</t>
  </si>
  <si>
    <t>Gads</t>
  </si>
  <si>
    <t>Ar</t>
  </si>
  <si>
    <t>apzīmētajā gadījumā fiksēta neatbilstība jonu bilances vienādojumā 5 - 10 % ietvaros</t>
  </si>
  <si>
    <t xml:space="preserve">apzīmētajos gadījumos neatbilstība jonu bilances vienādojumā pārsniedz 10 %; dati nav izmantoti </t>
  </si>
  <si>
    <t>DB "Urbumi" dati</t>
  </si>
  <si>
    <t>Tendenču aprēķinam sagatavotie dati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</si>
  <si>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</si>
  <si>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</si>
  <si>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</si>
  <si>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</si>
  <si>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</si>
  <si>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</si>
  <si>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</si>
  <si>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</si>
  <si>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</si>
  <si>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</si>
  <si>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</si>
  <si>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</si>
  <si>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</si>
  <si>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</si>
  <si>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</si>
  <si>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</si>
  <si>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</si>
  <si>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</si>
  <si>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</si>
  <si>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</si>
  <si>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</si>
  <si>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</si>
  <si>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95,0%</t>
  </si>
  <si>
    <t>Upper 95,0%</t>
  </si>
  <si>
    <t>RESIDUAL OUTPUT</t>
  </si>
  <si>
    <t>Observation</t>
  </si>
  <si>
    <t>Residuals</t>
  </si>
  <si>
    <t>Predicted 1200</t>
  </si>
  <si>
    <t>Predicted 1774</t>
  </si>
  <si>
    <t>Predicted 303,4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</si>
</sst>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charset val="186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8">
    <xf numFmtId="0" fontId="0" fillId="0" borderId="0" xfId="0"/>
    <xf numFmtId="0" fontId="18" fillId="0" borderId="0" xfId="0" applyFont="1"/>
    <xf numFmtId="0" fontId="18" fillId="0" borderId="10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23" xfId="0" applyFont="1" applyBorder="1"/>
    <xf numFmtId="14" fontId="18" fillId="0" borderId="17" xfId="0" applyNumberFormat="1" applyFont="1" applyBorder="1" applyAlignment="1">
      <alignment horizontal="right" vertical="center"/>
    </xf>
    <xf numFmtId="14" fontId="18" fillId="0" borderId="20" xfId="0" applyNumberFormat="1" applyFont="1" applyBorder="1" applyAlignment="1">
      <alignment horizontal="right" vertical="center"/>
    </xf>
    <xf numFmtId="164" fontId="20" fillId="0" borderId="20" xfId="0" applyNumberFormat="1" applyFont="1" applyBorder="1" applyAlignment="1">
      <alignment horizontal="right" vertical="center"/>
    </xf>
    <xf numFmtId="0" fontId="18" fillId="0" borderId="20" xfId="0" applyFont="1" applyBorder="1" applyAlignment="1">
      <alignment horizontal="right" vertical="center"/>
    </xf>
    <xf numFmtId="164" fontId="18" fillId="0" borderId="20" xfId="0" applyNumberFormat="1" applyFont="1" applyBorder="1" applyAlignment="1">
      <alignment horizontal="right" vertical="center"/>
    </xf>
    <xf numFmtId="0" fontId="20" fillId="0" borderId="20" xfId="0" applyFont="1" applyBorder="1" applyAlignment="1">
      <alignment horizontal="right" vertical="center"/>
    </xf>
    <xf numFmtId="164" fontId="20" fillId="0" borderId="19" xfId="0" applyNumberFormat="1" applyFont="1" applyBorder="1" applyAlignment="1">
      <alignment horizontal="right" vertical="center"/>
    </xf>
    <xf numFmtId="0" fontId="20" fillId="0" borderId="13" xfId="0" applyFont="1" applyFill="1" applyBorder="1" applyAlignment="1">
      <alignment horizontal="right" vertical="center"/>
    </xf>
    <xf numFmtId="165" fontId="18" fillId="0" borderId="0" xfId="0" applyNumberFormat="1" applyFont="1"/>
    <xf numFmtId="0" fontId="18" fillId="0" borderId="10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164" fontId="20" fillId="0" borderId="17" xfId="0" applyNumberFormat="1" applyFont="1" applyBorder="1" applyAlignment="1">
      <alignment horizontal="right" vertical="center"/>
    </xf>
    <xf numFmtId="0" fontId="18" fillId="0" borderId="17" xfId="0" applyFont="1" applyBorder="1" applyAlignment="1">
      <alignment horizontal="right" vertical="center"/>
    </xf>
    <xf numFmtId="14" fontId="18" fillId="0" borderId="21" xfId="0" applyNumberFormat="1" applyFont="1" applyBorder="1"/>
    <xf numFmtId="14" fontId="18" fillId="0" borderId="19" xfId="0" applyNumberFormat="1" applyFont="1" applyBorder="1"/>
    <xf numFmtId="164" fontId="20" fillId="0" borderId="19" xfId="0" applyNumberFormat="1" applyFont="1" applyBorder="1"/>
    <xf numFmtId="0" fontId="20" fillId="0" borderId="19" xfId="0" applyFont="1" applyBorder="1"/>
    <xf numFmtId="14" fontId="18" fillId="33" borderId="20" xfId="0" applyNumberFormat="1" applyFont="1" applyFill="1" applyBorder="1" applyAlignment="1">
      <alignment horizontal="right" vertical="center"/>
    </xf>
    <xf numFmtId="14" fontId="18" fillId="34" borderId="20" xfId="0" applyNumberFormat="1" applyFont="1" applyFill="1" applyBorder="1" applyAlignment="1">
      <alignment horizontal="right" vertical="center"/>
    </xf>
    <xf numFmtId="2" fontId="18" fillId="0" borderId="0" xfId="0" applyNumberFormat="1" applyFont="1"/>
    <xf numFmtId="0" fontId="20" fillId="0" borderId="0" xfId="0" applyFont="1" applyFill="1" applyBorder="1" applyAlignment="1">
      <alignment horizontal="right" vertical="center"/>
    </xf>
    <xf numFmtId="0" fontId="18" fillId="0" borderId="0" xfId="0" applyFont="1" applyBorder="1"/>
    <xf numFmtId="0" fontId="18" fillId="0" borderId="14" xfId="0" applyFont="1" applyBorder="1"/>
    <xf numFmtId="14" fontId="18" fillId="34" borderId="25" xfId="0" applyNumberFormat="1" applyFont="1" applyFill="1" applyBorder="1"/>
    <xf numFmtId="0" fontId="20" fillId="0" borderId="19" xfId="0" applyFont="1" applyBorder="1" applyAlignment="1">
      <alignment horizontal="right" vertical="center"/>
    </xf>
    <xf numFmtId="0" fontId="18" fillId="0" borderId="24" xfId="0" applyFont="1" applyBorder="1"/>
    <xf numFmtId="0" fontId="18" fillId="0" borderId="27" xfId="0" applyNumberFormat="1" applyFont="1" applyBorder="1"/>
    <xf numFmtId="0" fontId="18" fillId="0" borderId="28" xfId="0" applyNumberFormat="1" applyFont="1" applyBorder="1"/>
    <xf numFmtId="0" fontId="18" fillId="0" borderId="19" xfId="0" applyNumberFormat="1" applyFont="1" applyBorder="1"/>
    <xf numFmtId="0" fontId="18" fillId="0" borderId="14" xfId="0" applyNumberFormat="1" applyFont="1" applyBorder="1"/>
    <xf numFmtId="0" fontId="21" fillId="0" borderId="0" xfId="0" applyFont="1" applyAlignment="1">
      <alignment horizontal="right"/>
    </xf>
    <xf numFmtId="0" fontId="21" fillId="33" borderId="0" xfId="0" applyFont="1" applyFill="1" applyAlignment="1">
      <alignment horizontal="left"/>
    </xf>
    <xf numFmtId="165" fontId="21" fillId="0" borderId="0" xfId="0" applyNumberFormat="1" applyFont="1" applyAlignment="1">
      <alignment horizontal="left"/>
    </xf>
    <xf numFmtId="0" fontId="21" fillId="0" borderId="0" xfId="0" applyFont="1" applyAlignment="1">
      <alignment horizontal="left"/>
    </xf>
    <xf numFmtId="164" fontId="21" fillId="0" borderId="0" xfId="0" applyNumberFormat="1" applyFont="1" applyAlignment="1">
      <alignment horizontal="left"/>
    </xf>
    <xf numFmtId="0" fontId="21" fillId="0" borderId="0" xfId="0" applyFont="1"/>
    <xf numFmtId="0" fontId="21" fillId="34" borderId="0" xfId="0" applyFont="1" applyFill="1" applyAlignment="1">
      <alignment horizontal="left"/>
    </xf>
    <xf numFmtId="0" fontId="21" fillId="0" borderId="21" xfId="0" applyFont="1" applyBorder="1"/>
    <xf numFmtId="164" fontId="21" fillId="0" borderId="21" xfId="0" applyNumberFormat="1" applyFont="1" applyBorder="1"/>
    <xf numFmtId="0" fontId="21" fillId="0" borderId="18" xfId="0" applyFont="1" applyBorder="1" applyAlignment="1">
      <alignment horizontal="center" vertical="center"/>
    </xf>
    <xf numFmtId="0" fontId="21" fillId="0" borderId="19" xfId="0" applyFont="1" applyBorder="1"/>
    <xf numFmtId="164" fontId="21" fillId="0" borderId="19" xfId="0" applyNumberFormat="1" applyFont="1" applyBorder="1"/>
    <xf numFmtId="0" fontId="21" fillId="0" borderId="20" xfId="0" applyFont="1" applyBorder="1" applyAlignment="1">
      <alignment horizontal="center" vertical="center"/>
    </xf>
    <xf numFmtId="0" fontId="21" fillId="0" borderId="22" xfId="0" applyFont="1" applyBorder="1"/>
    <xf numFmtId="164" fontId="21" fillId="0" borderId="17" xfId="0" applyNumberFormat="1" applyFont="1" applyBorder="1" applyAlignment="1">
      <alignment horizontal="right" vertical="center"/>
    </xf>
    <xf numFmtId="0" fontId="21" fillId="0" borderId="17" xfId="0" applyFont="1" applyBorder="1" applyAlignment="1">
      <alignment horizontal="right" vertical="center"/>
    </xf>
    <xf numFmtId="164" fontId="21" fillId="0" borderId="20" xfId="0" applyNumberFormat="1" applyFont="1" applyBorder="1" applyAlignment="1">
      <alignment horizontal="right" vertical="center"/>
    </xf>
    <xf numFmtId="0" fontId="21" fillId="0" borderId="20" xfId="0" applyFont="1" applyBorder="1" applyAlignment="1">
      <alignment horizontal="right" vertical="center"/>
    </xf>
    <xf numFmtId="0" fontId="21" fillId="0" borderId="22" xfId="0" applyFont="1" applyBorder="1" applyAlignment="1">
      <alignment horizontal="right" vertical="center"/>
    </xf>
    <xf numFmtId="164" fontId="21" fillId="0" borderId="19" xfId="0" applyNumberFormat="1" applyFont="1" applyBorder="1" applyAlignment="1">
      <alignment horizontal="right" vertical="center"/>
    </xf>
    <xf numFmtId="164" fontId="21" fillId="0" borderId="26" xfId="0" applyNumberFormat="1" applyFont="1" applyBorder="1" applyAlignment="1">
      <alignment horizontal="right" vertical="center"/>
    </xf>
    <xf numFmtId="0" fontId="23" fillId="0" borderId="30" xfId="0" applyFont="1" applyFill="1" applyBorder="1" applyAlignment="1">
      <alignment horizontal="centerContinuous"/>
    </xf>
    <xf numFmtId="0" fontId="21" fillId="0" borderId="0" xfId="0" applyFont="1" applyFill="1" applyBorder="1" applyAlignment="1"/>
    <xf numFmtId="0" fontId="21" fillId="0" borderId="29" xfId="0" applyFont="1" applyFill="1" applyBorder="1" applyAlignment="1"/>
    <xf numFmtId="0" fontId="23" fillId="0" borderId="30" xfId="0" applyFont="1" applyFill="1" applyBorder="1" applyAlignment="1">
      <alignment horizontal="center"/>
    </xf>
    <xf numFmtId="165" fontId="21" fillId="0" borderId="0" xfId="0" applyNumberFormat="1" applyFont="1" applyFill="1" applyBorder="1" applyAlignment="1"/>
    <xf numFmtId="165" fontId="21" fillId="0" borderId="29" xfId="0" applyNumberFormat="1" applyFont="1" applyFill="1" applyBorder="1" applyAlignment="1"/>
    <xf numFmtId="0" fontId="0" fillId="0" borderId="0" xfId="0" applyBorder="1"/>
    <xf numFmtId="0" fontId="18" fillId="0" borderId="0" xfId="0" applyNumberFormat="1" applyFont="1" applyBorder="1"/>
    <xf numFmtId="0" fontId="20" fillId="0" borderId="0" xfId="0" applyFont="1" applyBorder="1"/>
    <xf numFmtId="164" fontId="20" fillId="0" borderId="0" xfId="0" applyNumberFormat="1" applyFont="1" applyBorder="1"/>
    <xf numFmtId="164" fontId="20" fillId="0" borderId="0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left"/>
    </xf>
    <xf numFmtId="0" fontId="22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8" fillId="0" borderId="15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SO</a:t>
            </a:r>
            <a:r>
              <a:rPr lang="en-US" sz="1100" b="1" baseline="-25000"/>
              <a:t>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SO4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7703075079746342"/>
                  <c:y val="-7.840017683634860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Liepaja_2647!$G$6:$G$23</c:f>
              <c:numCache>
                <c:formatCode>General</c:formatCode>
                <c:ptCount val="1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1989</c:v>
                </c:pt>
                <c:pt idx="4">
                  <c:v>1990</c:v>
                </c:pt>
                <c:pt idx="5">
                  <c:v>1993</c:v>
                </c:pt>
                <c:pt idx="6">
                  <c:v>1996</c:v>
                </c:pt>
                <c:pt idx="7">
                  <c:v>1997</c:v>
                </c:pt>
                <c:pt idx="8">
                  <c:v>2000</c:v>
                </c:pt>
                <c:pt idx="9">
                  <c:v>2003</c:v>
                </c:pt>
                <c:pt idx="10">
                  <c:v>2005</c:v>
                </c:pt>
                <c:pt idx="11">
                  <c:v>2007</c:v>
                </c:pt>
                <c:pt idx="12">
                  <c:v>2010</c:v>
                </c:pt>
                <c:pt idx="13">
                  <c:v>2011</c:v>
                </c:pt>
                <c:pt idx="14">
                  <c:v>2013</c:v>
                </c:pt>
                <c:pt idx="15">
                  <c:v>2015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Liepaja_2647!$H$6:$H$23</c:f>
              <c:numCache>
                <c:formatCode>General</c:formatCode>
                <c:ptCount val="18"/>
                <c:pt idx="0">
                  <c:v>303.39999999999998</c:v>
                </c:pt>
                <c:pt idx="1">
                  <c:v>288.39999999999998</c:v>
                </c:pt>
                <c:pt idx="2">
                  <c:v>299.7</c:v>
                </c:pt>
                <c:pt idx="3">
                  <c:v>309.39999999999998</c:v>
                </c:pt>
                <c:pt idx="4" formatCode="0.0">
                  <c:v>283.45</c:v>
                </c:pt>
                <c:pt idx="5" formatCode="0.0">
                  <c:v>317</c:v>
                </c:pt>
                <c:pt idx="6" formatCode="0.0">
                  <c:v>290</c:v>
                </c:pt>
                <c:pt idx="7" formatCode="0.0">
                  <c:v>700</c:v>
                </c:pt>
                <c:pt idx="8" formatCode="0.0">
                  <c:v>310</c:v>
                </c:pt>
                <c:pt idx="9" formatCode="0.0">
                  <c:v>300</c:v>
                </c:pt>
                <c:pt idx="10" formatCode="0.0">
                  <c:v>300</c:v>
                </c:pt>
                <c:pt idx="11" formatCode="0.0">
                  <c:v>324</c:v>
                </c:pt>
                <c:pt idx="13" formatCode="0.0">
                  <c:v>305</c:v>
                </c:pt>
                <c:pt idx="14" formatCode="0.0">
                  <c:v>306.2</c:v>
                </c:pt>
                <c:pt idx="15" formatCode="0.0">
                  <c:v>302.91000000000003</c:v>
                </c:pt>
                <c:pt idx="16" formatCode="0.0">
                  <c:v>262</c:v>
                </c:pt>
                <c:pt idx="17" formatCode="0.0">
                  <c:v>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54-40D3-9A30-0C49908CC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1560"/>
        <c:axId val="242767880"/>
      </c:lineChart>
      <c:catAx>
        <c:axId val="194615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42767880"/>
        <c:crosses val="autoZero"/>
        <c:auto val="1"/>
        <c:lblAlgn val="ctr"/>
        <c:lblOffset val="100"/>
        <c:tickLblSkip val="2"/>
        <c:noMultiLvlLbl val="0"/>
      </c:catAx>
      <c:valAx>
        <c:axId val="242767880"/>
        <c:scaling>
          <c:orientation val="minMax"/>
          <c:max val="750"/>
          <c:min val="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9461560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Cl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5914222309694899"/>
                  <c:y val="9.836882270610668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Liepaja_2647!$G$6:$G$23</c:f>
              <c:numCache>
                <c:formatCode>General</c:formatCode>
                <c:ptCount val="1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1989</c:v>
                </c:pt>
                <c:pt idx="4">
                  <c:v>1990</c:v>
                </c:pt>
                <c:pt idx="5">
                  <c:v>1993</c:v>
                </c:pt>
                <c:pt idx="6">
                  <c:v>1996</c:v>
                </c:pt>
                <c:pt idx="7">
                  <c:v>1997</c:v>
                </c:pt>
                <c:pt idx="8">
                  <c:v>2000</c:v>
                </c:pt>
                <c:pt idx="9">
                  <c:v>2003</c:v>
                </c:pt>
                <c:pt idx="10">
                  <c:v>2005</c:v>
                </c:pt>
                <c:pt idx="11">
                  <c:v>2007</c:v>
                </c:pt>
                <c:pt idx="12">
                  <c:v>2010</c:v>
                </c:pt>
                <c:pt idx="13">
                  <c:v>2011</c:v>
                </c:pt>
                <c:pt idx="14">
                  <c:v>2013</c:v>
                </c:pt>
                <c:pt idx="15">
                  <c:v>2015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Liepaja_2647!$I$6:$I$23</c:f>
              <c:numCache>
                <c:formatCode>0.0</c:formatCode>
                <c:ptCount val="18"/>
                <c:pt idx="0">
                  <c:v>1774</c:v>
                </c:pt>
                <c:pt idx="1">
                  <c:v>1818</c:v>
                </c:pt>
                <c:pt idx="2">
                  <c:v>1913</c:v>
                </c:pt>
                <c:pt idx="3">
                  <c:v>974</c:v>
                </c:pt>
                <c:pt idx="4">
                  <c:v>1835</c:v>
                </c:pt>
                <c:pt idx="5">
                  <c:v>2150</c:v>
                </c:pt>
                <c:pt idx="6">
                  <c:v>2000</c:v>
                </c:pt>
                <c:pt idx="7">
                  <c:v>2100</c:v>
                </c:pt>
                <c:pt idx="8">
                  <c:v>2200</c:v>
                </c:pt>
                <c:pt idx="9">
                  <c:v>1970</c:v>
                </c:pt>
                <c:pt idx="10">
                  <c:v>2000</c:v>
                </c:pt>
                <c:pt idx="11">
                  <c:v>1282</c:v>
                </c:pt>
                <c:pt idx="12">
                  <c:v>1200</c:v>
                </c:pt>
                <c:pt idx="13">
                  <c:v>1829</c:v>
                </c:pt>
                <c:pt idx="14">
                  <c:v>2030.6</c:v>
                </c:pt>
                <c:pt idx="15">
                  <c:v>2006.4</c:v>
                </c:pt>
                <c:pt idx="16">
                  <c:v>2140</c:v>
                </c:pt>
                <c:pt idx="17">
                  <c:v>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1B-4588-B85C-B9F596AB8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155440"/>
        <c:axId val="354704120"/>
      </c:lineChart>
      <c:catAx>
        <c:axId val="241155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800" b="0" i="1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54704120"/>
        <c:crosses val="autoZero"/>
        <c:auto val="1"/>
        <c:lblAlgn val="ctr"/>
        <c:lblOffset val="100"/>
        <c:noMultiLvlLbl val="0"/>
      </c:catAx>
      <c:valAx>
        <c:axId val="354704120"/>
        <c:scaling>
          <c:orientation val="minMax"/>
          <c:max val="2400"/>
          <c:min val="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41155440"/>
        <c:crossesAt val="2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>
        <c:manualLayout>
          <c:layoutTarget val="inner"/>
          <c:xMode val="edge"/>
          <c:yMode val="edge"/>
          <c:x val="0.10675908605346983"/>
          <c:y val="0.14059392801860437"/>
          <c:w val="0.86779542060004911"/>
          <c:h val="0.67073225674243653"/>
        </c:manualLayout>
      </c:layout>
      <c:lineChart>
        <c:grouping val="standard"/>
        <c:varyColors val="0"/>
        <c:ser>
          <c:idx val="1"/>
          <c:order val="0"/>
          <c:tx>
            <c:v>Na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691534828864624"/>
                  <c:y val="-1.945164911288149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Liepaja_2647!$G$13:$G$23</c:f>
              <c:numCache>
                <c:formatCode>General</c:formatCode>
                <c:ptCount val="11"/>
                <c:pt idx="0">
                  <c:v>1997</c:v>
                </c:pt>
                <c:pt idx="1">
                  <c:v>2000</c:v>
                </c:pt>
                <c:pt idx="2">
                  <c:v>2003</c:v>
                </c:pt>
                <c:pt idx="3">
                  <c:v>2005</c:v>
                </c:pt>
                <c:pt idx="4">
                  <c:v>2007</c:v>
                </c:pt>
                <c:pt idx="5">
                  <c:v>2010</c:v>
                </c:pt>
                <c:pt idx="6">
                  <c:v>2011</c:v>
                </c:pt>
                <c:pt idx="7">
                  <c:v>2013</c:v>
                </c:pt>
                <c:pt idx="8">
                  <c:v>2015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Liepaja_2647!$J$13:$J$23</c:f>
              <c:numCache>
                <c:formatCode>0.0</c:formatCode>
                <c:ptCount val="11"/>
                <c:pt idx="0">
                  <c:v>1200</c:v>
                </c:pt>
                <c:pt idx="1">
                  <c:v>1100</c:v>
                </c:pt>
                <c:pt idx="2">
                  <c:v>960</c:v>
                </c:pt>
                <c:pt idx="3">
                  <c:v>920</c:v>
                </c:pt>
                <c:pt idx="4">
                  <c:v>952</c:v>
                </c:pt>
                <c:pt idx="6" formatCode="General">
                  <c:v>801.4</c:v>
                </c:pt>
                <c:pt idx="7" formatCode="General">
                  <c:v>778.8</c:v>
                </c:pt>
                <c:pt idx="8">
                  <c:v>865</c:v>
                </c:pt>
                <c:pt idx="9">
                  <c:v>1432</c:v>
                </c:pt>
                <c:pt idx="10">
                  <c:v>1337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8E-427F-BE06-AD22C06E9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965176"/>
        <c:axId val="357965568"/>
      </c:lineChart>
      <c:catAx>
        <c:axId val="357965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57965568"/>
        <c:crosses val="autoZero"/>
        <c:auto val="1"/>
        <c:lblAlgn val="ctr"/>
        <c:lblOffset val="100"/>
        <c:noMultiLvlLbl val="0"/>
      </c:catAx>
      <c:valAx>
        <c:axId val="357965568"/>
        <c:scaling>
          <c:orientation val="minMax"/>
          <c:max val="1500"/>
          <c:min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57965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595993</xdr:colOff>
      <xdr:row>6</xdr:row>
      <xdr:rowOff>161923</xdr:rowOff>
    </xdr:from>
    <xdr:to>
      <xdr:col>25</xdr:col>
      <xdr:colOff>236765</xdr:colOff>
      <xdr:row>26</xdr:row>
      <xdr:rowOff>16328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42861</xdr:colOff>
      <xdr:row>28</xdr:row>
      <xdr:rowOff>14287</xdr:rowOff>
    </xdr:from>
    <xdr:to>
      <xdr:col>23</xdr:col>
      <xdr:colOff>257175</xdr:colOff>
      <xdr:row>45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361949</xdr:colOff>
      <xdr:row>7</xdr:row>
      <xdr:rowOff>157161</xdr:rowOff>
    </xdr:from>
    <xdr:to>
      <xdr:col>35</xdr:col>
      <xdr:colOff>47624</xdr:colOff>
      <xdr:row>25</xdr:row>
      <xdr:rowOff>133350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55"/>
  <sheetViews>
    <sheetView topLeftCell="M4" zoomScaleNormal="100" workbookViewId="0">
      <selection activeCell="AL1" sqref="AL1:AO1048576"/>
    </sheetView>
  </sheetViews>
  <sheetFormatPr defaultRowHeight="15" x14ac:dyDescent="0.25"/>
  <cols>
    <col min="1" max="1" width="11.140625" customWidth="1"/>
    <col min="2" max="2" width="16.5703125" customWidth="1"/>
    <col min="3" max="3" width="13.7109375" customWidth="1"/>
    <col min="4" max="4" width="12.85546875" customWidth="1"/>
    <col min="5" max="6" width="11.7109375" customWidth="1"/>
    <col min="7" max="7" width="15.140625" customWidth="1"/>
    <col min="8" max="8" width="13.5703125" customWidth="1"/>
    <col min="9" max="9" width="15" customWidth="1"/>
    <col min="10" max="10" width="14.140625" customWidth="1"/>
    <col min="11" max="11" width="27.140625" customWidth="1"/>
  </cols>
  <sheetData>
    <row r="1" spans="1:37" x14ac:dyDescent="0.25">
      <c r="AC1" s="62"/>
      <c r="AD1" s="62"/>
      <c r="AE1" s="62"/>
      <c r="AF1" s="62"/>
      <c r="AG1" s="62"/>
      <c r="AH1" s="62"/>
      <c r="AI1" s="62"/>
      <c r="AJ1" s="62"/>
      <c r="AK1" s="62"/>
    </row>
    <row r="2" spans="1:37" x14ac:dyDescent="0.25">
      <c r="B2" s="69" t="s">
        <v>19</v>
      </c>
      <c r="C2" s="69"/>
      <c r="D2" s="69"/>
      <c r="E2" s="69"/>
      <c r="G2" s="69" t="s">
        <v>20</v>
      </c>
      <c r="H2" s="69"/>
      <c r="I2" s="69"/>
      <c r="AC2" s="62"/>
      <c r="AD2" s="63"/>
      <c r="AE2" s="64"/>
      <c r="AF2" s="62"/>
      <c r="AG2" s="62"/>
      <c r="AH2" s="62"/>
      <c r="AI2" s="62"/>
      <c r="AJ2" s="62"/>
      <c r="AK2" s="62"/>
    </row>
    <row r="3" spans="1:3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AC3" s="62"/>
      <c r="AD3" s="63"/>
      <c r="AE3" s="64"/>
      <c r="AF3" s="62"/>
      <c r="AG3" s="62"/>
      <c r="AH3" s="62"/>
      <c r="AI3" s="62"/>
      <c r="AJ3" s="62"/>
      <c r="AK3" s="62"/>
    </row>
    <row r="4" spans="1:37" x14ac:dyDescent="0.25">
      <c r="A4" s="1"/>
      <c r="B4" s="74" t="s">
        <v>0</v>
      </c>
      <c r="C4" s="70" t="s">
        <v>2</v>
      </c>
      <c r="D4" s="71"/>
      <c r="E4" s="72"/>
      <c r="F4" s="1"/>
      <c r="G4" s="77" t="s">
        <v>15</v>
      </c>
      <c r="H4" s="14" t="s">
        <v>8</v>
      </c>
      <c r="I4" s="14" t="s">
        <v>3</v>
      </c>
      <c r="J4" s="3" t="s">
        <v>4</v>
      </c>
      <c r="K4" s="1"/>
      <c r="AC4" s="62"/>
      <c r="AD4" s="63"/>
      <c r="AE4" s="64"/>
      <c r="AF4" s="62"/>
      <c r="AG4" s="62"/>
      <c r="AH4" s="62"/>
      <c r="AI4" s="62"/>
      <c r="AJ4" s="62"/>
      <c r="AK4" s="62"/>
    </row>
    <row r="5" spans="1:37" x14ac:dyDescent="0.25">
      <c r="A5" s="1"/>
      <c r="B5" s="75"/>
      <c r="C5" s="2" t="s">
        <v>8</v>
      </c>
      <c r="D5" s="2" t="s">
        <v>3</v>
      </c>
      <c r="E5" s="3" t="s">
        <v>4</v>
      </c>
      <c r="F5" s="1"/>
      <c r="G5" s="77"/>
      <c r="H5" s="70" t="s">
        <v>1</v>
      </c>
      <c r="I5" s="71"/>
      <c r="J5" s="72"/>
      <c r="K5" s="1"/>
      <c r="AC5" s="62"/>
      <c r="AD5" s="63"/>
      <c r="AE5" s="65"/>
      <c r="AF5" s="62"/>
      <c r="AG5" s="62"/>
      <c r="AH5" s="62"/>
      <c r="AI5" s="62"/>
      <c r="AJ5" s="62"/>
      <c r="AK5" s="62"/>
    </row>
    <row r="6" spans="1:37" x14ac:dyDescent="0.25">
      <c r="A6" s="1"/>
      <c r="B6" s="76"/>
      <c r="C6" s="70" t="s">
        <v>1</v>
      </c>
      <c r="D6" s="71"/>
      <c r="E6" s="72"/>
      <c r="F6" s="1"/>
      <c r="G6" s="31">
        <v>1985</v>
      </c>
      <c r="H6" s="21">
        <v>303.39999999999998</v>
      </c>
      <c r="I6" s="20">
        <v>1774</v>
      </c>
      <c r="J6" s="15"/>
      <c r="K6" s="1"/>
      <c r="AC6" s="62"/>
      <c r="AD6" s="63"/>
      <c r="AE6" s="64"/>
      <c r="AF6" s="62"/>
      <c r="AG6" s="62"/>
      <c r="AH6" s="62"/>
      <c r="AI6" s="62"/>
      <c r="AJ6" s="62"/>
      <c r="AK6" s="62"/>
    </row>
    <row r="7" spans="1:37" x14ac:dyDescent="0.25">
      <c r="A7" s="4"/>
      <c r="B7" s="18">
        <v>22412</v>
      </c>
      <c r="C7" s="42">
        <v>165.6</v>
      </c>
      <c r="D7" s="43">
        <v>818</v>
      </c>
      <c r="E7" s="44"/>
      <c r="F7" s="4"/>
      <c r="G7" s="31">
        <v>1986</v>
      </c>
      <c r="H7" s="21">
        <v>288.39999999999998</v>
      </c>
      <c r="I7" s="20">
        <v>1818</v>
      </c>
      <c r="J7" s="15"/>
      <c r="K7" s="1"/>
      <c r="AC7" s="62"/>
      <c r="AD7" s="63"/>
      <c r="AE7" s="64"/>
      <c r="AF7" s="62"/>
      <c r="AG7" s="62"/>
      <c r="AH7" s="62"/>
      <c r="AI7" s="62"/>
      <c r="AJ7" s="62"/>
      <c r="AK7" s="62"/>
    </row>
    <row r="8" spans="1:37" x14ac:dyDescent="0.25">
      <c r="A8" s="4"/>
      <c r="B8" s="19">
        <v>26932</v>
      </c>
      <c r="C8" s="45">
        <v>302.8</v>
      </c>
      <c r="D8" s="46">
        <v>1580</v>
      </c>
      <c r="E8" s="47"/>
      <c r="F8" s="4"/>
      <c r="G8" s="33">
        <v>1987</v>
      </c>
      <c r="H8" s="21">
        <v>299.7</v>
      </c>
      <c r="I8" s="20">
        <v>1913</v>
      </c>
      <c r="J8" s="15"/>
      <c r="K8" s="1"/>
      <c r="AC8" s="62"/>
      <c r="AD8" s="63"/>
      <c r="AE8" s="64"/>
      <c r="AF8" s="62"/>
      <c r="AG8" s="62"/>
      <c r="AH8" s="62"/>
      <c r="AI8" s="62"/>
      <c r="AJ8" s="62"/>
      <c r="AK8" s="62"/>
    </row>
    <row r="9" spans="1:37" x14ac:dyDescent="0.25">
      <c r="A9" s="4"/>
      <c r="B9" s="19">
        <v>27195</v>
      </c>
      <c r="C9" s="45">
        <v>250.1</v>
      </c>
      <c r="D9" s="46">
        <v>1700</v>
      </c>
      <c r="E9" s="47"/>
      <c r="F9" s="4"/>
      <c r="G9" s="34">
        <v>1989</v>
      </c>
      <c r="H9" s="21">
        <v>309.39999999999998</v>
      </c>
      <c r="I9" s="20">
        <v>974</v>
      </c>
      <c r="J9" s="15"/>
      <c r="K9" s="1"/>
      <c r="AC9" s="62"/>
      <c r="AD9" s="63"/>
      <c r="AE9" s="64"/>
      <c r="AF9" s="62"/>
      <c r="AG9" s="62"/>
      <c r="AH9" s="62"/>
      <c r="AI9" s="62"/>
      <c r="AJ9" s="62"/>
      <c r="AK9" s="62"/>
    </row>
    <row r="10" spans="1:37" x14ac:dyDescent="0.25">
      <c r="A10" s="4"/>
      <c r="B10" s="19">
        <v>27573</v>
      </c>
      <c r="C10" s="46">
        <v>243.512</v>
      </c>
      <c r="D10" s="46">
        <v>1680</v>
      </c>
      <c r="E10" s="47"/>
      <c r="F10" s="4"/>
      <c r="G10" s="33">
        <v>1990</v>
      </c>
      <c r="H10" s="16">
        <v>283.45</v>
      </c>
      <c r="I10" s="16">
        <v>1835</v>
      </c>
      <c r="J10" s="17"/>
      <c r="K10" s="30"/>
      <c r="AC10" s="62"/>
      <c r="AD10" s="63"/>
      <c r="AE10" s="64"/>
      <c r="AF10" s="62"/>
      <c r="AG10" s="62"/>
      <c r="AH10" s="62"/>
      <c r="AI10" s="62"/>
      <c r="AJ10" s="62"/>
      <c r="AK10" s="62"/>
    </row>
    <row r="11" spans="1:37" x14ac:dyDescent="0.25">
      <c r="A11" s="4"/>
      <c r="B11" s="19">
        <v>27940</v>
      </c>
      <c r="C11" s="45">
        <v>236.1</v>
      </c>
      <c r="D11" s="46">
        <v>1700</v>
      </c>
      <c r="E11" s="48">
        <v>791.4</v>
      </c>
      <c r="F11" s="27"/>
      <c r="G11" s="34">
        <v>1993</v>
      </c>
      <c r="H11" s="7">
        <v>317</v>
      </c>
      <c r="I11" s="7">
        <v>2150</v>
      </c>
      <c r="J11" s="8"/>
      <c r="K11" s="1"/>
      <c r="AC11" s="62"/>
      <c r="AD11" s="63"/>
      <c r="AE11" s="64"/>
      <c r="AF11" s="62"/>
      <c r="AG11" s="62"/>
      <c r="AH11" s="62"/>
      <c r="AI11" s="62"/>
      <c r="AJ11" s="62"/>
      <c r="AK11" s="62"/>
    </row>
    <row r="12" spans="1:37" x14ac:dyDescent="0.25">
      <c r="A12" s="4"/>
      <c r="B12" s="19">
        <v>28451</v>
      </c>
      <c r="C12" s="45">
        <v>238.6</v>
      </c>
      <c r="D12" s="46">
        <v>1640</v>
      </c>
      <c r="E12" s="47"/>
      <c r="F12" s="4"/>
      <c r="G12" s="31">
        <v>1996</v>
      </c>
      <c r="H12" s="7">
        <v>290</v>
      </c>
      <c r="I12" s="7">
        <v>2000</v>
      </c>
      <c r="J12" s="8"/>
      <c r="K12" s="1"/>
      <c r="AC12" s="62"/>
      <c r="AD12" s="63"/>
      <c r="AE12" s="64"/>
      <c r="AF12" s="62"/>
      <c r="AG12" s="62"/>
      <c r="AH12" s="62"/>
      <c r="AI12" s="62"/>
      <c r="AJ12" s="62"/>
      <c r="AK12" s="62"/>
    </row>
    <row r="13" spans="1:37" x14ac:dyDescent="0.25">
      <c r="A13" s="4"/>
      <c r="B13" s="19">
        <v>28698</v>
      </c>
      <c r="C13" s="45">
        <v>253.8</v>
      </c>
      <c r="D13" s="46">
        <v>1900</v>
      </c>
      <c r="E13" s="47"/>
      <c r="F13" s="4"/>
      <c r="G13" s="31">
        <v>1997</v>
      </c>
      <c r="H13" s="7">
        <v>700</v>
      </c>
      <c r="I13" s="7">
        <v>2100</v>
      </c>
      <c r="J13" s="7">
        <v>1200</v>
      </c>
      <c r="K13" s="1"/>
      <c r="AC13" s="62"/>
      <c r="AD13" s="63"/>
      <c r="AE13" s="64"/>
      <c r="AF13" s="62"/>
      <c r="AG13" s="62"/>
      <c r="AH13" s="62"/>
      <c r="AI13" s="62"/>
      <c r="AJ13" s="62"/>
      <c r="AK13" s="62"/>
    </row>
    <row r="14" spans="1:37" x14ac:dyDescent="0.25">
      <c r="A14" s="4"/>
      <c r="B14" s="19">
        <v>29104</v>
      </c>
      <c r="C14" s="45">
        <v>268.60000000000002</v>
      </c>
      <c r="D14" s="46">
        <v>1660</v>
      </c>
      <c r="E14" s="47"/>
      <c r="F14" s="4"/>
      <c r="G14" s="31">
        <v>2000</v>
      </c>
      <c r="H14" s="7">
        <v>310</v>
      </c>
      <c r="I14" s="7">
        <v>2200</v>
      </c>
      <c r="J14" s="7">
        <v>1100</v>
      </c>
      <c r="K14" s="1"/>
      <c r="AC14" s="62"/>
      <c r="AD14" s="63"/>
      <c r="AE14" s="64"/>
      <c r="AF14" s="62"/>
      <c r="AG14" s="62"/>
      <c r="AH14" s="62"/>
      <c r="AI14" s="62"/>
      <c r="AJ14" s="62"/>
      <c r="AK14" s="62"/>
    </row>
    <row r="15" spans="1:37" x14ac:dyDescent="0.25">
      <c r="A15" s="4"/>
      <c r="B15" s="19">
        <v>29515</v>
      </c>
      <c r="C15" s="45">
        <v>411.4</v>
      </c>
      <c r="D15" s="46">
        <v>2080</v>
      </c>
      <c r="E15" s="47"/>
      <c r="F15" s="4"/>
      <c r="G15" s="33">
        <v>2003</v>
      </c>
      <c r="H15" s="7">
        <v>300</v>
      </c>
      <c r="I15" s="7">
        <v>1970</v>
      </c>
      <c r="J15" s="7">
        <v>960</v>
      </c>
      <c r="K15" s="1"/>
      <c r="AC15" s="62"/>
      <c r="AD15" s="63"/>
      <c r="AE15" s="64"/>
      <c r="AF15" s="62"/>
      <c r="AG15" s="62"/>
      <c r="AH15" s="62"/>
      <c r="AI15" s="62"/>
      <c r="AJ15" s="62"/>
      <c r="AK15" s="62"/>
    </row>
    <row r="16" spans="1:37" x14ac:dyDescent="0.25">
      <c r="A16" s="4"/>
      <c r="B16" s="19">
        <v>29935</v>
      </c>
      <c r="C16" s="45">
        <v>278.89999999999998</v>
      </c>
      <c r="D16" s="46">
        <v>1820</v>
      </c>
      <c r="E16" s="47"/>
      <c r="F16" s="4"/>
      <c r="G16" s="34">
        <v>2005</v>
      </c>
      <c r="H16" s="7">
        <v>300</v>
      </c>
      <c r="I16" s="7">
        <v>2000</v>
      </c>
      <c r="J16" s="7">
        <v>920</v>
      </c>
      <c r="K16" s="1"/>
      <c r="AC16" s="62"/>
      <c r="AD16" s="63"/>
      <c r="AE16" s="64"/>
      <c r="AF16" s="62"/>
      <c r="AG16" s="62"/>
      <c r="AH16" s="62"/>
      <c r="AI16" s="62"/>
      <c r="AJ16" s="62"/>
      <c r="AK16" s="62"/>
    </row>
    <row r="17" spans="1:37" x14ac:dyDescent="0.25">
      <c r="A17" s="4"/>
      <c r="B17" s="19">
        <v>30251</v>
      </c>
      <c r="C17" s="45">
        <v>280.2</v>
      </c>
      <c r="D17" s="46">
        <v>1880</v>
      </c>
      <c r="E17" s="47"/>
      <c r="F17" s="4"/>
      <c r="G17" s="31">
        <v>2007</v>
      </c>
      <c r="H17" s="7">
        <v>324</v>
      </c>
      <c r="I17" s="7">
        <v>1282</v>
      </c>
      <c r="J17" s="7">
        <v>952</v>
      </c>
      <c r="K17" s="1"/>
      <c r="AC17" s="62"/>
      <c r="AD17" s="63"/>
      <c r="AE17" s="64"/>
      <c r="AF17" s="62"/>
      <c r="AG17" s="62"/>
      <c r="AH17" s="62"/>
      <c r="AI17" s="62"/>
      <c r="AJ17" s="62"/>
      <c r="AK17" s="62"/>
    </row>
    <row r="18" spans="1:37" x14ac:dyDescent="0.25">
      <c r="A18" s="4"/>
      <c r="B18" s="19">
        <v>30433</v>
      </c>
      <c r="C18" s="45">
        <v>295.3</v>
      </c>
      <c r="D18" s="46">
        <v>2060</v>
      </c>
      <c r="E18" s="47"/>
      <c r="F18" s="4"/>
      <c r="G18" s="31">
        <v>2010</v>
      </c>
      <c r="H18" s="9"/>
      <c r="I18" s="7">
        <v>1200</v>
      </c>
      <c r="J18" s="10"/>
      <c r="K18" s="1"/>
      <c r="AC18" s="62"/>
      <c r="AD18" s="63"/>
      <c r="AE18" s="64"/>
      <c r="AF18" s="62"/>
      <c r="AG18" s="62"/>
      <c r="AH18" s="62"/>
      <c r="AI18" s="62"/>
      <c r="AJ18" s="62"/>
      <c r="AK18" s="62"/>
    </row>
    <row r="19" spans="1:37" x14ac:dyDescent="0.25">
      <c r="A19" s="4"/>
      <c r="B19" s="19">
        <v>30938</v>
      </c>
      <c r="C19" s="45">
        <v>290.39999999999998</v>
      </c>
      <c r="D19" s="46">
        <v>2000</v>
      </c>
      <c r="E19" s="47"/>
      <c r="F19" s="4"/>
      <c r="G19" s="33">
        <v>2011</v>
      </c>
      <c r="H19" s="7">
        <v>305</v>
      </c>
      <c r="I19" s="7">
        <v>1829</v>
      </c>
      <c r="J19" s="29">
        <v>801.4</v>
      </c>
      <c r="K19" s="1"/>
      <c r="AC19" s="62"/>
      <c r="AD19" s="63"/>
      <c r="AE19" s="66"/>
      <c r="AF19" s="62"/>
      <c r="AG19" s="62"/>
      <c r="AH19" s="62"/>
      <c r="AI19" s="62"/>
      <c r="AJ19" s="62"/>
      <c r="AK19" s="62"/>
    </row>
    <row r="20" spans="1:37" x14ac:dyDescent="0.25">
      <c r="A20" s="4"/>
      <c r="B20" s="19">
        <v>31295</v>
      </c>
      <c r="C20" s="45">
        <v>303.39999999999998</v>
      </c>
      <c r="D20" s="46">
        <v>1774</v>
      </c>
      <c r="E20" s="47"/>
      <c r="F20" s="4"/>
      <c r="G20" s="34">
        <v>2013</v>
      </c>
      <c r="H20" s="7">
        <v>306.2</v>
      </c>
      <c r="I20" s="7">
        <v>2030.6</v>
      </c>
      <c r="J20" s="10">
        <v>778.8</v>
      </c>
      <c r="K20" s="1"/>
      <c r="AC20" s="62"/>
      <c r="AD20" s="63"/>
      <c r="AE20" s="66"/>
      <c r="AF20" s="62"/>
      <c r="AG20" s="62"/>
      <c r="AH20" s="62"/>
      <c r="AI20" s="62"/>
      <c r="AJ20" s="62"/>
      <c r="AK20" s="62"/>
    </row>
    <row r="21" spans="1:37" x14ac:dyDescent="0.25">
      <c r="A21" s="4"/>
      <c r="B21" s="19">
        <v>31659</v>
      </c>
      <c r="C21" s="45">
        <v>288.39999999999998</v>
      </c>
      <c r="D21" s="46">
        <v>1818</v>
      </c>
      <c r="E21" s="47"/>
      <c r="F21" s="4"/>
      <c r="G21" s="31">
        <v>2015</v>
      </c>
      <c r="H21" s="7">
        <v>302.91000000000003</v>
      </c>
      <c r="I21" s="7">
        <v>2006.4</v>
      </c>
      <c r="J21" s="11">
        <v>865</v>
      </c>
      <c r="K21" s="1"/>
      <c r="AC21" s="62"/>
      <c r="AD21" s="63"/>
      <c r="AE21" s="66"/>
      <c r="AF21" s="62"/>
      <c r="AG21" s="62"/>
      <c r="AH21" s="62"/>
      <c r="AI21" s="62"/>
      <c r="AJ21" s="62"/>
      <c r="AK21" s="62"/>
    </row>
    <row r="22" spans="1:37" x14ac:dyDescent="0.25">
      <c r="A22" s="4"/>
      <c r="B22" s="19">
        <v>32076</v>
      </c>
      <c r="C22" s="45">
        <v>299.7</v>
      </c>
      <c r="D22" s="46">
        <v>1913</v>
      </c>
      <c r="E22" s="47"/>
      <c r="F22" s="4"/>
      <c r="G22" s="33">
        <v>2017</v>
      </c>
      <c r="H22" s="7">
        <v>262</v>
      </c>
      <c r="I22" s="7">
        <v>2140</v>
      </c>
      <c r="J22" s="7">
        <v>1432</v>
      </c>
      <c r="K22" s="1"/>
      <c r="AC22" s="62"/>
      <c r="AD22" s="63"/>
      <c r="AE22" s="66"/>
      <c r="AF22" s="62"/>
      <c r="AG22" s="62"/>
      <c r="AH22" s="62"/>
      <c r="AI22" s="62"/>
      <c r="AJ22" s="62"/>
      <c r="AK22" s="62"/>
    </row>
    <row r="23" spans="1:37" x14ac:dyDescent="0.25">
      <c r="A23" s="4"/>
      <c r="B23" s="19">
        <v>32772</v>
      </c>
      <c r="C23" s="45">
        <v>309.39999999999998</v>
      </c>
      <c r="D23" s="46">
        <v>974</v>
      </c>
      <c r="E23" s="47"/>
      <c r="F23" s="4"/>
      <c r="G23" s="32">
        <v>2018</v>
      </c>
      <c r="H23" s="7">
        <v>303</v>
      </c>
      <c r="I23" s="7">
        <v>2000</v>
      </c>
      <c r="J23" s="7">
        <v>1337</v>
      </c>
      <c r="K23" s="1"/>
      <c r="AC23" s="62"/>
      <c r="AD23" s="63"/>
      <c r="AE23" s="66"/>
      <c r="AF23" s="62"/>
      <c r="AG23" s="63"/>
      <c r="AH23" s="66"/>
      <c r="AI23" s="66"/>
      <c r="AJ23" s="66"/>
      <c r="AK23" s="62"/>
    </row>
    <row r="24" spans="1:37" x14ac:dyDescent="0.25">
      <c r="A24" s="4"/>
      <c r="B24" s="5">
        <v>33107</v>
      </c>
      <c r="C24" s="49">
        <v>283.45</v>
      </c>
      <c r="D24" s="49">
        <v>1835</v>
      </c>
      <c r="E24" s="50"/>
      <c r="F24" s="4"/>
      <c r="G24" s="12" t="s">
        <v>5</v>
      </c>
      <c r="H24" s="12">
        <v>146.30000000000001</v>
      </c>
      <c r="I24" s="12">
        <v>131.6</v>
      </c>
      <c r="J24" s="12">
        <v>111.2</v>
      </c>
      <c r="K24" s="1"/>
      <c r="AC24" s="62"/>
      <c r="AD24" s="63"/>
      <c r="AE24" s="66"/>
      <c r="AF24" s="62"/>
      <c r="AG24" s="63"/>
      <c r="AH24" s="66"/>
      <c r="AI24" s="66"/>
      <c r="AJ24" s="66"/>
      <c r="AK24" s="62"/>
    </row>
    <row r="25" spans="1:37" x14ac:dyDescent="0.25">
      <c r="A25" s="4"/>
      <c r="B25" s="6">
        <v>34193</v>
      </c>
      <c r="C25" s="51">
        <v>317</v>
      </c>
      <c r="D25" s="51">
        <v>2150</v>
      </c>
      <c r="E25" s="52"/>
      <c r="F25" s="26"/>
      <c r="G25" s="26"/>
      <c r="H25" s="1"/>
      <c r="I25" s="1"/>
      <c r="J25" s="1"/>
      <c r="K25" s="1"/>
      <c r="AC25" s="62"/>
      <c r="AD25" s="63"/>
      <c r="AE25" s="66"/>
      <c r="AF25" s="62"/>
      <c r="AG25" s="63"/>
      <c r="AH25" s="66"/>
      <c r="AI25" s="66"/>
      <c r="AJ25" s="66"/>
      <c r="AK25" s="62"/>
    </row>
    <row r="26" spans="1:37" x14ac:dyDescent="0.25">
      <c r="A26" s="4"/>
      <c r="B26" s="6">
        <v>35305</v>
      </c>
      <c r="C26" s="51">
        <v>290</v>
      </c>
      <c r="D26" s="51">
        <v>2000</v>
      </c>
      <c r="E26" s="52"/>
      <c r="F26" s="26"/>
      <c r="G26" s="26" t="s">
        <v>7</v>
      </c>
      <c r="H26" s="1">
        <f>COUNT(H6:H23)</f>
        <v>17</v>
      </c>
      <c r="I26" s="1">
        <f>COUNT(I6:I23)</f>
        <v>18</v>
      </c>
      <c r="J26" s="1">
        <f>COUNT(J6:J23)</f>
        <v>10</v>
      </c>
      <c r="K26" s="1"/>
      <c r="AC26" s="62"/>
      <c r="AD26" s="63"/>
      <c r="AE26" s="66"/>
      <c r="AF26" s="62"/>
      <c r="AG26" s="63"/>
      <c r="AH26" s="66"/>
      <c r="AI26" s="66"/>
      <c r="AJ26" s="66"/>
      <c r="AK26" s="62"/>
    </row>
    <row r="27" spans="1:37" x14ac:dyDescent="0.25">
      <c r="A27" s="4"/>
      <c r="B27" s="6">
        <v>35531</v>
      </c>
      <c r="C27" s="51">
        <v>700</v>
      </c>
      <c r="D27" s="51">
        <v>2100</v>
      </c>
      <c r="E27" s="51">
        <v>1200</v>
      </c>
      <c r="F27" s="26"/>
      <c r="G27" s="26" t="s">
        <v>11</v>
      </c>
      <c r="H27" s="24">
        <f>MIN(H6:H23)</f>
        <v>262</v>
      </c>
      <c r="I27" s="24">
        <f>MIN(I6:I23)</f>
        <v>974</v>
      </c>
      <c r="J27" s="24">
        <f>MIN(J6:J23)</f>
        <v>778.8</v>
      </c>
      <c r="K27" s="1"/>
      <c r="AC27" s="62"/>
      <c r="AD27" s="63"/>
      <c r="AE27" s="66"/>
      <c r="AF27" s="62"/>
      <c r="AG27" s="63"/>
      <c r="AH27" s="66"/>
      <c r="AI27" s="66"/>
      <c r="AJ27" s="66"/>
      <c r="AK27" s="62"/>
    </row>
    <row r="28" spans="1:37" x14ac:dyDescent="0.25">
      <c r="A28" s="4"/>
      <c r="B28" s="6">
        <v>36789</v>
      </c>
      <c r="C28" s="51">
        <v>310</v>
      </c>
      <c r="D28" s="51">
        <v>2200</v>
      </c>
      <c r="E28" s="51">
        <v>1100</v>
      </c>
      <c r="F28" s="26"/>
      <c r="G28" s="26" t="s">
        <v>12</v>
      </c>
      <c r="H28" s="24">
        <f>MAX(H6:H23)</f>
        <v>700</v>
      </c>
      <c r="I28" s="24">
        <f>MAX(I6:I23)</f>
        <v>2200</v>
      </c>
      <c r="J28" s="24">
        <f>MAX(J6:J23)</f>
        <v>1432</v>
      </c>
      <c r="K28" s="1"/>
      <c r="AC28" s="62"/>
      <c r="AD28" s="63"/>
      <c r="AE28" s="66"/>
      <c r="AF28" s="62"/>
      <c r="AG28" s="63"/>
      <c r="AH28" s="66"/>
      <c r="AI28" s="66"/>
      <c r="AJ28" s="67"/>
      <c r="AK28" s="62"/>
    </row>
    <row r="29" spans="1:37" x14ac:dyDescent="0.25">
      <c r="A29" s="4"/>
      <c r="B29" s="6">
        <v>37950</v>
      </c>
      <c r="C29" s="51">
        <v>300</v>
      </c>
      <c r="D29" s="51">
        <v>1970</v>
      </c>
      <c r="E29" s="51">
        <v>960</v>
      </c>
      <c r="F29" s="26"/>
      <c r="G29" s="26" t="s">
        <v>9</v>
      </c>
      <c r="H29" s="13">
        <f>MEDIAN(H6:H23)</f>
        <v>303</v>
      </c>
      <c r="I29" s="13">
        <f>MEDIAN(I6:I23)</f>
        <v>1985</v>
      </c>
      <c r="J29" s="13">
        <f>MEDIAN(J6:J23)</f>
        <v>956</v>
      </c>
      <c r="K29" s="1"/>
      <c r="AC29" s="62"/>
      <c r="AD29" s="63"/>
      <c r="AE29" s="66"/>
      <c r="AF29" s="62"/>
      <c r="AG29" s="63"/>
      <c r="AH29" s="66"/>
      <c r="AI29" s="66"/>
      <c r="AJ29" s="67"/>
      <c r="AK29" s="62"/>
    </row>
    <row r="30" spans="1:37" x14ac:dyDescent="0.25">
      <c r="A30" s="4"/>
      <c r="B30" s="6">
        <v>38574</v>
      </c>
      <c r="C30" s="51">
        <v>300</v>
      </c>
      <c r="D30" s="51">
        <v>2000</v>
      </c>
      <c r="E30" s="51">
        <v>920</v>
      </c>
      <c r="F30" s="26"/>
      <c r="G30" s="26" t="s">
        <v>13</v>
      </c>
      <c r="H30" s="13">
        <f>_xlfn.VAR.P(H6:H23)</f>
        <v>9027.9743204152019</v>
      </c>
      <c r="I30" s="13">
        <f>_xlfn.VAR.P(I6:I23)</f>
        <v>112315.23999999998</v>
      </c>
      <c r="J30" s="13">
        <f>_xlfn.VAR.P(J6:J23)</f>
        <v>45510.795599999874</v>
      </c>
      <c r="K30" s="1"/>
      <c r="AC30" s="62"/>
      <c r="AD30" s="63"/>
      <c r="AE30" s="66"/>
      <c r="AF30" s="62"/>
      <c r="AG30" s="63"/>
      <c r="AH30" s="66"/>
      <c r="AI30" s="66"/>
      <c r="AJ30" s="66"/>
      <c r="AK30" s="62"/>
    </row>
    <row r="31" spans="1:37" x14ac:dyDescent="0.25">
      <c r="A31" s="4"/>
      <c r="B31" s="6">
        <v>39168</v>
      </c>
      <c r="C31" s="51">
        <v>324</v>
      </c>
      <c r="D31" s="51">
        <v>2082</v>
      </c>
      <c r="E31" s="51">
        <v>952</v>
      </c>
      <c r="F31" s="26"/>
      <c r="G31" s="26" t="s">
        <v>14</v>
      </c>
      <c r="H31" s="13">
        <f>_xlfn.STDEV.P(H6:H23)</f>
        <v>95.015653028410014</v>
      </c>
      <c r="I31" s="13">
        <f>_xlfn.STDEV.P(I6:I23)</f>
        <v>335.13465950271387</v>
      </c>
      <c r="J31" s="13">
        <f>_xlfn.STDEV.P(J6:J23)</f>
        <v>213.33259385288474</v>
      </c>
      <c r="K31" s="1"/>
      <c r="AC31" s="62"/>
      <c r="AD31" s="63"/>
      <c r="AE31" s="66"/>
      <c r="AF31" s="62"/>
      <c r="AG31" s="63"/>
      <c r="AH31" s="66"/>
      <c r="AI31" s="66"/>
      <c r="AJ31" s="66"/>
      <c r="AK31" s="62"/>
    </row>
    <row r="32" spans="1:37" x14ac:dyDescent="0.25">
      <c r="A32" s="4"/>
      <c r="B32" s="6">
        <v>39435</v>
      </c>
      <c r="C32" s="51"/>
      <c r="D32" s="51">
        <v>482</v>
      </c>
      <c r="E32" s="52"/>
      <c r="F32" s="26"/>
      <c r="G32" s="26" t="s">
        <v>10</v>
      </c>
      <c r="H32" s="13">
        <f t="shared" ref="H32:J32" si="0">_xlfn.CONFIDENCE.T(0.05,H31,H26)</f>
        <v>48.852540937201958</v>
      </c>
      <c r="I32" s="13">
        <f t="shared" si="0"/>
        <v>166.65854533412914</v>
      </c>
      <c r="J32" s="13">
        <f t="shared" si="0"/>
        <v>152.60894428129609</v>
      </c>
      <c r="K32" s="1"/>
      <c r="AC32" s="62"/>
      <c r="AD32" s="62"/>
      <c r="AE32" s="62"/>
      <c r="AF32" s="62"/>
      <c r="AG32" s="63"/>
      <c r="AH32" s="66"/>
      <c r="AI32" s="66"/>
      <c r="AJ32" s="66"/>
      <c r="AK32" s="62"/>
    </row>
    <row r="33" spans="1:37" x14ac:dyDescent="0.25">
      <c r="A33" s="4"/>
      <c r="B33" s="6">
        <v>40540</v>
      </c>
      <c r="C33" s="51"/>
      <c r="D33" s="51">
        <v>1200</v>
      </c>
      <c r="E33" s="52"/>
      <c r="F33" s="26"/>
      <c r="G33" s="26"/>
      <c r="H33" s="73"/>
      <c r="I33" s="73"/>
      <c r="J33" s="73"/>
      <c r="K33" s="1"/>
      <c r="AC33" s="62"/>
      <c r="AD33" s="62"/>
      <c r="AE33" s="62"/>
      <c r="AF33" s="62"/>
      <c r="AG33" s="62"/>
      <c r="AH33" s="62"/>
      <c r="AI33" s="62"/>
      <c r="AJ33" s="62"/>
      <c r="AK33" s="62"/>
    </row>
    <row r="34" spans="1:37" x14ac:dyDescent="0.25">
      <c r="A34" s="4"/>
      <c r="B34" s="6">
        <v>40680</v>
      </c>
      <c r="C34" s="51">
        <v>305</v>
      </c>
      <c r="D34" s="51">
        <v>1829</v>
      </c>
      <c r="E34" s="53">
        <v>801.4</v>
      </c>
      <c r="F34" s="30"/>
      <c r="G34" s="68"/>
      <c r="H34" s="40"/>
      <c r="K34" s="1"/>
    </row>
    <row r="35" spans="1:37" x14ac:dyDescent="0.25">
      <c r="A35" s="4"/>
      <c r="B35" s="22">
        <v>41484.666666666664</v>
      </c>
      <c r="C35" s="51">
        <v>306.2</v>
      </c>
      <c r="D35" s="51">
        <v>2030.6</v>
      </c>
      <c r="E35" s="52">
        <v>778.8</v>
      </c>
      <c r="F35" s="26"/>
      <c r="G35" s="68"/>
      <c r="H35" s="40"/>
      <c r="K35" s="1"/>
    </row>
    <row r="36" spans="1:37" x14ac:dyDescent="0.25">
      <c r="A36" s="4"/>
      <c r="B36" s="6">
        <v>42130.423611111109</v>
      </c>
      <c r="C36" s="51">
        <v>302.91000000000003</v>
      </c>
      <c r="D36" s="51">
        <v>2006.4</v>
      </c>
      <c r="E36" s="54">
        <v>865</v>
      </c>
      <c r="F36" s="26"/>
      <c r="G36" s="62"/>
      <c r="K36" s="1"/>
    </row>
    <row r="37" spans="1:37" x14ac:dyDescent="0.25">
      <c r="A37" s="4"/>
      <c r="B37" s="23">
        <v>42514.652777777781</v>
      </c>
      <c r="C37" s="51">
        <v>289</v>
      </c>
      <c r="D37" s="51">
        <v>2000</v>
      </c>
      <c r="E37" s="51">
        <v>1577</v>
      </c>
      <c r="F37" s="26"/>
      <c r="G37" s="62"/>
      <c r="K37" s="1"/>
    </row>
    <row r="38" spans="1:37" x14ac:dyDescent="0.25">
      <c r="A38" s="4"/>
      <c r="B38" s="23">
        <v>42675.724305555559</v>
      </c>
      <c r="C38" s="51">
        <v>290</v>
      </c>
      <c r="D38" s="51">
        <v>2060</v>
      </c>
      <c r="E38" s="51">
        <v>1600</v>
      </c>
      <c r="F38" s="26"/>
      <c r="G38" s="62"/>
      <c r="K38" s="1"/>
    </row>
    <row r="39" spans="1:37" x14ac:dyDescent="0.25">
      <c r="A39" s="4"/>
      <c r="B39" s="23">
        <v>42905.645138888889</v>
      </c>
      <c r="C39" s="51">
        <v>203</v>
      </c>
      <c r="D39" s="51">
        <v>1800</v>
      </c>
      <c r="E39" s="51">
        <v>1508</v>
      </c>
      <c r="F39" s="26"/>
      <c r="K39" s="1"/>
    </row>
    <row r="40" spans="1:37" x14ac:dyDescent="0.25">
      <c r="A40" s="4"/>
      <c r="B40" s="22">
        <v>43061.45416666667</v>
      </c>
      <c r="C40" s="51">
        <v>262</v>
      </c>
      <c r="D40" s="51">
        <v>2140</v>
      </c>
      <c r="E40" s="51">
        <v>1432</v>
      </c>
      <c r="F40" s="26"/>
      <c r="K40" s="1"/>
    </row>
    <row r="41" spans="1:37" x14ac:dyDescent="0.25">
      <c r="A41" s="4"/>
      <c r="B41" s="23">
        <v>43235.604166666664</v>
      </c>
      <c r="C41" s="51">
        <v>340</v>
      </c>
      <c r="D41" s="51">
        <v>1960</v>
      </c>
      <c r="E41" s="51">
        <v>1481</v>
      </c>
      <c r="F41" s="26"/>
      <c r="K41" s="1"/>
    </row>
    <row r="42" spans="1:37" x14ac:dyDescent="0.25">
      <c r="A42" s="4"/>
      <c r="B42" s="22">
        <v>43354.420138888891</v>
      </c>
      <c r="C42" s="51">
        <v>303</v>
      </c>
      <c r="D42" s="51">
        <v>2000</v>
      </c>
      <c r="E42" s="51">
        <v>1337</v>
      </c>
      <c r="F42" s="26"/>
      <c r="K42" s="1"/>
    </row>
    <row r="43" spans="1:37" x14ac:dyDescent="0.25">
      <c r="A43" s="4"/>
      <c r="B43" s="23">
        <v>43545.459027777775</v>
      </c>
      <c r="C43" s="51">
        <v>321</v>
      </c>
      <c r="D43" s="51">
        <v>2040</v>
      </c>
      <c r="E43" s="51">
        <v>1440</v>
      </c>
      <c r="F43" s="26"/>
      <c r="K43" s="1"/>
    </row>
    <row r="44" spans="1:37" x14ac:dyDescent="0.25">
      <c r="A44" s="4"/>
      <c r="B44" s="28">
        <v>43696.618055555555</v>
      </c>
      <c r="C44" s="55">
        <v>268</v>
      </c>
      <c r="D44" s="55">
        <v>1890</v>
      </c>
      <c r="E44" s="55">
        <v>1716</v>
      </c>
      <c r="F44" s="26"/>
      <c r="K44" s="1"/>
    </row>
    <row r="45" spans="1:37" x14ac:dyDescent="0.25">
      <c r="A45" s="1"/>
      <c r="B45" s="25"/>
      <c r="C45" s="73" t="s">
        <v>6</v>
      </c>
      <c r="D45" s="73"/>
      <c r="E45" s="73"/>
      <c r="F45" s="1"/>
      <c r="K45" s="1"/>
    </row>
    <row r="46" spans="1:37" x14ac:dyDescent="0.25">
      <c r="A46" s="1"/>
      <c r="B46" s="1"/>
      <c r="C46" s="1"/>
      <c r="D46" s="1"/>
      <c r="E46" s="1"/>
      <c r="F46" s="1"/>
      <c r="K46" s="1"/>
    </row>
    <row r="47" spans="1:37" x14ac:dyDescent="0.25">
      <c r="A47" s="35" t="s">
        <v>16</v>
      </c>
      <c r="B47" s="36"/>
      <c r="C47" s="37" t="s">
        <v>17</v>
      </c>
      <c r="D47" s="38"/>
      <c r="E47" s="37"/>
      <c r="F47" s="39"/>
    </row>
    <row r="48" spans="1:37" x14ac:dyDescent="0.25">
      <c r="A48" s="35" t="s">
        <v>16</v>
      </c>
      <c r="B48" s="41"/>
      <c r="C48" s="37" t="s">
        <v>18</v>
      </c>
      <c r="D48" s="38"/>
      <c r="E48" s="37"/>
      <c r="F48" s="39"/>
    </row>
    <row r="49" spans="1:11" x14ac:dyDescent="0.25">
      <c r="A49" s="1"/>
      <c r="B49" s="1"/>
      <c r="C49" s="24"/>
      <c r="D49" s="24"/>
      <c r="E49" s="24"/>
      <c r="F49" s="1"/>
      <c r="K49" s="1"/>
    </row>
    <row r="50" spans="1:11" x14ac:dyDescent="0.25">
      <c r="A50" s="1"/>
      <c r="B50" s="1"/>
      <c r="C50" s="13"/>
      <c r="D50" s="13"/>
      <c r="E50" s="13"/>
      <c r="F50" s="1"/>
      <c r="K50" s="1"/>
    </row>
    <row r="51" spans="1:11" x14ac:dyDescent="0.25">
      <c r="A51" s="1"/>
      <c r="B51" s="1"/>
      <c r="C51" s="13"/>
      <c r="D51" s="13"/>
      <c r="E51" s="13"/>
      <c r="F51" s="1"/>
      <c r="K51" s="1"/>
    </row>
    <row r="52" spans="1:11" x14ac:dyDescent="0.25">
      <c r="A52" s="1"/>
      <c r="B52" s="1"/>
      <c r="C52" s="13"/>
      <c r="D52" s="13"/>
      <c r="E52" s="13"/>
      <c r="F52" s="1"/>
      <c r="K52" s="1"/>
    </row>
    <row r="53" spans="1:11" x14ac:dyDescent="0.25">
      <c r="A53" s="1"/>
      <c r="B53" s="1"/>
      <c r="C53" s="13"/>
      <c r="D53" s="13"/>
      <c r="E53" s="13"/>
      <c r="F53" s="1"/>
      <c r="K53" s="1"/>
    </row>
    <row r="54" spans="1:11" x14ac:dyDescent="0.25">
      <c r="A54" s="1"/>
      <c r="B54" s="1"/>
      <c r="F54" s="1"/>
      <c r="K54" s="1"/>
    </row>
    <row r="55" spans="1:11" x14ac:dyDescent="0.25">
      <c r="A55" s="1"/>
      <c r="B55" s="1"/>
      <c r="C55" s="1"/>
      <c r="D55" s="1"/>
      <c r="E55" s="1"/>
      <c r="F55" s="1"/>
      <c r="K55" s="1"/>
    </row>
  </sheetData>
  <mergeCells count="9">
    <mergeCell ref="B2:E2"/>
    <mergeCell ref="G2:I2"/>
    <mergeCell ref="H5:J5"/>
    <mergeCell ref="H33:J33"/>
    <mergeCell ref="C45:E45"/>
    <mergeCell ref="B4:B6"/>
    <mergeCell ref="C4:E4"/>
    <mergeCell ref="C6:E6"/>
    <mergeCell ref="G4:G5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I41"/>
  <sheetViews>
    <sheetView view="pageLayout" topLeftCell="A2" zoomScaleNormal="100" workbookViewId="0">
      <selection activeCell="F14" sqref="F14"/>
    </sheetView>
  </sheetViews>
  <sheetFormatPr defaultRowHeight="15" x14ac:dyDescent="0.25"/>
  <cols>
    <col min="1" max="1" width="15.85546875" customWidth="1"/>
    <col min="2" max="2" width="10.42578125" customWidth="1"/>
    <col min="3" max="3" width="11.5703125" customWidth="1"/>
    <col min="4" max="4" width="12.140625" customWidth="1"/>
    <col min="6" max="6" width="12" customWidth="1"/>
    <col min="7" max="7" width="11" customWidth="1"/>
    <col min="8" max="8" width="11.42578125" customWidth="1"/>
    <col min="9" max="9" width="12.85546875" customWidth="1"/>
  </cols>
  <sheetData>
    <row r="3" spans="1:9" x14ac:dyDescent="0.25">
      <c r="A3" s="40" t="s">
        <v>21</v>
      </c>
      <c r="B3" s="40"/>
      <c r="C3" s="40"/>
      <c r="D3" s="40"/>
      <c r="E3" s="40"/>
      <c r="F3" s="40"/>
      <c r="G3" s="40"/>
      <c r="H3" s="40"/>
      <c r="I3" s="40"/>
    </row>
    <row r="4" spans="1:9" ht="15.75" thickBot="1" x14ac:dyDescent="0.3">
      <c r="A4" s="40"/>
      <c r="B4" s="40"/>
      <c r="C4" s="40"/>
      <c r="D4" s="40"/>
      <c r="E4" s="40"/>
      <c r="F4" s="40"/>
      <c r="G4" s="40"/>
      <c r="H4" s="40"/>
      <c r="I4" s="40"/>
    </row>
    <row r="5" spans="1:9" x14ac:dyDescent="0.25">
      <c r="A5" s="56" t="s">
        <v>22</v>
      </c>
      <c r="B5" s="56"/>
      <c r="C5" s="40"/>
      <c r="D5" s="40"/>
      <c r="E5" s="40"/>
      <c r="F5" s="40"/>
      <c r="G5" s="40"/>
      <c r="H5" s="40"/>
      <c r="I5" s="40"/>
    </row>
    <row r="6" spans="1:9" x14ac:dyDescent="0.25">
      <c r="A6" s="57" t="s">
        <v>23</v>
      </c>
      <c r="B6" s="60">
        <v>0.1408547558315543</v>
      </c>
      <c r="C6" s="40"/>
      <c r="D6" s="40"/>
      <c r="E6" s="40"/>
      <c r="F6" s="40"/>
      <c r="G6" s="40"/>
      <c r="H6" s="40"/>
      <c r="I6" s="40"/>
    </row>
    <row r="7" spans="1:9" x14ac:dyDescent="0.25">
      <c r="A7" s="57" t="s">
        <v>24</v>
      </c>
      <c r="B7" s="60">
        <v>1.9840062240366781E-2</v>
      </c>
      <c r="C7" s="40"/>
      <c r="D7" s="40"/>
      <c r="E7" s="40"/>
      <c r="F7" s="40"/>
      <c r="G7" s="40"/>
      <c r="H7" s="40"/>
      <c r="I7" s="40"/>
    </row>
    <row r="8" spans="1:9" x14ac:dyDescent="0.25">
      <c r="A8" s="57" t="s">
        <v>25</v>
      </c>
      <c r="B8" s="60">
        <v>-4.5503933610275431E-2</v>
      </c>
      <c r="C8" s="40"/>
      <c r="D8" s="40"/>
      <c r="E8" s="40"/>
      <c r="F8" s="40"/>
      <c r="G8" s="40"/>
      <c r="H8" s="40"/>
      <c r="I8" s="40"/>
    </row>
    <row r="9" spans="1:9" x14ac:dyDescent="0.25">
      <c r="A9" s="57" t="s">
        <v>26</v>
      </c>
      <c r="B9" s="60">
        <v>362.97234378522046</v>
      </c>
      <c r="C9" s="40"/>
      <c r="D9" s="40"/>
      <c r="E9" s="40"/>
      <c r="F9" s="40"/>
      <c r="G9" s="40"/>
      <c r="H9" s="40"/>
      <c r="I9" s="40"/>
    </row>
    <row r="10" spans="1:9" ht="15.75" thickBot="1" x14ac:dyDescent="0.3">
      <c r="A10" s="58" t="s">
        <v>27</v>
      </c>
      <c r="B10" s="58">
        <v>17</v>
      </c>
      <c r="C10" s="40"/>
      <c r="D10" s="40"/>
      <c r="E10" s="40"/>
      <c r="F10" s="40"/>
      <c r="G10" s="40"/>
      <c r="H10" s="40"/>
      <c r="I10" s="40"/>
    </row>
    <row r="11" spans="1:9" x14ac:dyDescent="0.25">
      <c r="A11" s="40"/>
      <c r="B11" s="40"/>
      <c r="C11" s="40"/>
      <c r="D11" s="40"/>
      <c r="E11" s="40"/>
      <c r="F11" s="40"/>
      <c r="G11" s="40"/>
      <c r="H11" s="40"/>
      <c r="I11" s="40"/>
    </row>
    <row r="12" spans="1:9" ht="15.75" thickBot="1" x14ac:dyDescent="0.3">
      <c r="A12" s="40" t="s">
        <v>28</v>
      </c>
      <c r="B12" s="40"/>
      <c r="C12" s="40"/>
      <c r="D12" s="40"/>
      <c r="E12" s="40"/>
      <c r="F12" s="40"/>
      <c r="G12" s="40"/>
      <c r="H12" s="40"/>
      <c r="I12" s="40"/>
    </row>
    <row r="13" spans="1:9" x14ac:dyDescent="0.25">
      <c r="A13" s="59"/>
      <c r="B13" s="59" t="s">
        <v>33</v>
      </c>
      <c r="C13" s="59" t="s">
        <v>34</v>
      </c>
      <c r="D13" s="59" t="s">
        <v>35</v>
      </c>
      <c r="E13" s="59" t="s">
        <v>36</v>
      </c>
      <c r="F13" s="59" t="s">
        <v>37</v>
      </c>
      <c r="G13" s="40"/>
      <c r="H13" s="40"/>
      <c r="I13" s="40"/>
    </row>
    <row r="14" spans="1:9" x14ac:dyDescent="0.25">
      <c r="A14" s="57" t="s">
        <v>29</v>
      </c>
      <c r="B14" s="57">
        <v>1</v>
      </c>
      <c r="C14" s="60">
        <v>40002.249411838129</v>
      </c>
      <c r="D14" s="60">
        <v>40002.249411838129</v>
      </c>
      <c r="E14" s="60">
        <v>0.30362486992248711</v>
      </c>
      <c r="F14" s="60">
        <v>0.58973262536762772</v>
      </c>
      <c r="G14" s="40"/>
      <c r="H14" s="40"/>
      <c r="I14" s="40"/>
    </row>
    <row r="15" spans="1:9" x14ac:dyDescent="0.25">
      <c r="A15" s="57" t="s">
        <v>30</v>
      </c>
      <c r="B15" s="57">
        <v>15</v>
      </c>
      <c r="C15" s="60">
        <v>1976233.8352940441</v>
      </c>
      <c r="D15" s="60">
        <v>131748.92235293626</v>
      </c>
      <c r="E15" s="60"/>
      <c r="F15" s="60"/>
      <c r="G15" s="40"/>
      <c r="H15" s="40"/>
      <c r="I15" s="40"/>
    </row>
    <row r="16" spans="1:9" ht="15.75" thickBot="1" x14ac:dyDescent="0.3">
      <c r="A16" s="58" t="s">
        <v>31</v>
      </c>
      <c r="B16" s="58">
        <v>16</v>
      </c>
      <c r="C16" s="61">
        <v>2016236.0847058822</v>
      </c>
      <c r="D16" s="61"/>
      <c r="E16" s="61"/>
      <c r="F16" s="61"/>
      <c r="G16" s="40"/>
      <c r="H16" s="40"/>
      <c r="I16" s="40"/>
    </row>
    <row r="17" spans="1:9" ht="15.75" thickBot="1" x14ac:dyDescent="0.3">
      <c r="A17" s="40"/>
      <c r="B17" s="40"/>
      <c r="C17" s="40"/>
      <c r="D17" s="40"/>
      <c r="E17" s="40"/>
      <c r="F17" s="40"/>
      <c r="G17" s="40"/>
      <c r="H17" s="40"/>
      <c r="I17" s="40"/>
    </row>
    <row r="18" spans="1:9" x14ac:dyDescent="0.25">
      <c r="A18" s="59"/>
      <c r="B18" s="59" t="s">
        <v>38</v>
      </c>
      <c r="C18" s="59" t="s">
        <v>26</v>
      </c>
      <c r="D18" s="59" t="s">
        <v>39</v>
      </c>
      <c r="E18" s="59" t="s">
        <v>40</v>
      </c>
      <c r="F18" s="59" t="s">
        <v>41</v>
      </c>
      <c r="G18" s="59" t="s">
        <v>42</v>
      </c>
      <c r="H18" s="59" t="s">
        <v>43</v>
      </c>
      <c r="I18" s="59" t="s">
        <v>44</v>
      </c>
    </row>
    <row r="19" spans="1:9" x14ac:dyDescent="0.25">
      <c r="A19" s="57" t="s">
        <v>32</v>
      </c>
      <c r="B19" s="60">
        <v>-7360.1169518949555</v>
      </c>
      <c r="C19" s="60">
        <v>16714.637038973786</v>
      </c>
      <c r="D19" s="60">
        <v>-0.44033962177780189</v>
      </c>
      <c r="E19" s="60">
        <v>0.66597043953063784</v>
      </c>
      <c r="F19" s="60">
        <v>-42986.522472812198</v>
      </c>
      <c r="G19" s="60">
        <v>28266.28856902229</v>
      </c>
      <c r="H19" s="60">
        <v>-42986.522472812198</v>
      </c>
      <c r="I19" s="60">
        <v>28266.28856902229</v>
      </c>
    </row>
    <row r="20" spans="1:9" ht="15.75" thickBot="1" x14ac:dyDescent="0.3">
      <c r="A20" s="58">
        <v>1985</v>
      </c>
      <c r="B20" s="61">
        <v>4.5999937768373895</v>
      </c>
      <c r="C20" s="61">
        <v>8.34811788674042</v>
      </c>
      <c r="D20" s="61">
        <v>0.5510216601209843</v>
      </c>
      <c r="E20" s="61">
        <v>0.5897326253676286</v>
      </c>
      <c r="F20" s="61">
        <v>-13.193598299134901</v>
      </c>
      <c r="G20" s="61">
        <v>22.393585852809682</v>
      </c>
      <c r="H20" s="61">
        <v>-13.193598299134901</v>
      </c>
      <c r="I20" s="61">
        <v>22.393585852809682</v>
      </c>
    </row>
    <row r="21" spans="1:9" x14ac:dyDescent="0.25">
      <c r="A21" s="40"/>
      <c r="B21" s="40"/>
      <c r="C21" s="40"/>
      <c r="D21" s="40"/>
      <c r="E21" s="40"/>
      <c r="F21" s="40"/>
      <c r="G21" s="40"/>
      <c r="H21" s="40"/>
      <c r="I21" s="40"/>
    </row>
    <row r="22" spans="1:9" x14ac:dyDescent="0.25">
      <c r="A22" s="40" t="s">
        <v>45</v>
      </c>
      <c r="B22" s="40"/>
      <c r="C22" s="40"/>
      <c r="D22" s="40"/>
      <c r="E22" s="40"/>
      <c r="F22" s="40"/>
      <c r="G22" s="40"/>
      <c r="H22" s="40"/>
      <c r="I22" s="40"/>
    </row>
    <row r="23" spans="1:9" ht="15.75" thickBot="1" x14ac:dyDescent="0.3">
      <c r="A23" s="40"/>
      <c r="B23" s="40"/>
      <c r="C23" s="40"/>
      <c r="D23" s="40"/>
      <c r="E23" s="40"/>
      <c r="F23" s="40"/>
      <c r="G23" s="40"/>
      <c r="H23" s="40"/>
      <c r="I23" s="40"/>
    </row>
    <row r="24" spans="1:9" x14ac:dyDescent="0.25">
      <c r="A24" s="59" t="s">
        <v>46</v>
      </c>
      <c r="B24" s="59" t="s">
        <v>49</v>
      </c>
      <c r="C24" s="59" t="s">
        <v>47</v>
      </c>
      <c r="D24" s="40"/>
      <c r="E24" s="40"/>
      <c r="F24" s="40"/>
      <c r="G24" s="40"/>
      <c r="H24" s="40"/>
      <c r="I24" s="40"/>
    </row>
    <row r="25" spans="1:9" x14ac:dyDescent="0.25">
      <c r="A25" s="57">
        <v>1</v>
      </c>
      <c r="B25" s="60">
        <v>1775.4706889041008</v>
      </c>
      <c r="C25" s="60">
        <v>42.529311095899175</v>
      </c>
      <c r="D25" s="40"/>
      <c r="E25" s="40"/>
      <c r="F25" s="40"/>
      <c r="G25" s="40"/>
      <c r="H25" s="40"/>
      <c r="I25" s="40"/>
    </row>
    <row r="26" spans="1:9" x14ac:dyDescent="0.25">
      <c r="A26" s="57">
        <v>2</v>
      </c>
      <c r="B26" s="60">
        <v>1780.0706826809383</v>
      </c>
      <c r="C26" s="60">
        <v>132.92931731906174</v>
      </c>
      <c r="D26" s="40"/>
      <c r="E26" s="40"/>
      <c r="F26" s="40"/>
      <c r="G26" s="40"/>
      <c r="H26" s="40"/>
      <c r="I26" s="40"/>
    </row>
    <row r="27" spans="1:9" x14ac:dyDescent="0.25">
      <c r="A27" s="57">
        <v>3</v>
      </c>
      <c r="B27" s="60">
        <v>1789.2706702346131</v>
      </c>
      <c r="C27" s="60">
        <v>-815.27067023461314</v>
      </c>
      <c r="D27" s="40"/>
      <c r="E27" s="40"/>
      <c r="F27" s="40"/>
      <c r="G27" s="40"/>
      <c r="H27" s="40"/>
      <c r="I27" s="40"/>
    </row>
    <row r="28" spans="1:9" x14ac:dyDescent="0.25">
      <c r="A28" s="57">
        <v>4</v>
      </c>
      <c r="B28" s="60">
        <v>1793.8706640114506</v>
      </c>
      <c r="C28" s="60">
        <v>41.129335988549428</v>
      </c>
      <c r="D28" s="40"/>
      <c r="E28" s="40"/>
      <c r="F28" s="40"/>
      <c r="G28" s="40"/>
      <c r="H28" s="40"/>
      <c r="I28" s="40"/>
    </row>
    <row r="29" spans="1:9" x14ac:dyDescent="0.25">
      <c r="A29" s="57">
        <v>5</v>
      </c>
      <c r="B29" s="60">
        <v>1807.6706453419611</v>
      </c>
      <c r="C29" s="60">
        <v>342.32935465803894</v>
      </c>
      <c r="D29" s="40"/>
      <c r="E29" s="40"/>
      <c r="F29" s="40"/>
      <c r="G29" s="40"/>
      <c r="H29" s="40"/>
      <c r="I29" s="40"/>
    </row>
    <row r="30" spans="1:9" x14ac:dyDescent="0.25">
      <c r="A30" s="57">
        <v>6</v>
      </c>
      <c r="B30" s="60">
        <v>1821.4706266724734</v>
      </c>
      <c r="C30" s="60">
        <v>178.52937332752663</v>
      </c>
      <c r="D30" s="40"/>
      <c r="E30" s="40"/>
      <c r="F30" s="40"/>
      <c r="G30" s="40"/>
      <c r="H30" s="40"/>
      <c r="I30" s="40"/>
    </row>
    <row r="31" spans="1:9" x14ac:dyDescent="0.25">
      <c r="A31" s="57">
        <v>7</v>
      </c>
      <c r="B31" s="60">
        <v>1826.0706204493108</v>
      </c>
      <c r="C31" s="60">
        <v>273.92937955068919</v>
      </c>
      <c r="D31" s="40"/>
      <c r="E31" s="40"/>
      <c r="F31" s="40"/>
      <c r="G31" s="40"/>
      <c r="H31" s="40"/>
      <c r="I31" s="40"/>
    </row>
    <row r="32" spans="1:9" x14ac:dyDescent="0.25">
      <c r="A32" s="57">
        <v>8</v>
      </c>
      <c r="B32" s="60">
        <v>1839.8706017798231</v>
      </c>
      <c r="C32" s="60">
        <v>360.12939822017688</v>
      </c>
      <c r="D32" s="40"/>
      <c r="E32" s="40"/>
      <c r="F32" s="40"/>
      <c r="G32" s="40"/>
      <c r="H32" s="40"/>
      <c r="I32" s="40"/>
    </row>
    <row r="33" spans="1:9" x14ac:dyDescent="0.25">
      <c r="A33" s="57">
        <v>9</v>
      </c>
      <c r="B33" s="60">
        <v>1853.6705831103354</v>
      </c>
      <c r="C33" s="60">
        <v>116.32941688966457</v>
      </c>
      <c r="D33" s="40"/>
      <c r="E33" s="40"/>
      <c r="F33" s="40"/>
      <c r="G33" s="40"/>
      <c r="H33" s="40"/>
      <c r="I33" s="40"/>
    </row>
    <row r="34" spans="1:9" x14ac:dyDescent="0.25">
      <c r="A34" s="57">
        <v>10</v>
      </c>
      <c r="B34" s="60">
        <v>1862.8705706640103</v>
      </c>
      <c r="C34" s="60">
        <v>137.1294293359897</v>
      </c>
      <c r="D34" s="40"/>
      <c r="E34" s="40"/>
      <c r="F34" s="40"/>
      <c r="G34" s="40"/>
      <c r="H34" s="40"/>
      <c r="I34" s="40"/>
    </row>
    <row r="35" spans="1:9" x14ac:dyDescent="0.25">
      <c r="A35" s="57">
        <v>11</v>
      </c>
      <c r="B35" s="60">
        <v>1872.0705582176852</v>
      </c>
      <c r="C35" s="60">
        <v>-590.07055821768517</v>
      </c>
      <c r="D35" s="40"/>
      <c r="E35" s="40"/>
      <c r="F35" s="40"/>
      <c r="G35" s="40"/>
      <c r="H35" s="40"/>
      <c r="I35" s="40"/>
    </row>
    <row r="36" spans="1:9" x14ac:dyDescent="0.25">
      <c r="A36" s="57">
        <v>12</v>
      </c>
      <c r="B36" s="60">
        <v>1885.8705395481975</v>
      </c>
      <c r="C36" s="60">
        <v>-685.87053954819748</v>
      </c>
      <c r="D36" s="40"/>
      <c r="E36" s="40"/>
      <c r="F36" s="40"/>
      <c r="G36" s="40"/>
      <c r="H36" s="40"/>
      <c r="I36" s="40"/>
    </row>
    <row r="37" spans="1:9" x14ac:dyDescent="0.25">
      <c r="A37" s="57">
        <v>13</v>
      </c>
      <c r="B37" s="60">
        <v>1890.4705333250349</v>
      </c>
      <c r="C37" s="60">
        <v>-61.470533325034921</v>
      </c>
      <c r="D37" s="40"/>
      <c r="E37" s="40"/>
      <c r="F37" s="40"/>
      <c r="G37" s="40"/>
      <c r="H37" s="40"/>
      <c r="I37" s="40"/>
    </row>
    <row r="38" spans="1:9" x14ac:dyDescent="0.25">
      <c r="A38" s="57">
        <v>14</v>
      </c>
      <c r="B38" s="60">
        <v>1899.6705208787098</v>
      </c>
      <c r="C38" s="60">
        <v>130.92947912129011</v>
      </c>
      <c r="D38" s="40"/>
      <c r="E38" s="40"/>
      <c r="F38" s="40"/>
      <c r="G38" s="40"/>
      <c r="H38" s="40"/>
      <c r="I38" s="40"/>
    </row>
    <row r="39" spans="1:9" x14ac:dyDescent="0.25">
      <c r="A39" s="57">
        <v>15</v>
      </c>
      <c r="B39" s="60">
        <v>1908.8705084323847</v>
      </c>
      <c r="C39" s="60">
        <v>97.529491567615423</v>
      </c>
      <c r="D39" s="40"/>
      <c r="E39" s="40"/>
      <c r="F39" s="40"/>
      <c r="G39" s="40"/>
      <c r="H39" s="40"/>
      <c r="I39" s="40"/>
    </row>
    <row r="40" spans="1:9" x14ac:dyDescent="0.25">
      <c r="A40" s="57">
        <v>16</v>
      </c>
      <c r="B40" s="60">
        <v>1918.0704959860595</v>
      </c>
      <c r="C40" s="60">
        <v>221.92950401394046</v>
      </c>
      <c r="D40" s="40"/>
      <c r="E40" s="40"/>
      <c r="F40" s="40"/>
      <c r="G40" s="40"/>
      <c r="H40" s="40"/>
      <c r="I40" s="40"/>
    </row>
    <row r="41" spans="1:9" ht="15.75" thickBot="1" x14ac:dyDescent="0.3">
      <c r="A41" s="58">
        <v>17</v>
      </c>
      <c r="B41" s="61">
        <v>1922.670489762897</v>
      </c>
      <c r="C41" s="61">
        <v>77.329510237103023</v>
      </c>
      <c r="D41" s="40"/>
      <c r="E41" s="40"/>
      <c r="F41" s="40"/>
      <c r="G41" s="40"/>
      <c r="H41" s="40"/>
      <c r="I41" s="40"/>
    </row>
  </sheetData>
  <pageMargins left="0.70866141732283472" right="0.70866141732283472" top="0.35433070866141736" bottom="0.35433070866141736" header="0.31496062992125984" footer="0.31496062992125984"/>
  <pageSetup paperSize="9" scale="90" orientation="landscape" r:id="rId1"/>
  <headerFooter>
    <oddHeader>&amp;C&amp;"-,Italic"&amp;8Urbums Nr. 2647; Cl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3:I40"/>
  <sheetViews>
    <sheetView view="pageLayout" zoomScaleNormal="100" workbookViewId="0">
      <selection activeCell="F14" sqref="F14"/>
    </sheetView>
  </sheetViews>
  <sheetFormatPr defaultRowHeight="15" x14ac:dyDescent="0.25"/>
  <cols>
    <col min="1" max="1" width="16.5703125" customWidth="1"/>
    <col min="2" max="2" width="12.28515625" customWidth="1"/>
    <col min="3" max="3" width="12.85546875" customWidth="1"/>
    <col min="4" max="4" width="11.42578125" bestFit="1" customWidth="1"/>
    <col min="5" max="5" width="9.28515625" bestFit="1" customWidth="1"/>
    <col min="6" max="6" width="12.5703125" customWidth="1"/>
    <col min="7" max="7" width="10.7109375" customWidth="1"/>
    <col min="8" max="8" width="12.7109375" customWidth="1"/>
    <col min="9" max="9" width="11.140625" customWidth="1"/>
  </cols>
  <sheetData>
    <row r="3" spans="1:9" x14ac:dyDescent="0.25">
      <c r="A3" s="40" t="s">
        <v>21</v>
      </c>
      <c r="B3" s="40"/>
      <c r="C3" s="40"/>
      <c r="D3" s="40"/>
      <c r="E3" s="40"/>
      <c r="F3" s="40"/>
      <c r="G3" s="40"/>
      <c r="H3" s="40"/>
      <c r="I3" s="40"/>
    </row>
    <row r="4" spans="1:9" ht="15.75" thickBot="1" x14ac:dyDescent="0.3">
      <c r="A4" s="40"/>
      <c r="B4" s="40"/>
      <c r="C4" s="40"/>
      <c r="D4" s="40"/>
      <c r="E4" s="40"/>
      <c r="F4" s="40"/>
      <c r="G4" s="40"/>
      <c r="H4" s="40"/>
      <c r="I4" s="40"/>
    </row>
    <row r="5" spans="1:9" x14ac:dyDescent="0.25">
      <c r="A5" s="56" t="s">
        <v>22</v>
      </c>
      <c r="B5" s="56"/>
      <c r="C5" s="40"/>
      <c r="D5" s="40"/>
      <c r="E5" s="40"/>
      <c r="F5" s="40"/>
      <c r="G5" s="40"/>
      <c r="H5" s="40"/>
      <c r="I5" s="40"/>
    </row>
    <row r="6" spans="1:9" x14ac:dyDescent="0.25">
      <c r="A6" s="57" t="s">
        <v>23</v>
      </c>
      <c r="B6" s="60">
        <v>0.11799412164840473</v>
      </c>
      <c r="C6" s="40"/>
      <c r="D6" s="40"/>
      <c r="E6" s="40"/>
      <c r="F6" s="40"/>
      <c r="G6" s="40"/>
      <c r="H6" s="40"/>
      <c r="I6" s="40"/>
    </row>
    <row r="7" spans="1:9" x14ac:dyDescent="0.25">
      <c r="A7" s="57" t="s">
        <v>24</v>
      </c>
      <c r="B7" s="60">
        <v>1.3922612743578533E-2</v>
      </c>
      <c r="C7" s="40"/>
      <c r="D7" s="40"/>
      <c r="E7" s="40"/>
      <c r="F7" s="40"/>
      <c r="G7" s="40"/>
      <c r="H7" s="40"/>
      <c r="I7" s="40"/>
    </row>
    <row r="8" spans="1:9" x14ac:dyDescent="0.25">
      <c r="A8" s="57" t="s">
        <v>25</v>
      </c>
      <c r="B8" s="60">
        <v>-5.651148634616586E-2</v>
      </c>
      <c r="C8" s="40"/>
      <c r="D8" s="40"/>
      <c r="E8" s="40"/>
      <c r="F8" s="40"/>
      <c r="G8" s="40"/>
      <c r="H8" s="40"/>
      <c r="I8" s="40"/>
    </row>
    <row r="9" spans="1:9" x14ac:dyDescent="0.25">
      <c r="A9" s="57" t="s">
        <v>26</v>
      </c>
      <c r="B9" s="60">
        <v>103.82097253439673</v>
      </c>
      <c r="C9" s="40"/>
      <c r="D9" s="40"/>
      <c r="E9" s="40"/>
      <c r="F9" s="40"/>
      <c r="G9" s="40"/>
      <c r="H9" s="40"/>
      <c r="I9" s="40"/>
    </row>
    <row r="10" spans="1:9" ht="15.75" thickBot="1" x14ac:dyDescent="0.3">
      <c r="A10" s="58" t="s">
        <v>27</v>
      </c>
      <c r="B10" s="58">
        <v>16</v>
      </c>
      <c r="C10" s="40"/>
      <c r="D10" s="40"/>
      <c r="E10" s="40"/>
      <c r="F10" s="40"/>
      <c r="G10" s="40"/>
      <c r="H10" s="40"/>
      <c r="I10" s="40"/>
    </row>
    <row r="11" spans="1:9" x14ac:dyDescent="0.25">
      <c r="A11" s="40"/>
      <c r="B11" s="40"/>
      <c r="C11" s="40"/>
      <c r="D11" s="40"/>
      <c r="E11" s="40"/>
      <c r="F11" s="40"/>
      <c r="G11" s="40"/>
      <c r="H11" s="40"/>
      <c r="I11" s="40"/>
    </row>
    <row r="12" spans="1:9" ht="15.75" thickBot="1" x14ac:dyDescent="0.3">
      <c r="A12" s="40" t="s">
        <v>28</v>
      </c>
      <c r="B12" s="40"/>
      <c r="C12" s="40"/>
      <c r="D12" s="40"/>
      <c r="E12" s="40"/>
      <c r="F12" s="40"/>
      <c r="G12" s="40"/>
      <c r="H12" s="40"/>
      <c r="I12" s="40"/>
    </row>
    <row r="13" spans="1:9" x14ac:dyDescent="0.25">
      <c r="A13" s="59"/>
      <c r="B13" s="59" t="s">
        <v>33</v>
      </c>
      <c r="C13" s="59" t="s">
        <v>34</v>
      </c>
      <c r="D13" s="59" t="s">
        <v>35</v>
      </c>
      <c r="E13" s="59" t="s">
        <v>36</v>
      </c>
      <c r="F13" s="59" t="s">
        <v>37</v>
      </c>
      <c r="G13" s="40"/>
      <c r="H13" s="40"/>
      <c r="I13" s="40"/>
    </row>
    <row r="14" spans="1:9" x14ac:dyDescent="0.25">
      <c r="A14" s="57" t="s">
        <v>29</v>
      </c>
      <c r="B14" s="57">
        <v>1</v>
      </c>
      <c r="C14" s="60">
        <v>2130.6296431685914</v>
      </c>
      <c r="D14" s="60">
        <v>2130.6296431685914</v>
      </c>
      <c r="E14" s="60">
        <v>0.19766864236935694</v>
      </c>
      <c r="F14" s="60">
        <v>0.6634051616304687</v>
      </c>
      <c r="G14" s="40"/>
      <c r="H14" s="40"/>
      <c r="I14" s="40"/>
    </row>
    <row r="15" spans="1:9" x14ac:dyDescent="0.25">
      <c r="A15" s="57" t="s">
        <v>30</v>
      </c>
      <c r="B15" s="57">
        <v>14</v>
      </c>
      <c r="C15" s="60">
        <v>150903.12073183144</v>
      </c>
      <c r="D15" s="60">
        <v>10778.79433798796</v>
      </c>
      <c r="E15" s="60"/>
      <c r="F15" s="60"/>
      <c r="G15" s="40"/>
      <c r="H15" s="40"/>
      <c r="I15" s="40"/>
    </row>
    <row r="16" spans="1:9" ht="15.75" thickBot="1" x14ac:dyDescent="0.3">
      <c r="A16" s="58" t="s">
        <v>31</v>
      </c>
      <c r="B16" s="58">
        <v>15</v>
      </c>
      <c r="C16" s="61">
        <v>153033.75037500003</v>
      </c>
      <c r="D16" s="61"/>
      <c r="E16" s="61"/>
      <c r="F16" s="61"/>
      <c r="G16" s="40"/>
      <c r="H16" s="40"/>
      <c r="I16" s="40"/>
    </row>
    <row r="17" spans="1:9" ht="15.75" thickBot="1" x14ac:dyDescent="0.3">
      <c r="A17" s="40"/>
      <c r="B17" s="40"/>
      <c r="C17" s="40"/>
      <c r="D17" s="40"/>
      <c r="E17" s="40"/>
      <c r="F17" s="40"/>
      <c r="G17" s="40"/>
      <c r="H17" s="40"/>
      <c r="I17" s="40"/>
    </row>
    <row r="18" spans="1:9" x14ac:dyDescent="0.25">
      <c r="A18" s="59"/>
      <c r="B18" s="59" t="s">
        <v>38</v>
      </c>
      <c r="C18" s="59" t="s">
        <v>26</v>
      </c>
      <c r="D18" s="59" t="s">
        <v>39</v>
      </c>
      <c r="E18" s="59" t="s">
        <v>40</v>
      </c>
      <c r="F18" s="59" t="s">
        <v>41</v>
      </c>
      <c r="G18" s="59" t="s">
        <v>42</v>
      </c>
      <c r="H18" s="59" t="s">
        <v>43</v>
      </c>
      <c r="I18" s="59" t="s">
        <v>44</v>
      </c>
    </row>
    <row r="19" spans="1:9" x14ac:dyDescent="0.25">
      <c r="A19" s="57" t="s">
        <v>32</v>
      </c>
      <c r="B19" s="60">
        <v>2487.6193279008439</v>
      </c>
      <c r="C19" s="60">
        <v>4864.1176291630172</v>
      </c>
      <c r="D19" s="60">
        <v>0.51142252666469656</v>
      </c>
      <c r="E19" s="60">
        <v>0.61702585510950347</v>
      </c>
      <c r="F19" s="60">
        <v>-7944.8754115943066</v>
      </c>
      <c r="G19" s="60">
        <v>12920.114067395994</v>
      </c>
      <c r="H19" s="60">
        <v>-7944.8754115943066</v>
      </c>
      <c r="I19" s="60">
        <v>12920.114067395994</v>
      </c>
    </row>
    <row r="20" spans="1:9" ht="15.75" thickBot="1" x14ac:dyDescent="0.3">
      <c r="A20" s="58">
        <v>1985</v>
      </c>
      <c r="B20" s="61">
        <v>-1.0803649809977052</v>
      </c>
      <c r="C20" s="61">
        <v>2.4299738991477882</v>
      </c>
      <c r="D20" s="61">
        <v>-0.44459941786889073</v>
      </c>
      <c r="E20" s="61">
        <v>0.66340516163046903</v>
      </c>
      <c r="F20" s="61">
        <v>-6.2921406518776024</v>
      </c>
      <c r="G20" s="61">
        <v>4.131410689882193</v>
      </c>
      <c r="H20" s="61">
        <v>-6.2921406518776024</v>
      </c>
      <c r="I20" s="61">
        <v>4.131410689882193</v>
      </c>
    </row>
    <row r="21" spans="1:9" x14ac:dyDescent="0.25">
      <c r="A21" s="40"/>
      <c r="B21" s="40"/>
      <c r="C21" s="40"/>
      <c r="D21" s="40"/>
      <c r="E21" s="40"/>
      <c r="F21" s="40"/>
      <c r="G21" s="40"/>
      <c r="H21" s="40"/>
      <c r="I21" s="40"/>
    </row>
    <row r="22" spans="1:9" x14ac:dyDescent="0.25">
      <c r="A22" s="40" t="s">
        <v>45</v>
      </c>
      <c r="B22" s="40"/>
      <c r="C22" s="40"/>
      <c r="D22" s="40"/>
      <c r="E22" s="40"/>
      <c r="F22" s="40"/>
      <c r="G22" s="40"/>
      <c r="H22" s="40"/>
      <c r="I22" s="40"/>
    </row>
    <row r="23" spans="1:9" ht="15.75" thickBot="1" x14ac:dyDescent="0.3">
      <c r="A23" s="40"/>
      <c r="B23" s="40"/>
      <c r="C23" s="40"/>
      <c r="D23" s="40"/>
      <c r="E23" s="40"/>
      <c r="F23" s="40"/>
      <c r="G23" s="40"/>
      <c r="H23" s="40"/>
      <c r="I23" s="40"/>
    </row>
    <row r="24" spans="1:9" x14ac:dyDescent="0.25">
      <c r="A24" s="59" t="s">
        <v>46</v>
      </c>
      <c r="B24" s="59" t="s">
        <v>50</v>
      </c>
      <c r="C24" s="59" t="s">
        <v>47</v>
      </c>
      <c r="D24" s="40"/>
      <c r="E24" s="40"/>
      <c r="F24" s="40"/>
      <c r="G24" s="40"/>
      <c r="H24" s="40"/>
      <c r="I24" s="40"/>
    </row>
    <row r="25" spans="1:9" x14ac:dyDescent="0.25">
      <c r="A25" s="57">
        <v>1</v>
      </c>
      <c r="B25" s="60">
        <v>342.01447563940155</v>
      </c>
      <c r="C25" s="60">
        <v>-53.614475639401576</v>
      </c>
      <c r="D25" s="40"/>
      <c r="E25" s="40"/>
      <c r="F25" s="40"/>
      <c r="G25" s="40"/>
      <c r="H25" s="40"/>
      <c r="I25" s="40"/>
    </row>
    <row r="26" spans="1:9" x14ac:dyDescent="0.25">
      <c r="A26" s="57">
        <v>2</v>
      </c>
      <c r="B26" s="60">
        <v>340.93411065840382</v>
      </c>
      <c r="C26" s="60">
        <v>-41.234110658403836</v>
      </c>
      <c r="D26" s="40"/>
      <c r="E26" s="40"/>
      <c r="F26" s="40"/>
      <c r="G26" s="40"/>
      <c r="H26" s="40"/>
      <c r="I26" s="40"/>
    </row>
    <row r="27" spans="1:9" x14ac:dyDescent="0.25">
      <c r="A27" s="57">
        <v>3</v>
      </c>
      <c r="B27" s="60">
        <v>338.77338069640837</v>
      </c>
      <c r="C27" s="60">
        <v>-29.37338069640839</v>
      </c>
      <c r="D27" s="40"/>
      <c r="E27" s="40"/>
      <c r="F27" s="40"/>
      <c r="G27" s="40"/>
      <c r="H27" s="40"/>
      <c r="I27" s="40"/>
    </row>
    <row r="28" spans="1:9" x14ac:dyDescent="0.25">
      <c r="A28" s="57">
        <v>4</v>
      </c>
      <c r="B28" s="60">
        <v>337.69301571541064</v>
      </c>
      <c r="C28" s="60">
        <v>-54.24301571541065</v>
      </c>
      <c r="D28" s="40"/>
      <c r="E28" s="40"/>
      <c r="F28" s="40"/>
      <c r="G28" s="40"/>
      <c r="H28" s="40"/>
      <c r="I28" s="40"/>
    </row>
    <row r="29" spans="1:9" x14ac:dyDescent="0.25">
      <c r="A29" s="57">
        <v>5</v>
      </c>
      <c r="B29" s="60">
        <v>334.45192077241745</v>
      </c>
      <c r="C29" s="60">
        <v>-17.451920772417452</v>
      </c>
      <c r="D29" s="40"/>
      <c r="E29" s="40"/>
      <c r="F29" s="40"/>
      <c r="G29" s="40"/>
      <c r="H29" s="40"/>
      <c r="I29" s="40"/>
    </row>
    <row r="30" spans="1:9" x14ac:dyDescent="0.25">
      <c r="A30" s="57">
        <v>6</v>
      </c>
      <c r="B30" s="60">
        <v>331.21082582942427</v>
      </c>
      <c r="C30" s="60">
        <v>-41.210825829424266</v>
      </c>
      <c r="D30" s="40"/>
      <c r="E30" s="40"/>
      <c r="F30" s="40"/>
      <c r="G30" s="40"/>
      <c r="H30" s="40"/>
      <c r="I30" s="40"/>
    </row>
    <row r="31" spans="1:9" x14ac:dyDescent="0.25">
      <c r="A31" s="57">
        <v>7</v>
      </c>
      <c r="B31" s="60">
        <v>330.13046084842654</v>
      </c>
      <c r="C31" s="60">
        <v>369.86953915157346</v>
      </c>
      <c r="D31" s="40"/>
      <c r="E31" s="40"/>
      <c r="F31" s="40"/>
      <c r="G31" s="40"/>
      <c r="H31" s="40"/>
      <c r="I31" s="40"/>
    </row>
    <row r="32" spans="1:9" x14ac:dyDescent="0.25">
      <c r="A32" s="57">
        <v>8</v>
      </c>
      <c r="B32" s="60">
        <v>326.88936590543381</v>
      </c>
      <c r="C32" s="60">
        <v>-16.889365905433806</v>
      </c>
      <c r="D32" s="40"/>
      <c r="E32" s="40"/>
      <c r="F32" s="40"/>
      <c r="G32" s="40"/>
      <c r="H32" s="40"/>
      <c r="I32" s="40"/>
    </row>
    <row r="33" spans="1:9" x14ac:dyDescent="0.25">
      <c r="A33" s="57">
        <v>9</v>
      </c>
      <c r="B33" s="60">
        <v>323.64827096244062</v>
      </c>
      <c r="C33" s="60">
        <v>-23.64827096244062</v>
      </c>
      <c r="D33" s="40"/>
      <c r="E33" s="40"/>
      <c r="F33" s="40"/>
      <c r="G33" s="40"/>
      <c r="H33" s="40"/>
      <c r="I33" s="40"/>
    </row>
    <row r="34" spans="1:9" x14ac:dyDescent="0.25">
      <c r="A34" s="57">
        <v>10</v>
      </c>
      <c r="B34" s="60">
        <v>321.48754100044516</v>
      </c>
      <c r="C34" s="60">
        <v>-21.487541000445162</v>
      </c>
      <c r="D34" s="40"/>
      <c r="E34" s="40"/>
      <c r="F34" s="40"/>
      <c r="G34" s="40"/>
      <c r="H34" s="40"/>
      <c r="I34" s="40"/>
    </row>
    <row r="35" spans="1:9" x14ac:dyDescent="0.25">
      <c r="A35" s="57">
        <v>11</v>
      </c>
      <c r="B35" s="60">
        <v>319.3268110384497</v>
      </c>
      <c r="C35" s="60">
        <v>4.6731889615502951</v>
      </c>
      <c r="D35" s="40"/>
      <c r="E35" s="40"/>
      <c r="F35" s="40"/>
      <c r="G35" s="40"/>
      <c r="H35" s="40"/>
      <c r="I35" s="40"/>
    </row>
    <row r="36" spans="1:9" x14ac:dyDescent="0.25">
      <c r="A36" s="57">
        <v>12</v>
      </c>
      <c r="B36" s="60">
        <v>315.00535111445879</v>
      </c>
      <c r="C36" s="60">
        <v>-10.00535111445879</v>
      </c>
      <c r="D36" s="40"/>
      <c r="E36" s="40"/>
      <c r="F36" s="40"/>
      <c r="G36" s="40"/>
      <c r="H36" s="40"/>
      <c r="I36" s="40"/>
    </row>
    <row r="37" spans="1:9" x14ac:dyDescent="0.25">
      <c r="A37" s="57">
        <v>13</v>
      </c>
      <c r="B37" s="60">
        <v>312.84462115246333</v>
      </c>
      <c r="C37" s="60">
        <v>-6.6446211524633441</v>
      </c>
      <c r="D37" s="40"/>
      <c r="E37" s="40"/>
      <c r="F37" s="40"/>
      <c r="G37" s="40"/>
      <c r="H37" s="40"/>
      <c r="I37" s="40"/>
    </row>
    <row r="38" spans="1:9" x14ac:dyDescent="0.25">
      <c r="A38" s="57">
        <v>14</v>
      </c>
      <c r="B38" s="60">
        <v>310.68389119046788</v>
      </c>
      <c r="C38" s="60">
        <v>-7.7738911904678503</v>
      </c>
      <c r="D38" s="40"/>
      <c r="E38" s="40"/>
      <c r="F38" s="40"/>
      <c r="G38" s="40"/>
      <c r="H38" s="40"/>
      <c r="I38" s="40"/>
    </row>
    <row r="39" spans="1:9" x14ac:dyDescent="0.25">
      <c r="A39" s="57">
        <v>15</v>
      </c>
      <c r="B39" s="60">
        <v>308.52316122847242</v>
      </c>
      <c r="C39" s="60">
        <v>-46.523161228472418</v>
      </c>
      <c r="D39" s="40"/>
      <c r="E39" s="40"/>
      <c r="F39" s="40"/>
      <c r="G39" s="40"/>
      <c r="H39" s="40"/>
      <c r="I39" s="40"/>
    </row>
    <row r="40" spans="1:9" ht="15.75" thickBot="1" x14ac:dyDescent="0.3">
      <c r="A40" s="58">
        <v>16</v>
      </c>
      <c r="B40" s="61">
        <v>307.44279624747469</v>
      </c>
      <c r="C40" s="61">
        <v>-4.4427962474746892</v>
      </c>
      <c r="D40" s="40"/>
      <c r="E40" s="40"/>
      <c r="F40" s="40"/>
      <c r="G40" s="40"/>
      <c r="H40" s="40"/>
      <c r="I40" s="40"/>
    </row>
  </sheetData>
  <pageMargins left="0.70866141732283472" right="0.70866141732283472" top="0.35433070866141736" bottom="0.35433070866141736" header="0.31496062992125984" footer="0.31496062992125984"/>
  <pageSetup paperSize="9" scale="92" orientation="landscape" r:id="rId1"/>
  <headerFooter>
    <oddHeader>&amp;C&amp;"-,Italic"&amp;8Urbums Nr. 2647; SO4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I33"/>
  <sheetViews>
    <sheetView tabSelected="1" view="pageLayout" zoomScaleNormal="100" workbookViewId="0">
      <selection activeCell="F14" sqref="F14"/>
    </sheetView>
  </sheetViews>
  <sheetFormatPr defaultRowHeight="15" x14ac:dyDescent="0.25"/>
  <cols>
    <col min="1" max="1" width="15.28515625" customWidth="1"/>
    <col min="2" max="2" width="13.28515625" customWidth="1"/>
    <col min="3" max="3" width="13" customWidth="1"/>
    <col min="4" max="4" width="10.42578125" bestFit="1" customWidth="1"/>
    <col min="5" max="5" width="9.28515625" bestFit="1" customWidth="1"/>
    <col min="6" max="6" width="11.5703125" customWidth="1"/>
    <col min="7" max="7" width="11" customWidth="1"/>
    <col min="8" max="8" width="11.28515625" customWidth="1"/>
    <col min="9" max="9" width="13" customWidth="1"/>
  </cols>
  <sheetData>
    <row r="3" spans="1:9" x14ac:dyDescent="0.25">
      <c r="A3" s="40" t="s">
        <v>21</v>
      </c>
      <c r="B3" s="40"/>
      <c r="C3" s="40"/>
      <c r="D3" s="40"/>
      <c r="E3" s="40"/>
      <c r="F3" s="40"/>
      <c r="G3" s="40"/>
      <c r="H3" s="40"/>
      <c r="I3" s="40"/>
    </row>
    <row r="4" spans="1:9" ht="15.75" thickBot="1" x14ac:dyDescent="0.3">
      <c r="A4" s="40"/>
      <c r="B4" s="40"/>
      <c r="C4" s="40"/>
      <c r="D4" s="40"/>
      <c r="E4" s="40"/>
      <c r="F4" s="40"/>
      <c r="G4" s="40"/>
      <c r="H4" s="40"/>
      <c r="I4" s="40"/>
    </row>
    <row r="5" spans="1:9" x14ac:dyDescent="0.25">
      <c r="A5" s="56" t="s">
        <v>22</v>
      </c>
      <c r="B5" s="56"/>
      <c r="C5" s="40"/>
      <c r="D5" s="40"/>
      <c r="E5" s="40"/>
      <c r="F5" s="40"/>
      <c r="G5" s="40"/>
      <c r="H5" s="40"/>
      <c r="I5" s="40"/>
    </row>
    <row r="6" spans="1:9" x14ac:dyDescent="0.25">
      <c r="A6" s="57" t="s">
        <v>23</v>
      </c>
      <c r="B6" s="60">
        <v>0.33936196707392863</v>
      </c>
      <c r="C6" s="40"/>
      <c r="D6" s="40"/>
      <c r="E6" s="40"/>
      <c r="F6" s="40"/>
      <c r="G6" s="40"/>
      <c r="H6" s="40"/>
      <c r="I6" s="40"/>
    </row>
    <row r="7" spans="1:9" x14ac:dyDescent="0.25">
      <c r="A7" s="57" t="s">
        <v>24</v>
      </c>
      <c r="B7" s="60">
        <v>0.1151665446962862</v>
      </c>
      <c r="C7" s="40"/>
      <c r="D7" s="40"/>
      <c r="E7" s="40"/>
      <c r="F7" s="40"/>
      <c r="G7" s="40"/>
      <c r="H7" s="40"/>
      <c r="I7" s="40"/>
    </row>
    <row r="8" spans="1:9" x14ac:dyDescent="0.25">
      <c r="A8" s="57" t="s">
        <v>25</v>
      </c>
      <c r="B8" s="60">
        <v>-1.1238234632815767E-2</v>
      </c>
      <c r="C8" s="40"/>
      <c r="D8" s="40"/>
      <c r="E8" s="40"/>
      <c r="F8" s="40"/>
      <c r="G8" s="40"/>
      <c r="H8" s="40"/>
      <c r="I8" s="40"/>
    </row>
    <row r="9" spans="1:9" x14ac:dyDescent="0.25">
      <c r="A9" s="57" t="s">
        <v>26</v>
      </c>
      <c r="B9" s="60">
        <v>231.70335235856112</v>
      </c>
      <c r="C9" s="40"/>
      <c r="D9" s="40"/>
      <c r="E9" s="40"/>
      <c r="F9" s="40"/>
      <c r="G9" s="40"/>
      <c r="H9" s="40"/>
      <c r="I9" s="40"/>
    </row>
    <row r="10" spans="1:9" ht="15.75" thickBot="1" x14ac:dyDescent="0.3">
      <c r="A10" s="58" t="s">
        <v>27</v>
      </c>
      <c r="B10" s="58">
        <v>9</v>
      </c>
      <c r="C10" s="40"/>
      <c r="D10" s="40"/>
      <c r="E10" s="40"/>
      <c r="F10" s="40"/>
      <c r="G10" s="40"/>
      <c r="H10" s="40"/>
      <c r="I10" s="40"/>
    </row>
    <row r="11" spans="1:9" x14ac:dyDescent="0.25">
      <c r="A11" s="40"/>
      <c r="B11" s="40"/>
      <c r="C11" s="40"/>
      <c r="D11" s="40"/>
      <c r="E11" s="40"/>
      <c r="F11" s="40"/>
      <c r="G11" s="40"/>
      <c r="H11" s="40"/>
      <c r="I11" s="40"/>
    </row>
    <row r="12" spans="1:9" ht="15.75" thickBot="1" x14ac:dyDescent="0.3">
      <c r="A12" s="40" t="s">
        <v>28</v>
      </c>
      <c r="B12" s="40"/>
      <c r="C12" s="40"/>
      <c r="D12" s="40"/>
      <c r="E12" s="40"/>
      <c r="F12" s="40"/>
      <c r="G12" s="40"/>
      <c r="H12" s="40"/>
      <c r="I12" s="40"/>
    </row>
    <row r="13" spans="1:9" x14ac:dyDescent="0.25">
      <c r="A13" s="59"/>
      <c r="B13" s="59" t="s">
        <v>33</v>
      </c>
      <c r="C13" s="59" t="s">
        <v>34</v>
      </c>
      <c r="D13" s="59" t="s">
        <v>35</v>
      </c>
      <c r="E13" s="59" t="s">
        <v>36</v>
      </c>
      <c r="F13" s="59" t="s">
        <v>37</v>
      </c>
      <c r="G13" s="40"/>
      <c r="H13" s="40"/>
      <c r="I13" s="40"/>
    </row>
    <row r="14" spans="1:9" x14ac:dyDescent="0.25">
      <c r="A14" s="57" t="s">
        <v>29</v>
      </c>
      <c r="B14" s="57">
        <v>1</v>
      </c>
      <c r="C14" s="60">
        <v>48913.357762853499</v>
      </c>
      <c r="D14" s="60">
        <v>48913.357762853499</v>
      </c>
      <c r="E14" s="60">
        <v>0.91109327754485936</v>
      </c>
      <c r="F14" s="60">
        <v>0.37161620797602446</v>
      </c>
      <c r="G14" s="40"/>
      <c r="H14" s="40"/>
      <c r="I14" s="40"/>
    </row>
    <row r="15" spans="1:9" x14ac:dyDescent="0.25">
      <c r="A15" s="57" t="s">
        <v>30</v>
      </c>
      <c r="B15" s="57">
        <v>7</v>
      </c>
      <c r="C15" s="60">
        <v>375805.10445936874</v>
      </c>
      <c r="D15" s="60">
        <v>53686.443494195533</v>
      </c>
      <c r="E15" s="60"/>
      <c r="F15" s="60"/>
      <c r="G15" s="40"/>
      <c r="H15" s="40"/>
      <c r="I15" s="40"/>
    </row>
    <row r="16" spans="1:9" ht="15.75" thickBot="1" x14ac:dyDescent="0.3">
      <c r="A16" s="58" t="s">
        <v>31</v>
      </c>
      <c r="B16" s="58">
        <v>8</v>
      </c>
      <c r="C16" s="61">
        <v>424718.46222222224</v>
      </c>
      <c r="D16" s="61"/>
      <c r="E16" s="61"/>
      <c r="F16" s="61"/>
      <c r="G16" s="40"/>
      <c r="H16" s="40"/>
      <c r="I16" s="40"/>
    </row>
    <row r="17" spans="1:9" ht="15.75" thickBot="1" x14ac:dyDescent="0.3">
      <c r="A17" s="40"/>
      <c r="B17" s="40"/>
      <c r="C17" s="40"/>
      <c r="D17" s="40"/>
      <c r="E17" s="40"/>
      <c r="F17" s="40"/>
      <c r="G17" s="40"/>
      <c r="H17" s="40"/>
      <c r="I17" s="40"/>
    </row>
    <row r="18" spans="1:9" x14ac:dyDescent="0.25">
      <c r="A18" s="59"/>
      <c r="B18" s="59" t="s">
        <v>38</v>
      </c>
      <c r="C18" s="59" t="s">
        <v>26</v>
      </c>
      <c r="D18" s="59" t="s">
        <v>39</v>
      </c>
      <c r="E18" s="59" t="s">
        <v>40</v>
      </c>
      <c r="F18" s="59" t="s">
        <v>41</v>
      </c>
      <c r="G18" s="59" t="s">
        <v>42</v>
      </c>
      <c r="H18" s="59" t="s">
        <v>43</v>
      </c>
      <c r="I18" s="59" t="s">
        <v>44</v>
      </c>
    </row>
    <row r="19" spans="1:9" x14ac:dyDescent="0.25">
      <c r="A19" s="57" t="s">
        <v>32</v>
      </c>
      <c r="B19" s="60">
        <v>-23420.575889858959</v>
      </c>
      <c r="C19" s="60">
        <v>25601.490535685076</v>
      </c>
      <c r="D19" s="60">
        <v>-0.91481298158065405</v>
      </c>
      <c r="E19" s="60">
        <v>0.39071319232634633</v>
      </c>
      <c r="F19" s="60">
        <v>-83958.481287463044</v>
      </c>
      <c r="G19" s="60">
        <v>37117.329507745133</v>
      </c>
      <c r="H19" s="60">
        <v>-83958.481287463044</v>
      </c>
      <c r="I19" s="60">
        <v>37117.329507745133</v>
      </c>
    </row>
    <row r="20" spans="1:9" ht="15.75" thickBot="1" x14ac:dyDescent="0.3">
      <c r="A20" s="58">
        <v>1997</v>
      </c>
      <c r="B20" s="61">
        <v>12.158294157152447</v>
      </c>
      <c r="C20" s="61">
        <v>12.737706137236918</v>
      </c>
      <c r="D20" s="61">
        <v>0.95451206254549714</v>
      </c>
      <c r="E20" s="61">
        <v>0.37161620797602363</v>
      </c>
      <c r="F20" s="61">
        <v>-17.961594684620223</v>
      </c>
      <c r="G20" s="61">
        <v>42.278182998925118</v>
      </c>
      <c r="H20" s="61">
        <v>-17.961594684620223</v>
      </c>
      <c r="I20" s="61">
        <v>42.278182998925118</v>
      </c>
    </row>
    <row r="21" spans="1:9" x14ac:dyDescent="0.25">
      <c r="A21" s="40"/>
      <c r="B21" s="40"/>
      <c r="C21" s="40"/>
      <c r="D21" s="40"/>
      <c r="E21" s="40"/>
      <c r="F21" s="40"/>
      <c r="G21" s="40"/>
      <c r="H21" s="40"/>
      <c r="I21" s="40"/>
    </row>
    <row r="22" spans="1:9" x14ac:dyDescent="0.25">
      <c r="A22" s="40" t="s">
        <v>45</v>
      </c>
      <c r="B22" s="40"/>
      <c r="C22" s="40"/>
      <c r="D22" s="40"/>
      <c r="E22" s="40"/>
      <c r="F22" s="40"/>
      <c r="G22" s="40"/>
      <c r="H22" s="40"/>
      <c r="I22" s="40"/>
    </row>
    <row r="23" spans="1:9" ht="15.75" thickBot="1" x14ac:dyDescent="0.3">
      <c r="A23" s="40"/>
      <c r="B23" s="40"/>
      <c r="C23" s="40"/>
      <c r="D23" s="40"/>
      <c r="E23" s="40"/>
      <c r="F23" s="40"/>
      <c r="G23" s="40"/>
      <c r="H23" s="40"/>
      <c r="I23" s="40"/>
    </row>
    <row r="24" spans="1:9" x14ac:dyDescent="0.25">
      <c r="A24" s="59" t="s">
        <v>46</v>
      </c>
      <c r="B24" s="59" t="s">
        <v>48</v>
      </c>
      <c r="C24" s="59" t="s">
        <v>47</v>
      </c>
      <c r="D24" s="40"/>
      <c r="E24" s="40"/>
      <c r="F24" s="40"/>
      <c r="G24" s="40"/>
      <c r="H24" s="40"/>
      <c r="I24" s="40"/>
    </row>
    <row r="25" spans="1:9" x14ac:dyDescent="0.25">
      <c r="A25" s="57">
        <v>1</v>
      </c>
      <c r="B25" s="60">
        <v>896.01242444593663</v>
      </c>
      <c r="C25" s="60">
        <v>203.98757555406337</v>
      </c>
      <c r="D25" s="40"/>
      <c r="E25" s="40"/>
      <c r="F25" s="40"/>
      <c r="G25" s="40"/>
      <c r="H25" s="40"/>
      <c r="I25" s="40"/>
    </row>
    <row r="26" spans="1:9" x14ac:dyDescent="0.25">
      <c r="A26" s="57">
        <v>2</v>
      </c>
      <c r="B26" s="60">
        <v>932.48730691739183</v>
      </c>
      <c r="C26" s="60">
        <v>27.512693082608166</v>
      </c>
      <c r="D26" s="40"/>
      <c r="E26" s="40"/>
      <c r="F26" s="40"/>
      <c r="G26" s="40"/>
      <c r="H26" s="40"/>
      <c r="I26" s="40"/>
    </row>
    <row r="27" spans="1:9" x14ac:dyDescent="0.25">
      <c r="A27" s="57">
        <v>3</v>
      </c>
      <c r="B27" s="60">
        <v>956.80389523169652</v>
      </c>
      <c r="C27" s="60">
        <v>-36.803895231696515</v>
      </c>
      <c r="D27" s="40"/>
      <c r="E27" s="40"/>
      <c r="F27" s="40"/>
      <c r="G27" s="40"/>
      <c r="H27" s="40"/>
      <c r="I27" s="40"/>
    </row>
    <row r="28" spans="1:9" x14ac:dyDescent="0.25">
      <c r="A28" s="57">
        <v>4</v>
      </c>
      <c r="B28" s="60">
        <v>981.1204835460012</v>
      </c>
      <c r="C28" s="60">
        <v>-29.120483546001196</v>
      </c>
      <c r="D28" s="40"/>
      <c r="E28" s="40"/>
      <c r="F28" s="40"/>
      <c r="G28" s="40"/>
      <c r="H28" s="40"/>
      <c r="I28" s="40"/>
    </row>
    <row r="29" spans="1:9" x14ac:dyDescent="0.25">
      <c r="A29" s="57">
        <v>5</v>
      </c>
      <c r="B29" s="60">
        <v>1029.7536601746106</v>
      </c>
      <c r="C29" s="60">
        <v>-228.35366017461058</v>
      </c>
      <c r="D29" s="40"/>
      <c r="E29" s="40"/>
      <c r="F29" s="40"/>
      <c r="G29" s="40"/>
      <c r="H29" s="40"/>
      <c r="I29" s="40"/>
    </row>
    <row r="30" spans="1:9" x14ac:dyDescent="0.25">
      <c r="A30" s="57">
        <v>6</v>
      </c>
      <c r="B30" s="60">
        <v>1054.0702484889152</v>
      </c>
      <c r="C30" s="60">
        <v>-275.27024848891529</v>
      </c>
      <c r="D30" s="40"/>
      <c r="E30" s="40"/>
      <c r="F30" s="40"/>
      <c r="G30" s="40"/>
      <c r="H30" s="40"/>
      <c r="I30" s="40"/>
    </row>
    <row r="31" spans="1:9" x14ac:dyDescent="0.25">
      <c r="A31" s="57">
        <v>7</v>
      </c>
      <c r="B31" s="60">
        <v>1078.3868368032236</v>
      </c>
      <c r="C31" s="60">
        <v>-213.38683680322356</v>
      </c>
      <c r="D31" s="40"/>
      <c r="E31" s="40"/>
      <c r="F31" s="40"/>
      <c r="G31" s="40"/>
      <c r="H31" s="40"/>
      <c r="I31" s="40"/>
    </row>
    <row r="32" spans="1:9" x14ac:dyDescent="0.25">
      <c r="A32" s="57">
        <v>8</v>
      </c>
      <c r="B32" s="60">
        <v>1102.7034251175282</v>
      </c>
      <c r="C32" s="60">
        <v>329.29657488247176</v>
      </c>
      <c r="D32" s="40"/>
      <c r="E32" s="40"/>
      <c r="F32" s="40"/>
      <c r="G32" s="40"/>
      <c r="H32" s="40"/>
      <c r="I32" s="40"/>
    </row>
    <row r="33" spans="1:9" ht="15.75" thickBot="1" x14ac:dyDescent="0.3">
      <c r="A33" s="58">
        <v>9</v>
      </c>
      <c r="B33" s="61">
        <v>1114.8617192746788</v>
      </c>
      <c r="C33" s="61">
        <v>222.13828072532124</v>
      </c>
      <c r="D33" s="40"/>
      <c r="E33" s="40"/>
      <c r="F33" s="40"/>
      <c r="G33" s="40"/>
      <c r="H33" s="40"/>
      <c r="I33" s="40"/>
    </row>
  </sheetData>
  <pageMargins left="0.70866141732283472" right="0.70866141732283472" top="0.35433070866141736" bottom="0.35433070866141736" header="0.31496062992125984" footer="0.31496062992125984"/>
  <pageSetup paperSize="9" orientation="landscape" r:id="rId1"/>
  <headerFooter>
    <oddHeader>&amp;C&amp;"-,Italic"&amp;8Urbums Nr. 2647; Na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Liepaja_2647</vt:lpstr>
      <vt:lpstr>2647_Cl</vt:lpstr>
      <vt:lpstr>2647_SO4</vt:lpstr>
      <vt:lpstr>2647_Na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 Stiebriņš</cp:lastModifiedBy>
  <cp:lastPrinted>2020-12-27T22:22:46Z</cp:lastPrinted>
  <dcterms:created xsi:type="dcterms:W3CDTF">2020-11-10T06:40:49Z</dcterms:created>
  <dcterms:modified xsi:type="dcterms:W3CDTF">2021-01-27T12:21:56Z</dcterms:modified>
</cp:coreProperties>
</file>