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VARAM\Statistika\Q2\"/>
    </mc:Choice>
  </mc:AlternateContent>
  <bookViews>
    <workbookView xWindow="-120" yWindow="-120" windowWidth="29040" windowHeight="15840"/>
  </bookViews>
  <sheets>
    <sheet name="Baltezers_22624" sheetId="1" r:id="rId1"/>
    <sheet name="22624_Cl" sheetId="4" r:id="rId2"/>
  </sheets>
  <definedNames>
    <definedName name="_xlnm._FilterDatabase" localSheetId="0" hidden="1">Baltezers_22624!#REF!</definedName>
  </definedNames>
  <calcPr calcId="152511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30" i="1" l="1"/>
</calcChain>
</file>

<file path=xl/sharedStrings.xml><?xml version="1.0" encoding="utf-8"?>
<sst xmlns="http://schemas.openxmlformats.org/spreadsheetml/2006/main" count="49" uniqueCount="46">
  <si>
    <t>Datums</t>
  </si>
  <si>
    <t>Hlorīdu saturs, mg/l</t>
  </si>
  <si>
    <t>Kvartāra pazemes ūdeņu horizonts</t>
  </si>
  <si>
    <t>Robežvērtība (TV), mg/l = 100%</t>
  </si>
  <si>
    <t>Count</t>
  </si>
  <si>
    <t>Variance</t>
  </si>
  <si>
    <t>Standard deviation</t>
  </si>
  <si>
    <t>Confidence.T</t>
  </si>
  <si>
    <t>Median</t>
  </si>
  <si>
    <t>Gads</t>
  </si>
  <si>
    <t>Robežvērtība</t>
  </si>
  <si>
    <t>Min</t>
  </si>
  <si>
    <t>Max</t>
  </si>
  <si>
    <t>Ar</t>
  </si>
  <si>
    <t xml:space="preserve">apzīmētajos gadījumos neatbilstība jonu bilances vienādojumā pārsniedz 10 %; dati nav izmantoti 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</si>
  <si>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</si>
  <si>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</si>
  <si>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</si>
  <si>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</si>
  <si>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</si>
  <si>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</si>
  <si>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</si>
  <si>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</si>
  <si>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</si>
  <si>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</si>
  <si>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</si>
  <si>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</si>
  <si>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</si>
  <si>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</si>
  <si>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</si>
  <si>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</si>
  <si>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</si>
  <si>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</si>
  <si>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</si>
  <si>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</si>
  <si>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</si>
  <si>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</si>
  <si>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</si>
  <si>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</si>
  <si>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RESIDUAL OUTPUT</t>
  </si>
  <si>
    <t>Observation</t>
  </si>
  <si>
    <t>Residuals</t>
  </si>
  <si>
    <t>apzīmētajos gadījumos fiksēta neatbilstība jonu bilances vienādojumā 5 - 10 % ietvaros</t>
  </si>
  <si>
    <t>DB "Urbumi" dati</t>
  </si>
  <si>
    <t>Tendenču aprēķinam sagatavotie dati</t>
  </si>
  <si>
    <t>Predicted 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</si>
</sst>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9">
    <xf numFmtId="0" fontId="0" fillId="0" borderId="0" xfId="0"/>
    <xf numFmtId="0" fontId="18" fillId="0" borderId="0" xfId="0" applyFont="1" applyAlignment="1">
      <alignment horizontal="center"/>
    </xf>
    <xf numFmtId="164" fontId="18" fillId="0" borderId="19" xfId="0" applyNumberFormat="1" applyFont="1" applyBorder="1"/>
    <xf numFmtId="164" fontId="18" fillId="0" borderId="18" xfId="0" applyNumberFormat="1" applyFont="1" applyBorder="1"/>
    <xf numFmtId="164" fontId="18" fillId="0" borderId="13" xfId="0" applyNumberFormat="1" applyFont="1" applyBorder="1"/>
    <xf numFmtId="14" fontId="18" fillId="33" borderId="18" xfId="0" applyNumberFormat="1" applyFont="1" applyFill="1" applyBorder="1"/>
    <xf numFmtId="164" fontId="18" fillId="0" borderId="19" xfId="0" applyNumberFormat="1" applyFont="1" applyBorder="1" applyAlignment="1">
      <alignment horizontal="right" vertical="center"/>
    </xf>
    <xf numFmtId="164" fontId="18" fillId="0" borderId="12" xfId="0" applyNumberFormat="1" applyFont="1" applyBorder="1" applyAlignment="1">
      <alignment horizontal="right" vertical="center"/>
    </xf>
    <xf numFmtId="14" fontId="18" fillId="0" borderId="21" xfId="0" applyNumberFormat="1" applyFont="1" applyBorder="1" applyAlignment="1">
      <alignment horizontal="right" vertical="center"/>
    </xf>
    <xf numFmtId="14" fontId="18" fillId="34" borderId="18" xfId="0" applyNumberFormat="1" applyFont="1" applyFill="1" applyBorder="1" applyAlignment="1">
      <alignment horizontal="right" vertical="center"/>
    </xf>
    <xf numFmtId="14" fontId="18" fillId="0" borderId="22" xfId="0" applyNumberFormat="1" applyFont="1" applyBorder="1"/>
    <xf numFmtId="14" fontId="18" fillId="0" borderId="20" xfId="0" applyNumberFormat="1" applyFont="1" applyBorder="1" applyAlignment="1">
      <alignment horizontal="right" vertical="center"/>
    </xf>
    <xf numFmtId="164" fontId="18" fillId="0" borderId="17" xfId="0" applyNumberFormat="1" applyFont="1" applyBorder="1" applyAlignment="1">
      <alignment horizontal="right" vertical="center"/>
    </xf>
    <xf numFmtId="14" fontId="18" fillId="0" borderId="18" xfId="0" applyNumberFormat="1" applyFont="1" applyBorder="1" applyAlignment="1">
      <alignment horizontal="right" vertical="center"/>
    </xf>
    <xf numFmtId="164" fontId="18" fillId="0" borderId="19" xfId="0" applyNumberFormat="1" applyFont="1" applyFill="1" applyBorder="1" applyAlignment="1">
      <alignment horizontal="right" vertical="center"/>
    </xf>
    <xf numFmtId="0" fontId="18" fillId="0" borderId="19" xfId="0" applyFont="1" applyBorder="1" applyAlignment="1">
      <alignment horizontal="right" vertical="center"/>
    </xf>
    <xf numFmtId="164" fontId="18" fillId="0" borderId="24" xfId="0" applyNumberFormat="1" applyFont="1" applyFill="1" applyBorder="1" applyAlignment="1">
      <alignment horizontal="right" vertical="center"/>
    </xf>
    <xf numFmtId="164" fontId="19" fillId="0" borderId="19" xfId="0" applyNumberFormat="1" applyFont="1" applyBorder="1"/>
    <xf numFmtId="164" fontId="19" fillId="0" borderId="19" xfId="0" applyNumberFormat="1" applyFont="1" applyBorder="1" applyAlignment="1">
      <alignment horizontal="right" vertical="center"/>
    </xf>
    <xf numFmtId="0" fontId="18" fillId="0" borderId="0" xfId="0" applyFont="1" applyAlignment="1">
      <alignment horizontal="right"/>
    </xf>
    <xf numFmtId="0" fontId="18" fillId="34" borderId="0" xfId="0" applyFont="1" applyFill="1" applyAlignment="1">
      <alignment horizontal="left"/>
    </xf>
    <xf numFmtId="165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164" fontId="18" fillId="0" borderId="0" xfId="0" applyNumberFormat="1" applyFont="1" applyAlignment="1">
      <alignment horizontal="left"/>
    </xf>
    <xf numFmtId="0" fontId="18" fillId="0" borderId="0" xfId="0" applyFont="1"/>
    <xf numFmtId="0" fontId="18" fillId="0" borderId="10" xfId="0" applyFont="1" applyBorder="1"/>
    <xf numFmtId="0" fontId="18" fillId="0" borderId="12" xfId="0" applyFont="1" applyBorder="1"/>
    <xf numFmtId="0" fontId="18" fillId="0" borderId="15" xfId="0" applyFont="1" applyBorder="1"/>
    <xf numFmtId="0" fontId="18" fillId="0" borderId="18" xfId="0" applyFont="1" applyBorder="1" applyAlignment="1">
      <alignment horizontal="right" vertical="center"/>
    </xf>
    <xf numFmtId="14" fontId="18" fillId="0" borderId="18" xfId="0" applyNumberFormat="1" applyFont="1" applyBorder="1"/>
    <xf numFmtId="164" fontId="18" fillId="0" borderId="18" xfId="0" applyNumberFormat="1" applyFont="1" applyBorder="1" applyAlignment="1">
      <alignment horizontal="right" vertical="center"/>
    </xf>
    <xf numFmtId="0" fontId="18" fillId="0" borderId="18" xfId="0" applyNumberFormat="1" applyFont="1" applyBorder="1"/>
    <xf numFmtId="164" fontId="19" fillId="0" borderId="18" xfId="0" applyNumberFormat="1" applyFont="1" applyBorder="1"/>
    <xf numFmtId="164" fontId="19" fillId="0" borderId="12" xfId="0" applyNumberFormat="1" applyFont="1" applyBorder="1"/>
    <xf numFmtId="164" fontId="18" fillId="0" borderId="25" xfId="0" applyNumberFormat="1" applyFont="1" applyBorder="1" applyAlignment="1">
      <alignment horizontal="right" vertical="center"/>
    </xf>
    <xf numFmtId="0" fontId="19" fillId="0" borderId="26" xfId="0" applyFont="1" applyBorder="1" applyAlignment="1">
      <alignment horizontal="right" vertical="center"/>
    </xf>
    <xf numFmtId="164" fontId="19" fillId="0" borderId="23" xfId="0" applyNumberFormat="1" applyFont="1" applyBorder="1" applyAlignment="1">
      <alignment horizontal="right" vertical="center"/>
    </xf>
    <xf numFmtId="0" fontId="18" fillId="0" borderId="0" xfId="0" applyFont="1" applyBorder="1"/>
    <xf numFmtId="0" fontId="18" fillId="0" borderId="0" xfId="0" applyFont="1" applyAlignment="1">
      <alignment horizontal="right" vertical="center"/>
    </xf>
    <xf numFmtId="164" fontId="18" fillId="0" borderId="0" xfId="0" applyNumberFormat="1" applyFont="1" applyAlignment="1">
      <alignment horizontal="right" vertical="center"/>
    </xf>
    <xf numFmtId="0" fontId="18" fillId="0" borderId="0" xfId="0" applyFont="1" applyFill="1" applyBorder="1"/>
    <xf numFmtId="165" fontId="18" fillId="0" borderId="0" xfId="0" applyNumberFormat="1" applyFont="1"/>
    <xf numFmtId="14" fontId="18" fillId="34" borderId="18" xfId="0" applyNumberFormat="1" applyFont="1" applyFill="1" applyBorder="1"/>
    <xf numFmtId="14" fontId="18" fillId="33" borderId="16" xfId="0" applyNumberFormat="1" applyFont="1" applyFill="1" applyBorder="1"/>
    <xf numFmtId="0" fontId="18" fillId="0" borderId="25" xfId="0" applyFont="1" applyBorder="1" applyAlignment="1">
      <alignment horizontal="right" vertical="center"/>
    </xf>
    <xf numFmtId="0" fontId="18" fillId="0" borderId="18" xfId="0" applyNumberFormat="1" applyFont="1" applyBorder="1" applyAlignment="1">
      <alignment horizontal="right"/>
    </xf>
    <xf numFmtId="0" fontId="18" fillId="0" borderId="16" xfId="0" applyNumberFormat="1" applyFont="1" applyBorder="1"/>
    <xf numFmtId="0" fontId="20" fillId="0" borderId="28" xfId="0" applyFont="1" applyFill="1" applyBorder="1" applyAlignment="1">
      <alignment horizontal="centerContinuous"/>
    </xf>
    <xf numFmtId="0" fontId="18" fillId="0" borderId="0" xfId="0" applyFont="1" applyFill="1" applyBorder="1" applyAlignment="1"/>
    <xf numFmtId="0" fontId="18" fillId="0" borderId="27" xfId="0" applyFont="1" applyFill="1" applyBorder="1" applyAlignment="1"/>
    <xf numFmtId="0" fontId="20" fillId="0" borderId="28" xfId="0" applyFont="1" applyFill="1" applyBorder="1" applyAlignment="1">
      <alignment horizontal="center"/>
    </xf>
    <xf numFmtId="165" fontId="18" fillId="0" borderId="0" xfId="0" applyNumberFormat="1" applyFont="1" applyFill="1" applyBorder="1" applyAlignment="1"/>
    <xf numFmtId="165" fontId="18" fillId="0" borderId="27" xfId="0" applyNumberFormat="1" applyFont="1" applyFill="1" applyBorder="1" applyAlignment="1"/>
    <xf numFmtId="0" fontId="18" fillId="33" borderId="0" xfId="0" applyFont="1" applyFill="1" applyAlignment="1">
      <alignment horizontal="left"/>
    </xf>
    <xf numFmtId="164" fontId="22" fillId="0" borderId="19" xfId="0" applyNumberFormat="1" applyFont="1" applyBorder="1"/>
    <xf numFmtId="14" fontId="18" fillId="33" borderId="0" xfId="0" applyNumberFormat="1" applyFont="1" applyFill="1" applyBorder="1"/>
    <xf numFmtId="164" fontId="18" fillId="0" borderId="0" xfId="0" applyNumberFormat="1" applyFont="1" applyBorder="1"/>
    <xf numFmtId="0" fontId="21" fillId="0" borderId="0" xfId="0" applyFont="1" applyAlignment="1">
      <alignment horizont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164" fontId="18" fillId="0" borderId="26" xfId="0" applyNumberFormat="1" applyFont="1" applyBorder="1" applyAlignment="1">
      <alignment horizontal="righ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Hlorīdjonu koncentrācijas izmaiņas kvartāra ūdeņu horizontā</a:t>
            </a:r>
          </a:p>
          <a:p>
            <a:pPr>
              <a:defRPr/>
            </a:pPr>
            <a:r>
              <a:rPr lang="lv-LV" sz="1100" b="1"/>
              <a:t>(urbums Nr. 22624)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Hlorīdjoni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026082759622711"/>
                  <c:y val="6.927090099653036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Baltezers_22624!$E$7:$E$21</c:f>
              <c:numCache>
                <c:formatCode>General</c:formatCode>
                <c:ptCount val="15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2013</c:v>
                </c:pt>
                <c:pt idx="9">
                  <c:v>2014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Baltezers_22624!$F$7:$F$21</c:f>
              <c:numCache>
                <c:formatCode>0.0</c:formatCode>
                <c:ptCount val="15"/>
                <c:pt idx="0">
                  <c:v>210</c:v>
                </c:pt>
                <c:pt idx="1">
                  <c:v>135</c:v>
                </c:pt>
                <c:pt idx="2">
                  <c:v>22</c:v>
                </c:pt>
                <c:pt idx="3">
                  <c:v>133</c:v>
                </c:pt>
                <c:pt idx="4">
                  <c:v>66</c:v>
                </c:pt>
                <c:pt idx="5" formatCode="General">
                  <c:v>50.9</c:v>
                </c:pt>
                <c:pt idx="6">
                  <c:v>87</c:v>
                </c:pt>
                <c:pt idx="7">
                  <c:v>112.55</c:v>
                </c:pt>
                <c:pt idx="8">
                  <c:v>138.1</c:v>
                </c:pt>
                <c:pt idx="9">
                  <c:v>258.61</c:v>
                </c:pt>
                <c:pt idx="10">
                  <c:v>100.5</c:v>
                </c:pt>
                <c:pt idx="11">
                  <c:v>107</c:v>
                </c:pt>
                <c:pt idx="12">
                  <c:v>156.5</c:v>
                </c:pt>
                <c:pt idx="13">
                  <c:v>375</c:v>
                </c:pt>
                <c:pt idx="14">
                  <c:v>187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60E-4EA6-B68B-57F1C3FEFA7C}"/>
            </c:ext>
          </c:extLst>
        </c:ser>
        <c:ser>
          <c:idx val="1"/>
          <c:order val="1"/>
          <c:tx>
            <c:v>Robežvērtība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Baltezers_22624!$G$7:$G$21</c:f>
              <c:numCache>
                <c:formatCode>0.0</c:formatCode>
                <c:ptCount val="15"/>
                <c:pt idx="0">
                  <c:v>152</c:v>
                </c:pt>
                <c:pt idx="1">
                  <c:v>152</c:v>
                </c:pt>
                <c:pt idx="2">
                  <c:v>152</c:v>
                </c:pt>
                <c:pt idx="3">
                  <c:v>152</c:v>
                </c:pt>
                <c:pt idx="4">
                  <c:v>152</c:v>
                </c:pt>
                <c:pt idx="5">
                  <c:v>152</c:v>
                </c:pt>
                <c:pt idx="6">
                  <c:v>152</c:v>
                </c:pt>
                <c:pt idx="7">
                  <c:v>152</c:v>
                </c:pt>
                <c:pt idx="8">
                  <c:v>152</c:v>
                </c:pt>
                <c:pt idx="9">
                  <c:v>152</c:v>
                </c:pt>
                <c:pt idx="10">
                  <c:v>152</c:v>
                </c:pt>
                <c:pt idx="11">
                  <c:v>152</c:v>
                </c:pt>
                <c:pt idx="12">
                  <c:v>152</c:v>
                </c:pt>
                <c:pt idx="13">
                  <c:v>152</c:v>
                </c:pt>
                <c:pt idx="14">
                  <c:v>152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51B-467F-8358-EFE73E10D2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626872"/>
        <c:axId val="230626480"/>
      </c:lineChart>
      <c:catAx>
        <c:axId val="230626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30626480"/>
        <c:crosses val="autoZero"/>
        <c:auto val="1"/>
        <c:lblAlgn val="ctr"/>
        <c:lblOffset val="100"/>
        <c:tickLblSkip val="2"/>
        <c:noMultiLvlLbl val="1"/>
      </c:catAx>
      <c:valAx>
        <c:axId val="230626480"/>
        <c:scaling>
          <c:orientation val="minMax"/>
          <c:max val="4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30626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312735</xdr:colOff>
      <xdr:row>2</xdr:row>
      <xdr:rowOff>177006</xdr:rowOff>
    </xdr:from>
    <xdr:to>
      <xdr:col>17</xdr:col>
      <xdr:colOff>309561</xdr:colOff>
      <xdr:row>36</xdr:row>
      <xdr:rowOff>11906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F02A8037-6D66-4362-90E1-FE7B7B6111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4"/>
  <sheetViews>
    <sheetView tabSelected="1" zoomScale="80" zoomScaleNormal="80" workbookViewId="0">
      <selection activeCell="G35" sqref="G35"/>
    </sheetView>
  </sheetViews>
  <sheetFormatPr defaultRowHeight="15" x14ac:dyDescent="0.25"/>
  <cols>
    <col min="1" max="1" width="4.7109375" customWidth="1"/>
    <col min="2" max="2" width="17.28515625" customWidth="1"/>
    <col min="3" max="3" width="18.7109375" customWidth="1"/>
    <col min="4" max="4" width="5.5703125" customWidth="1"/>
    <col min="5" max="5" width="19.28515625" customWidth="1"/>
    <col min="6" max="6" width="18" customWidth="1"/>
    <col min="7" max="7" width="15.42578125" customWidth="1"/>
    <col min="8" max="8" width="5" customWidth="1"/>
    <col min="10" max="10" width="9.140625" customWidth="1"/>
  </cols>
  <sheetData>
    <row r="2" spans="1:9" x14ac:dyDescent="0.25">
      <c r="B2" s="57" t="s">
        <v>43</v>
      </c>
      <c r="C2" s="57"/>
      <c r="E2" s="57" t="s">
        <v>44</v>
      </c>
      <c r="F2" s="57"/>
      <c r="G2" s="57"/>
    </row>
    <row r="3" spans="1:9" x14ac:dyDescent="0.25">
      <c r="A3" s="24"/>
      <c r="B3" s="24"/>
      <c r="C3" s="24"/>
      <c r="D3" s="24"/>
      <c r="E3" s="25"/>
      <c r="F3" s="25"/>
      <c r="G3" s="25"/>
      <c r="H3" s="24"/>
      <c r="I3" s="24"/>
    </row>
    <row r="4" spans="1:9" x14ac:dyDescent="0.25">
      <c r="A4" s="24"/>
      <c r="B4" s="65" t="s">
        <v>0</v>
      </c>
      <c r="C4" s="65" t="s">
        <v>1</v>
      </c>
      <c r="D4" s="24"/>
      <c r="E4" s="65" t="s">
        <v>9</v>
      </c>
      <c r="F4" s="58" t="s">
        <v>1</v>
      </c>
      <c r="G4" s="61" t="s">
        <v>3</v>
      </c>
      <c r="H4" s="24"/>
      <c r="I4" s="24"/>
    </row>
    <row r="5" spans="1:9" ht="15" customHeight="1" x14ac:dyDescent="0.25">
      <c r="A5" s="24"/>
      <c r="B5" s="66"/>
      <c r="C5" s="66"/>
      <c r="D5" s="24"/>
      <c r="E5" s="66"/>
      <c r="F5" s="59"/>
      <c r="G5" s="62"/>
      <c r="H5" s="24"/>
      <c r="I5" s="24"/>
    </row>
    <row r="6" spans="1:9" ht="15" customHeight="1" x14ac:dyDescent="0.25">
      <c r="A6" s="24"/>
      <c r="B6" s="67"/>
      <c r="C6" s="67"/>
      <c r="D6" s="24"/>
      <c r="E6" s="67"/>
      <c r="F6" s="60"/>
      <c r="G6" s="63"/>
      <c r="H6" s="24"/>
      <c r="I6" s="24"/>
    </row>
    <row r="7" spans="1:9" ht="15" customHeight="1" x14ac:dyDescent="0.25">
      <c r="A7" s="26"/>
      <c r="B7" s="11">
        <v>37091</v>
      </c>
      <c r="C7" s="12">
        <v>220</v>
      </c>
      <c r="D7" s="27"/>
      <c r="E7" s="28">
        <v>2003</v>
      </c>
      <c r="F7" s="18">
        <v>210</v>
      </c>
      <c r="G7" s="30">
        <v>152</v>
      </c>
      <c r="H7" s="24"/>
      <c r="I7" s="24"/>
    </row>
    <row r="8" spans="1:9" ht="15" customHeight="1" x14ac:dyDescent="0.25">
      <c r="A8" s="26"/>
      <c r="B8" s="13">
        <v>37544</v>
      </c>
      <c r="C8" s="6">
        <v>37</v>
      </c>
      <c r="D8" s="27"/>
      <c r="E8" s="28">
        <v>2004</v>
      </c>
      <c r="F8" s="16">
        <v>135</v>
      </c>
      <c r="G8" s="30">
        <v>152</v>
      </c>
      <c r="H8" s="24"/>
      <c r="I8" s="24"/>
    </row>
    <row r="9" spans="1:9" ht="15" customHeight="1" x14ac:dyDescent="0.25">
      <c r="A9" s="26"/>
      <c r="B9" s="13">
        <v>37929</v>
      </c>
      <c r="C9" s="6">
        <v>210</v>
      </c>
      <c r="D9" s="27"/>
      <c r="E9" s="28">
        <v>2005</v>
      </c>
      <c r="F9" s="6">
        <v>22</v>
      </c>
      <c r="G9" s="30">
        <v>152</v>
      </c>
      <c r="H9" s="24"/>
      <c r="I9" s="24"/>
    </row>
    <row r="10" spans="1:9" ht="15" customHeight="1" x14ac:dyDescent="0.25">
      <c r="A10" s="26"/>
      <c r="B10" s="13">
        <v>38304</v>
      </c>
      <c r="C10" s="14">
        <v>135</v>
      </c>
      <c r="D10" s="27"/>
      <c r="E10" s="28">
        <v>2006</v>
      </c>
      <c r="F10" s="6">
        <v>133</v>
      </c>
      <c r="G10" s="30">
        <v>152</v>
      </c>
      <c r="H10" s="24"/>
      <c r="I10" s="24"/>
    </row>
    <row r="11" spans="1:9" ht="15" customHeight="1" x14ac:dyDescent="0.25">
      <c r="A11" s="26"/>
      <c r="B11" s="13">
        <v>38560</v>
      </c>
      <c r="C11" s="6">
        <v>22</v>
      </c>
      <c r="D11" s="27"/>
      <c r="E11" s="28">
        <v>2007</v>
      </c>
      <c r="F11" s="6">
        <v>66</v>
      </c>
      <c r="G11" s="30">
        <v>152</v>
      </c>
      <c r="H11" s="24"/>
      <c r="I11" s="24"/>
    </row>
    <row r="12" spans="1:9" ht="15" customHeight="1" x14ac:dyDescent="0.25">
      <c r="A12" s="26"/>
      <c r="B12" s="13">
        <v>38964</v>
      </c>
      <c r="C12" s="6">
        <v>133</v>
      </c>
      <c r="D12" s="27"/>
      <c r="E12" s="28">
        <v>2008</v>
      </c>
      <c r="F12" s="15">
        <v>50.9</v>
      </c>
      <c r="G12" s="30">
        <v>152</v>
      </c>
      <c r="H12" s="24"/>
      <c r="I12" s="24"/>
    </row>
    <row r="13" spans="1:9" ht="15" customHeight="1" x14ac:dyDescent="0.25">
      <c r="A13" s="26"/>
      <c r="B13" s="13">
        <v>39304</v>
      </c>
      <c r="C13" s="6">
        <v>66</v>
      </c>
      <c r="D13" s="27"/>
      <c r="E13" s="15">
        <v>2009</v>
      </c>
      <c r="F13" s="6">
        <v>87</v>
      </c>
      <c r="G13" s="30">
        <v>152</v>
      </c>
      <c r="H13" s="24"/>
      <c r="I13" s="24"/>
    </row>
    <row r="14" spans="1:9" ht="15" customHeight="1" x14ac:dyDescent="0.25">
      <c r="A14" s="26"/>
      <c r="B14" s="13">
        <v>39693</v>
      </c>
      <c r="C14" s="15">
        <v>50.9</v>
      </c>
      <c r="D14" s="27"/>
      <c r="E14" s="44">
        <v>2010</v>
      </c>
      <c r="F14" s="7">
        <v>112.55</v>
      </c>
      <c r="G14" s="30">
        <v>152</v>
      </c>
      <c r="H14" s="24"/>
      <c r="I14" s="24"/>
    </row>
    <row r="15" spans="1:9" ht="15" customHeight="1" x14ac:dyDescent="0.25">
      <c r="A15" s="26"/>
      <c r="B15" s="13">
        <v>39897</v>
      </c>
      <c r="C15" s="6">
        <v>87</v>
      </c>
      <c r="D15" s="27"/>
      <c r="E15" s="45">
        <v>2013</v>
      </c>
      <c r="F15" s="2">
        <v>138.1</v>
      </c>
      <c r="G15" s="30">
        <v>152</v>
      </c>
      <c r="H15" s="24"/>
      <c r="I15" s="24"/>
    </row>
    <row r="16" spans="1:9" ht="15" customHeight="1" x14ac:dyDescent="0.25">
      <c r="A16" s="26"/>
      <c r="B16" s="8">
        <v>40457</v>
      </c>
      <c r="C16" s="7">
        <v>112.55</v>
      </c>
      <c r="D16" s="24"/>
      <c r="E16" s="45">
        <v>2014</v>
      </c>
      <c r="F16" s="17">
        <v>258.61</v>
      </c>
      <c r="G16" s="30">
        <v>152</v>
      </c>
      <c r="H16" s="24"/>
      <c r="I16" s="24"/>
    </row>
    <row r="17" spans="1:9" x14ac:dyDescent="0.25">
      <c r="A17" s="24"/>
      <c r="B17" s="9">
        <v>41492.490972222222</v>
      </c>
      <c r="C17" s="6">
        <v>101.4</v>
      </c>
      <c r="D17" s="24"/>
      <c r="E17" s="45">
        <v>2016</v>
      </c>
      <c r="F17" s="54">
        <v>100.5</v>
      </c>
      <c r="G17" s="30">
        <v>152</v>
      </c>
      <c r="H17" s="24"/>
      <c r="I17" s="24"/>
    </row>
    <row r="18" spans="1:9" x14ac:dyDescent="0.25">
      <c r="A18" s="24"/>
      <c r="B18" s="5">
        <v>41557.510416666664</v>
      </c>
      <c r="C18" s="2">
        <v>138.1</v>
      </c>
      <c r="D18" s="24"/>
      <c r="E18" s="45">
        <v>2017</v>
      </c>
      <c r="F18" s="2">
        <v>107</v>
      </c>
      <c r="G18" s="30">
        <v>152</v>
      </c>
      <c r="H18" s="24"/>
      <c r="I18" s="24"/>
    </row>
    <row r="19" spans="1:9" x14ac:dyDescent="0.25">
      <c r="A19" s="24"/>
      <c r="B19" s="29">
        <v>41963.587500000001</v>
      </c>
      <c r="C19" s="2">
        <v>258.61</v>
      </c>
      <c r="D19" s="24"/>
      <c r="E19" s="31">
        <v>2018</v>
      </c>
      <c r="F19" s="17">
        <v>156.5</v>
      </c>
      <c r="G19" s="30">
        <v>152</v>
      </c>
      <c r="H19" s="24"/>
      <c r="I19" s="24"/>
    </row>
    <row r="20" spans="1:9" x14ac:dyDescent="0.25">
      <c r="A20" s="24"/>
      <c r="B20" s="29">
        <v>42481.545138888891</v>
      </c>
      <c r="C20" s="2">
        <v>195</v>
      </c>
      <c r="D20" s="24"/>
      <c r="E20" s="31">
        <v>2019</v>
      </c>
      <c r="F20" s="32">
        <v>375</v>
      </c>
      <c r="G20" s="30">
        <v>152</v>
      </c>
      <c r="H20" s="24"/>
      <c r="I20" s="24"/>
    </row>
    <row r="21" spans="1:9" x14ac:dyDescent="0.25">
      <c r="A21" s="24"/>
      <c r="B21" s="29">
        <v>42590.529166666667</v>
      </c>
      <c r="C21" s="2">
        <v>133</v>
      </c>
      <c r="D21" s="24"/>
      <c r="E21" s="46">
        <v>2020</v>
      </c>
      <c r="F21" s="33">
        <v>187</v>
      </c>
      <c r="G21" s="34">
        <v>152</v>
      </c>
      <c r="H21" s="24"/>
      <c r="I21" s="24"/>
    </row>
    <row r="22" spans="1:9" x14ac:dyDescent="0.25">
      <c r="A22" s="24"/>
      <c r="B22" s="29">
        <v>42633.556944444441</v>
      </c>
      <c r="C22" s="2">
        <v>118</v>
      </c>
      <c r="D22" s="24"/>
      <c r="E22" s="35" t="s">
        <v>10</v>
      </c>
      <c r="F22" s="36">
        <v>152</v>
      </c>
      <c r="G22" s="68"/>
      <c r="H22" s="24"/>
      <c r="I22" s="24"/>
    </row>
    <row r="23" spans="1:9" x14ac:dyDescent="0.25">
      <c r="A23" s="24"/>
      <c r="B23" s="29">
        <v>42711.536805555559</v>
      </c>
      <c r="C23" s="2">
        <v>83</v>
      </c>
      <c r="D23" s="24"/>
      <c r="E23" s="24"/>
      <c r="F23" s="24"/>
      <c r="G23" s="37"/>
      <c r="H23" s="24"/>
      <c r="I23" s="24"/>
    </row>
    <row r="24" spans="1:9" x14ac:dyDescent="0.25">
      <c r="A24" s="24"/>
      <c r="B24" s="29">
        <v>42821.48333333333</v>
      </c>
      <c r="C24" s="2">
        <v>57.8</v>
      </c>
      <c r="D24" s="24"/>
      <c r="E24" s="24" t="s">
        <v>4</v>
      </c>
      <c r="F24" s="38">
        <f>COUNT(F7:F21)</f>
        <v>15</v>
      </c>
      <c r="G24" s="37"/>
      <c r="H24" s="37"/>
      <c r="I24" s="24"/>
    </row>
    <row r="25" spans="1:9" x14ac:dyDescent="0.25">
      <c r="A25" s="24"/>
      <c r="B25" s="29">
        <v>42892.54791666667</v>
      </c>
      <c r="C25" s="2">
        <v>74</v>
      </c>
      <c r="D25" s="24"/>
      <c r="E25" s="24" t="s">
        <v>11</v>
      </c>
      <c r="F25" s="39">
        <f>MIN(F7:F21)</f>
        <v>22</v>
      </c>
      <c r="G25" s="40"/>
      <c r="H25" s="24"/>
      <c r="I25" s="24"/>
    </row>
    <row r="26" spans="1:9" x14ac:dyDescent="0.25">
      <c r="A26" s="24"/>
      <c r="B26" s="29">
        <v>43027.663194444445</v>
      </c>
      <c r="C26" s="2">
        <v>132</v>
      </c>
      <c r="D26" s="24"/>
      <c r="E26" s="24" t="s">
        <v>12</v>
      </c>
      <c r="F26" s="39">
        <f>MAX(F7:F21)</f>
        <v>375</v>
      </c>
      <c r="G26" s="37"/>
      <c r="H26" s="24"/>
      <c r="I26" s="24"/>
    </row>
    <row r="27" spans="1:9" x14ac:dyDescent="0.25">
      <c r="A27" s="24"/>
      <c r="B27" s="29">
        <v>43081.576388888891</v>
      </c>
      <c r="C27" s="2">
        <v>82</v>
      </c>
      <c r="D27" s="24"/>
      <c r="E27" s="24" t="s">
        <v>5</v>
      </c>
      <c r="F27" s="41">
        <f>_xlfn.VAR.P(F7:F21)</f>
        <v>7346.70139288889</v>
      </c>
      <c r="G27" s="37"/>
      <c r="H27" s="24"/>
      <c r="I27" s="24"/>
    </row>
    <row r="28" spans="1:9" x14ac:dyDescent="0.25">
      <c r="A28" s="24"/>
      <c r="B28" s="29">
        <v>43209.390972222223</v>
      </c>
      <c r="C28" s="2">
        <v>81</v>
      </c>
      <c r="D28" s="24"/>
      <c r="E28" s="24" t="s">
        <v>6</v>
      </c>
      <c r="F28" s="41">
        <f>_xlfn.STDEV.P(F7:F21)</f>
        <v>85.71290097114256</v>
      </c>
      <c r="G28" s="37"/>
      <c r="H28" s="24"/>
      <c r="I28" s="24"/>
    </row>
    <row r="29" spans="1:9" x14ac:dyDescent="0.25">
      <c r="A29" s="24"/>
      <c r="B29" s="29">
        <v>43276.652083333334</v>
      </c>
      <c r="C29" s="2">
        <v>89</v>
      </c>
      <c r="D29" s="24"/>
      <c r="E29" s="24" t="s">
        <v>8</v>
      </c>
      <c r="F29" s="41">
        <f>MEDIAN(F7:F21)</f>
        <v>133</v>
      </c>
      <c r="G29" s="37"/>
      <c r="H29" s="24"/>
      <c r="I29" s="24"/>
    </row>
    <row r="30" spans="1:9" x14ac:dyDescent="0.25">
      <c r="A30" s="24"/>
      <c r="B30" s="10">
        <v>43381.534722222219</v>
      </c>
      <c r="C30" s="3">
        <v>40</v>
      </c>
      <c r="D30" s="24"/>
      <c r="E30" s="24" t="s">
        <v>7</v>
      </c>
      <c r="F30" s="41">
        <f>_xlfn.CONFIDENCE.T(0.05,F28,F24)</f>
        <v>47.466222431796204</v>
      </c>
      <c r="G30" s="37"/>
      <c r="H30" s="24"/>
      <c r="I30" s="24"/>
    </row>
    <row r="31" spans="1:9" x14ac:dyDescent="0.25">
      <c r="A31" s="24"/>
      <c r="B31" s="5">
        <v>43444.620138888888</v>
      </c>
      <c r="C31" s="2">
        <v>273</v>
      </c>
      <c r="D31" s="24"/>
      <c r="E31" s="24"/>
      <c r="F31" s="24"/>
      <c r="G31" s="24"/>
      <c r="H31" s="24"/>
      <c r="I31" s="24"/>
    </row>
    <row r="32" spans="1:9" x14ac:dyDescent="0.25">
      <c r="A32" s="24"/>
      <c r="B32" s="42">
        <v>43571.595833333333</v>
      </c>
      <c r="C32" s="2">
        <v>461</v>
      </c>
      <c r="D32" s="24"/>
      <c r="E32" s="24"/>
      <c r="F32" s="24"/>
      <c r="G32" s="24"/>
      <c r="H32" s="24"/>
      <c r="I32" s="24"/>
    </row>
    <row r="33" spans="1:9" x14ac:dyDescent="0.25">
      <c r="A33" s="24"/>
      <c r="B33" s="5">
        <v>43663.65625</v>
      </c>
      <c r="C33" s="3">
        <v>375</v>
      </c>
      <c r="D33" s="24"/>
      <c r="E33" s="24"/>
      <c r="F33" s="64"/>
      <c r="G33" s="64"/>
      <c r="H33" s="24"/>
      <c r="I33" s="24"/>
    </row>
    <row r="34" spans="1:9" x14ac:dyDescent="0.25">
      <c r="A34" s="24"/>
      <c r="B34" s="42">
        <v>43768.623611111114</v>
      </c>
      <c r="C34" s="3">
        <v>343</v>
      </c>
      <c r="D34" s="24"/>
      <c r="E34" s="24"/>
      <c r="F34" s="24"/>
      <c r="G34" s="24"/>
      <c r="H34" s="24"/>
      <c r="I34" s="24"/>
    </row>
    <row r="35" spans="1:9" x14ac:dyDescent="0.25">
      <c r="A35" s="24"/>
      <c r="B35" s="42">
        <v>43795.534722222219</v>
      </c>
      <c r="C35" s="3">
        <v>345</v>
      </c>
      <c r="D35" s="24"/>
      <c r="E35" s="24"/>
      <c r="F35" s="24"/>
      <c r="G35" s="24"/>
      <c r="H35" s="24"/>
      <c r="I35" s="24"/>
    </row>
    <row r="36" spans="1:9" x14ac:dyDescent="0.25">
      <c r="A36" s="24"/>
      <c r="B36" s="42">
        <v>43920.504861111112</v>
      </c>
      <c r="C36" s="3">
        <v>285</v>
      </c>
      <c r="D36" s="24"/>
      <c r="E36" s="24"/>
      <c r="F36" s="24"/>
      <c r="G36" s="24"/>
      <c r="H36" s="24"/>
      <c r="I36" s="24"/>
    </row>
    <row r="37" spans="1:9" x14ac:dyDescent="0.25">
      <c r="A37" s="24"/>
      <c r="B37" s="43">
        <v>43962.540972222225</v>
      </c>
      <c r="C37" s="4">
        <v>187</v>
      </c>
      <c r="D37" s="24"/>
      <c r="E37" s="24"/>
      <c r="F37" s="24"/>
      <c r="G37" s="24"/>
      <c r="H37" s="24"/>
      <c r="I37" s="24"/>
    </row>
    <row r="38" spans="1:9" x14ac:dyDescent="0.25">
      <c r="A38" s="24"/>
      <c r="B38" s="55"/>
      <c r="C38" s="56"/>
      <c r="D38" s="24"/>
      <c r="E38" s="21"/>
      <c r="F38" s="23"/>
      <c r="G38" s="22"/>
      <c r="H38" s="24"/>
      <c r="I38" s="24"/>
    </row>
    <row r="39" spans="1:9" x14ac:dyDescent="0.25">
      <c r="A39" s="24"/>
      <c r="B39" s="24"/>
      <c r="C39" s="24"/>
      <c r="D39" s="24"/>
      <c r="E39" s="21"/>
      <c r="F39" s="23"/>
      <c r="G39" s="22"/>
      <c r="H39" s="24"/>
      <c r="I39" s="24"/>
    </row>
    <row r="40" spans="1:9" x14ac:dyDescent="0.25">
      <c r="A40" s="19" t="s">
        <v>13</v>
      </c>
      <c r="B40" s="53"/>
      <c r="C40" s="21" t="s">
        <v>42</v>
      </c>
      <c r="D40" s="22"/>
      <c r="E40" s="22"/>
      <c r="F40" s="21"/>
      <c r="G40" s="23"/>
      <c r="H40" s="24"/>
    </row>
    <row r="41" spans="1:9" x14ac:dyDescent="0.25">
      <c r="A41" s="19" t="s">
        <v>13</v>
      </c>
      <c r="B41" s="20"/>
      <c r="C41" s="21" t="s">
        <v>14</v>
      </c>
      <c r="D41" s="22"/>
      <c r="E41" s="24"/>
      <c r="F41" s="24"/>
      <c r="G41" s="24"/>
      <c r="H41" s="24"/>
    </row>
    <row r="42" spans="1:9" x14ac:dyDescent="0.25">
      <c r="A42" s="24"/>
      <c r="B42" s="22"/>
      <c r="C42" s="22"/>
      <c r="D42" s="21"/>
      <c r="E42" s="24"/>
      <c r="F42" s="24"/>
      <c r="G42" s="24"/>
      <c r="H42" s="22"/>
      <c r="I42" s="24"/>
    </row>
    <row r="43" spans="1:9" x14ac:dyDescent="0.25">
      <c r="A43" s="24"/>
      <c r="B43" s="24"/>
      <c r="C43" s="1" t="s">
        <v>2</v>
      </c>
      <c r="D43" s="24"/>
      <c r="H43" s="24"/>
      <c r="I43" s="24"/>
    </row>
    <row r="44" spans="1:9" x14ac:dyDescent="0.25">
      <c r="A44" s="24"/>
      <c r="B44" s="24"/>
      <c r="C44" s="24"/>
      <c r="D44" s="24"/>
      <c r="H44" s="24"/>
      <c r="I44" s="24"/>
    </row>
  </sheetData>
  <mergeCells count="8">
    <mergeCell ref="B2:C2"/>
    <mergeCell ref="E2:G2"/>
    <mergeCell ref="F4:F6"/>
    <mergeCell ref="G4:G6"/>
    <mergeCell ref="F33:G33"/>
    <mergeCell ref="B4:B6"/>
    <mergeCell ref="C4:C6"/>
    <mergeCell ref="E4:E6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8"/>
  <sheetViews>
    <sheetView view="pageLayout" topLeftCell="A19" zoomScaleNormal="100" workbookViewId="0">
      <selection activeCell="G5" sqref="G5"/>
    </sheetView>
  </sheetViews>
  <sheetFormatPr defaultRowHeight="15" x14ac:dyDescent="0.25"/>
  <cols>
    <col min="1" max="1" width="16.5703125" customWidth="1"/>
    <col min="2" max="2" width="11.5703125" customWidth="1"/>
    <col min="3" max="3" width="12.85546875" customWidth="1"/>
    <col min="4" max="4" width="10.7109375" customWidth="1"/>
    <col min="5" max="5" width="10.5703125" customWidth="1"/>
    <col min="6" max="6" width="13" customWidth="1"/>
    <col min="7" max="7" width="11.5703125" customWidth="1"/>
    <col min="8" max="8" width="11.28515625" customWidth="1"/>
    <col min="9" max="9" width="13.42578125" customWidth="1"/>
  </cols>
  <sheetData>
    <row r="3" spans="1:9" x14ac:dyDescent="0.25">
      <c r="A3" s="24" t="s">
        <v>15</v>
      </c>
      <c r="B3" s="24"/>
      <c r="C3" s="24"/>
      <c r="D3" s="24"/>
      <c r="E3" s="24"/>
      <c r="F3" s="24"/>
      <c r="G3" s="24"/>
      <c r="H3" s="24"/>
      <c r="I3" s="24"/>
    </row>
    <row r="4" spans="1:9" ht="15.75" thickBot="1" x14ac:dyDescent="0.3">
      <c r="A4" s="24"/>
      <c r="B4" s="24"/>
      <c r="C4" s="24"/>
      <c r="D4" s="24"/>
      <c r="E4" s="24"/>
      <c r="F4" s="24"/>
      <c r="G4" s="24"/>
      <c r="H4" s="24"/>
      <c r="I4" s="24"/>
    </row>
    <row r="5" spans="1:9" x14ac:dyDescent="0.25">
      <c r="A5" s="47" t="s">
        <v>16</v>
      </c>
      <c r="B5" s="47"/>
      <c r="C5" s="24"/>
      <c r="D5" s="24"/>
      <c r="E5" s="24"/>
      <c r="F5" s="24"/>
      <c r="G5" s="24"/>
      <c r="H5" s="24"/>
      <c r="I5" s="24"/>
    </row>
    <row r="6" spans="1:9" x14ac:dyDescent="0.25">
      <c r="A6" s="48" t="s">
        <v>17</v>
      </c>
      <c r="B6" s="51">
        <v>0.59887503153622368</v>
      </c>
      <c r="C6" s="24"/>
      <c r="D6" s="24"/>
      <c r="E6" s="24"/>
      <c r="F6" s="24"/>
      <c r="G6" s="24"/>
      <c r="H6" s="24"/>
      <c r="I6" s="24"/>
    </row>
    <row r="7" spans="1:9" x14ac:dyDescent="0.25">
      <c r="A7" s="48" t="s">
        <v>18</v>
      </c>
      <c r="B7" s="51">
        <v>0.35865130339751294</v>
      </c>
      <c r="C7" s="24"/>
      <c r="D7" s="24"/>
      <c r="E7" s="24"/>
      <c r="F7" s="24"/>
      <c r="G7" s="24"/>
      <c r="H7" s="24"/>
      <c r="I7" s="24"/>
    </row>
    <row r="8" spans="1:9" x14ac:dyDescent="0.25">
      <c r="A8" s="48" t="s">
        <v>19</v>
      </c>
      <c r="B8" s="51">
        <v>0.30520557868063908</v>
      </c>
      <c r="C8" s="24"/>
      <c r="D8" s="24"/>
      <c r="E8" s="24"/>
      <c r="F8" s="24"/>
      <c r="G8" s="24"/>
      <c r="H8" s="24"/>
      <c r="I8" s="24"/>
    </row>
    <row r="9" spans="1:9" x14ac:dyDescent="0.25">
      <c r="A9" s="48" t="s">
        <v>20</v>
      </c>
      <c r="B9" s="51">
        <v>75.031298215407205</v>
      </c>
      <c r="C9" s="24"/>
      <c r="D9" s="24"/>
      <c r="E9" s="24"/>
      <c r="F9" s="24"/>
      <c r="G9" s="24"/>
      <c r="H9" s="24"/>
      <c r="I9" s="24"/>
    </row>
    <row r="10" spans="1:9" ht="15.75" thickBot="1" x14ac:dyDescent="0.3">
      <c r="A10" s="49" t="s">
        <v>21</v>
      </c>
      <c r="B10" s="49">
        <v>14</v>
      </c>
      <c r="C10" s="24"/>
      <c r="D10" s="24"/>
      <c r="E10" s="24"/>
      <c r="F10" s="24"/>
      <c r="G10" s="24"/>
      <c r="H10" s="24"/>
      <c r="I10" s="24"/>
    </row>
    <row r="11" spans="1:9" x14ac:dyDescent="0.25">
      <c r="A11" s="24"/>
      <c r="B11" s="24"/>
      <c r="C11" s="24"/>
      <c r="D11" s="24"/>
      <c r="E11" s="24"/>
      <c r="F11" s="24"/>
      <c r="G11" s="24"/>
      <c r="H11" s="24"/>
      <c r="I11" s="24"/>
    </row>
    <row r="12" spans="1:9" ht="15.75" thickBot="1" x14ac:dyDescent="0.3">
      <c r="A12" s="24" t="s">
        <v>22</v>
      </c>
      <c r="B12" s="24"/>
      <c r="C12" s="24"/>
      <c r="D12" s="24"/>
      <c r="E12" s="24"/>
      <c r="F12" s="24"/>
      <c r="G12" s="24"/>
      <c r="H12" s="24"/>
      <c r="I12" s="24"/>
    </row>
    <row r="13" spans="1:9" x14ac:dyDescent="0.25">
      <c r="A13" s="50"/>
      <c r="B13" s="50" t="s">
        <v>27</v>
      </c>
      <c r="C13" s="50" t="s">
        <v>28</v>
      </c>
      <c r="D13" s="50" t="s">
        <v>29</v>
      </c>
      <c r="E13" s="50" t="s">
        <v>30</v>
      </c>
      <c r="F13" s="50" t="s">
        <v>31</v>
      </c>
      <c r="G13" s="24"/>
      <c r="H13" s="24"/>
      <c r="I13" s="24"/>
    </row>
    <row r="14" spans="1:9" x14ac:dyDescent="0.25">
      <c r="A14" s="48" t="s">
        <v>23</v>
      </c>
      <c r="B14" s="48">
        <v>1</v>
      </c>
      <c r="C14" s="51">
        <v>37778.46994304187</v>
      </c>
      <c r="D14" s="51">
        <v>37778.46994304187</v>
      </c>
      <c r="E14" s="51">
        <v>6.7105704955344958</v>
      </c>
      <c r="F14" s="51">
        <v>2.3637128220863252E-2</v>
      </c>
      <c r="G14" s="24"/>
      <c r="H14" s="24"/>
      <c r="I14" s="24"/>
    </row>
    <row r="15" spans="1:9" x14ac:dyDescent="0.25">
      <c r="A15" s="48" t="s">
        <v>24</v>
      </c>
      <c r="B15" s="48">
        <v>12</v>
      </c>
      <c r="C15" s="51">
        <v>67556.348542672422</v>
      </c>
      <c r="D15" s="51">
        <v>5629.6957118893688</v>
      </c>
      <c r="E15" s="51"/>
      <c r="F15" s="51"/>
      <c r="G15" s="24"/>
      <c r="H15" s="24"/>
      <c r="I15" s="24"/>
    </row>
    <row r="16" spans="1:9" ht="15.75" thickBot="1" x14ac:dyDescent="0.3">
      <c r="A16" s="49" t="s">
        <v>25</v>
      </c>
      <c r="B16" s="49">
        <v>13</v>
      </c>
      <c r="C16" s="52">
        <v>105334.81848571429</v>
      </c>
      <c r="D16" s="52"/>
      <c r="E16" s="52"/>
      <c r="F16" s="52"/>
      <c r="G16" s="24"/>
      <c r="H16" s="24"/>
      <c r="I16" s="24"/>
    </row>
    <row r="17" spans="1:9" ht="15.75" thickBot="1" x14ac:dyDescent="0.3">
      <c r="A17" s="24"/>
      <c r="B17" s="24"/>
      <c r="C17" s="24"/>
      <c r="D17" s="24"/>
      <c r="E17" s="24"/>
      <c r="F17" s="24"/>
      <c r="G17" s="24"/>
      <c r="H17" s="24"/>
      <c r="I17" s="24"/>
    </row>
    <row r="18" spans="1:9" x14ac:dyDescent="0.25">
      <c r="A18" s="50"/>
      <c r="B18" s="50" t="s">
        <v>32</v>
      </c>
      <c r="C18" s="50" t="s">
        <v>20</v>
      </c>
      <c r="D18" s="50" t="s">
        <v>33</v>
      </c>
      <c r="E18" s="50" t="s">
        <v>34</v>
      </c>
      <c r="F18" s="50" t="s">
        <v>35</v>
      </c>
      <c r="G18" s="50" t="s">
        <v>36</v>
      </c>
      <c r="H18" s="50" t="s">
        <v>37</v>
      </c>
      <c r="I18" s="50" t="s">
        <v>38</v>
      </c>
    </row>
    <row r="19" spans="1:9" x14ac:dyDescent="0.25">
      <c r="A19" s="48" t="s">
        <v>26</v>
      </c>
      <c r="B19" s="51">
        <v>-19470.222176724135</v>
      </c>
      <c r="C19" s="51">
        <v>7569.2966949801057</v>
      </c>
      <c r="D19" s="51">
        <v>-2.5722630465306802</v>
      </c>
      <c r="E19" s="51">
        <v>2.4443526820595664E-2</v>
      </c>
      <c r="F19" s="51">
        <v>-35962.302927304539</v>
      </c>
      <c r="G19" s="51">
        <v>-2978.1414261437312</v>
      </c>
      <c r="H19" s="51">
        <v>-35962.302927304539</v>
      </c>
      <c r="I19" s="51">
        <v>-2978.1414261437312</v>
      </c>
    </row>
    <row r="20" spans="1:9" ht="15.75" thickBot="1" x14ac:dyDescent="0.3">
      <c r="A20" s="49">
        <v>2003</v>
      </c>
      <c r="B20" s="52">
        <v>9.7462284482758612</v>
      </c>
      <c r="C20" s="52">
        <v>3.7623298250373409</v>
      </c>
      <c r="D20" s="52">
        <v>2.590476885736388</v>
      </c>
      <c r="E20" s="52">
        <v>2.3637128220863252E-2</v>
      </c>
      <c r="F20" s="52">
        <v>1.5488159560448445</v>
      </c>
      <c r="G20" s="52">
        <v>17.943640940506878</v>
      </c>
      <c r="H20" s="52">
        <v>1.5488159560448445</v>
      </c>
      <c r="I20" s="52">
        <v>17.943640940506878</v>
      </c>
    </row>
    <row r="21" spans="1:9" x14ac:dyDescent="0.25">
      <c r="A21" s="24"/>
      <c r="B21" s="24"/>
      <c r="C21" s="24"/>
      <c r="D21" s="24"/>
      <c r="E21" s="24"/>
      <c r="F21" s="24"/>
      <c r="G21" s="24"/>
      <c r="H21" s="24"/>
      <c r="I21" s="24"/>
    </row>
    <row r="22" spans="1:9" x14ac:dyDescent="0.25">
      <c r="A22" s="24" t="s">
        <v>39</v>
      </c>
      <c r="B22" s="24"/>
      <c r="C22" s="24"/>
      <c r="D22" s="24"/>
      <c r="E22" s="24"/>
      <c r="F22" s="24"/>
      <c r="G22" s="24"/>
      <c r="H22" s="24"/>
      <c r="I22" s="24"/>
    </row>
    <row r="23" spans="1:9" ht="15.75" thickBot="1" x14ac:dyDescent="0.3">
      <c r="A23" s="24"/>
      <c r="B23" s="24"/>
      <c r="C23" s="24"/>
      <c r="D23" s="24"/>
      <c r="E23" s="24"/>
      <c r="F23" s="24"/>
      <c r="G23" s="24"/>
      <c r="H23" s="24"/>
      <c r="I23" s="24"/>
    </row>
    <row r="24" spans="1:9" x14ac:dyDescent="0.25">
      <c r="A24" s="50" t="s">
        <v>40</v>
      </c>
      <c r="B24" s="50" t="s">
        <v>45</v>
      </c>
      <c r="C24" s="50" t="s">
        <v>41</v>
      </c>
      <c r="D24" s="24"/>
      <c r="E24" s="24"/>
      <c r="F24" s="24"/>
      <c r="G24" s="24"/>
      <c r="H24" s="24"/>
      <c r="I24" s="24"/>
    </row>
    <row r="25" spans="1:9" x14ac:dyDescent="0.25">
      <c r="A25" s="48">
        <v>1</v>
      </c>
      <c r="B25" s="51">
        <v>61.219633620690729</v>
      </c>
      <c r="C25" s="51">
        <v>73.780366379309271</v>
      </c>
      <c r="D25" s="24"/>
      <c r="E25" s="24"/>
      <c r="F25" s="24"/>
      <c r="G25" s="24"/>
      <c r="H25" s="24"/>
      <c r="I25" s="24"/>
    </row>
    <row r="26" spans="1:9" x14ac:dyDescent="0.25">
      <c r="A26" s="48">
        <v>2</v>
      </c>
      <c r="B26" s="51">
        <v>70.965862068966089</v>
      </c>
      <c r="C26" s="51">
        <v>-48.965862068966089</v>
      </c>
      <c r="D26" s="24"/>
      <c r="E26" s="24"/>
      <c r="F26" s="24"/>
      <c r="G26" s="24"/>
      <c r="H26" s="24"/>
      <c r="I26" s="24"/>
    </row>
    <row r="27" spans="1:9" x14ac:dyDescent="0.25">
      <c r="A27" s="48">
        <v>3</v>
      </c>
      <c r="B27" s="51">
        <v>80.71209051724145</v>
      </c>
      <c r="C27" s="51">
        <v>52.28790948275855</v>
      </c>
      <c r="D27" s="24"/>
      <c r="E27" s="24"/>
      <c r="F27" s="24"/>
      <c r="G27" s="24"/>
      <c r="H27" s="24"/>
      <c r="I27" s="24"/>
    </row>
    <row r="28" spans="1:9" x14ac:dyDescent="0.25">
      <c r="A28" s="48">
        <v>4</v>
      </c>
      <c r="B28" s="51">
        <v>90.45831896551681</v>
      </c>
      <c r="C28" s="51">
        <v>-24.45831896551681</v>
      </c>
      <c r="D28" s="24"/>
      <c r="E28" s="24"/>
      <c r="F28" s="24"/>
      <c r="G28" s="24"/>
      <c r="H28" s="24"/>
      <c r="I28" s="24"/>
    </row>
    <row r="29" spans="1:9" x14ac:dyDescent="0.25">
      <c r="A29" s="48">
        <v>5</v>
      </c>
      <c r="B29" s="51">
        <v>100.20454741379217</v>
      </c>
      <c r="C29" s="51">
        <v>-49.304547413792172</v>
      </c>
      <c r="D29" s="24"/>
      <c r="E29" s="24"/>
      <c r="F29" s="24"/>
      <c r="G29" s="24"/>
      <c r="H29" s="24"/>
      <c r="I29" s="24"/>
    </row>
    <row r="30" spans="1:9" x14ac:dyDescent="0.25">
      <c r="A30" s="48">
        <v>6</v>
      </c>
      <c r="B30" s="51">
        <v>109.95077586207117</v>
      </c>
      <c r="C30" s="51">
        <v>-22.950775862071168</v>
      </c>
      <c r="D30" s="24"/>
      <c r="E30" s="24"/>
      <c r="F30" s="24"/>
      <c r="G30" s="24"/>
      <c r="H30" s="24"/>
      <c r="I30" s="24"/>
    </row>
    <row r="31" spans="1:9" x14ac:dyDescent="0.25">
      <c r="A31" s="48">
        <v>7</v>
      </c>
      <c r="B31" s="51">
        <v>119.69700431034653</v>
      </c>
      <c r="C31" s="51">
        <v>-7.1470043103465315</v>
      </c>
      <c r="D31" s="24"/>
      <c r="E31" s="24"/>
      <c r="F31" s="24"/>
      <c r="G31" s="24"/>
      <c r="H31" s="24"/>
      <c r="I31" s="24"/>
    </row>
    <row r="32" spans="1:9" x14ac:dyDescent="0.25">
      <c r="A32" s="48">
        <v>8</v>
      </c>
      <c r="B32" s="51">
        <v>148.93568965517261</v>
      </c>
      <c r="C32" s="51">
        <v>-10.835689655172615</v>
      </c>
      <c r="D32" s="24"/>
      <c r="E32" s="24"/>
      <c r="F32" s="24"/>
      <c r="G32" s="24"/>
      <c r="H32" s="24"/>
      <c r="I32" s="24"/>
    </row>
    <row r="33" spans="1:9" x14ac:dyDescent="0.25">
      <c r="A33" s="48">
        <v>9</v>
      </c>
      <c r="B33" s="51">
        <v>158.68191810344797</v>
      </c>
      <c r="C33" s="51">
        <v>99.928081896552044</v>
      </c>
      <c r="D33" s="24"/>
      <c r="E33" s="24"/>
      <c r="F33" s="24"/>
      <c r="G33" s="24"/>
      <c r="H33" s="24"/>
      <c r="I33" s="24"/>
    </row>
    <row r="34" spans="1:9" x14ac:dyDescent="0.25">
      <c r="A34" s="48">
        <v>10</v>
      </c>
      <c r="B34" s="51">
        <v>178.17437500000233</v>
      </c>
      <c r="C34" s="51">
        <v>-77.674375000002328</v>
      </c>
      <c r="D34" s="24"/>
      <c r="E34" s="24"/>
      <c r="F34" s="24"/>
      <c r="G34" s="24"/>
      <c r="H34" s="24"/>
      <c r="I34" s="24"/>
    </row>
    <row r="35" spans="1:9" x14ac:dyDescent="0.25">
      <c r="A35" s="48">
        <v>11</v>
      </c>
      <c r="B35" s="51">
        <v>187.92060344827769</v>
      </c>
      <c r="C35" s="51">
        <v>-80.920603448277689</v>
      </c>
      <c r="D35" s="24"/>
      <c r="E35" s="24"/>
      <c r="F35" s="24"/>
      <c r="G35" s="24"/>
      <c r="H35" s="24"/>
      <c r="I35" s="24"/>
    </row>
    <row r="36" spans="1:9" x14ac:dyDescent="0.25">
      <c r="A36" s="48">
        <v>12</v>
      </c>
      <c r="B36" s="51">
        <v>197.66683189655305</v>
      </c>
      <c r="C36" s="51">
        <v>-41.166831896553049</v>
      </c>
      <c r="D36" s="24"/>
      <c r="E36" s="24"/>
      <c r="F36" s="24"/>
      <c r="G36" s="24"/>
      <c r="H36" s="24"/>
      <c r="I36" s="24"/>
    </row>
    <row r="37" spans="1:9" x14ac:dyDescent="0.25">
      <c r="A37" s="48">
        <v>13</v>
      </c>
      <c r="B37" s="51">
        <v>207.41306034482841</v>
      </c>
      <c r="C37" s="51">
        <v>167.58693965517159</v>
      </c>
      <c r="D37" s="24"/>
      <c r="E37" s="24"/>
      <c r="F37" s="24"/>
      <c r="G37" s="24"/>
      <c r="H37" s="24"/>
      <c r="I37" s="24"/>
    </row>
    <row r="38" spans="1:9" ht="15.75" thickBot="1" x14ac:dyDescent="0.3">
      <c r="A38" s="49">
        <v>14</v>
      </c>
      <c r="B38" s="52">
        <v>217.15928879310377</v>
      </c>
      <c r="C38" s="52">
        <v>-30.159288793103769</v>
      </c>
      <c r="D38" s="24"/>
      <c r="E38" s="24"/>
      <c r="F38" s="24"/>
      <c r="G38" s="24"/>
      <c r="H38" s="24"/>
      <c r="I38" s="24"/>
    </row>
  </sheetData>
  <pageMargins left="0.70866141732283472" right="0.70866141732283472" top="0.35433070866141736" bottom="0.35433070866141736" header="0.31496062992125984" footer="0.31496062992125984"/>
  <pageSetup paperSize="9" scale="97" orientation="landscape" r:id="rId1"/>
  <headerFooter>
    <oddHeader>&amp;C&amp;"-,Italic"&amp;10Urbums Nr. 22624_Cl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Baltezers_22624</vt:lpstr>
      <vt:lpstr>22624_Cl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</cp:lastModifiedBy>
  <cp:lastPrinted>2020-12-27T16:28:36Z</cp:lastPrinted>
  <dcterms:created xsi:type="dcterms:W3CDTF">2020-11-10T06:43:05Z</dcterms:created>
  <dcterms:modified xsi:type="dcterms:W3CDTF">2020-12-27T16:29:53Z</dcterms:modified>
</cp:coreProperties>
</file>