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O:\ARHIVS\Stiebrins\Hidrogeologija\VARAM\Faili\Riiga\Imanta\"/>
    </mc:Choice>
  </mc:AlternateContent>
  <xr:revisionPtr revIDLastSave="0" documentId="13_ncr:1_{828A4AB9-1D52-4E05-AF6C-77228B9A5794}" xr6:coauthVersionLast="45" xr6:coauthVersionMax="45" xr10:uidLastSave="{00000000-0000-0000-0000-000000000000}"/>
  <bookViews>
    <workbookView xWindow="3525" yWindow="960" windowWidth="21600" windowHeight="11385" xr2:uid="{00000000-000D-0000-FFFF-FFFF00000000}"/>
  </bookViews>
  <sheets>
    <sheet name="Imanta_688" sheetId="1" r:id="rId1"/>
  </sheets>
  <definedNames>
    <definedName name="_xlnm._FilterDatabase" localSheetId="0" hidden="1">Imanta_688!#REF!</definedName>
  </definedNames>
  <calcPr calcId="181029"/>
</workbook>
</file>

<file path=xl/calcChain.xml><?xml version="1.0" encoding="utf-8"?>
<calcChain xmlns="http://schemas.openxmlformats.org/spreadsheetml/2006/main">
  <c r="L15" i="1" l="1"/>
  <c r="L16" i="1" s="1"/>
  <c r="L14" i="1"/>
  <c r="L13" i="1"/>
  <c r="L12" i="1"/>
  <c r="L11" i="1"/>
  <c r="L10" i="1"/>
  <c r="J15" i="1"/>
  <c r="J16" i="1" s="1"/>
  <c r="J14" i="1"/>
  <c r="J13" i="1"/>
  <c r="J12" i="1"/>
  <c r="J11" i="1"/>
  <c r="J10" i="1"/>
  <c r="C15" i="1"/>
  <c r="C14" i="1"/>
  <c r="C13" i="1"/>
  <c r="C12" i="1"/>
  <c r="C11" i="1"/>
  <c r="C10" i="1"/>
  <c r="C16" i="1" l="1"/>
</calcChain>
</file>

<file path=xl/sharedStrings.xml><?xml version="1.0" encoding="utf-8"?>
<sst xmlns="http://schemas.openxmlformats.org/spreadsheetml/2006/main" count="28" uniqueCount="25">
  <si>
    <t>Datums</t>
  </si>
  <si>
    <t>mg/l</t>
  </si>
  <si>
    <t>Nitrāti</t>
  </si>
  <si>
    <t>Cl</t>
  </si>
  <si>
    <t>As</t>
  </si>
  <si>
    <t>Cd</t>
  </si>
  <si>
    <t>Pb</t>
  </si>
  <si>
    <t>BTEX</t>
  </si>
  <si>
    <t>TCE + PCE</t>
  </si>
  <si>
    <t>Trihlormetāns</t>
  </si>
  <si>
    <t>1,2-dihloretāns</t>
  </si>
  <si>
    <t>µg/l</t>
  </si>
  <si>
    <t>Robežvērtība</t>
  </si>
  <si>
    <t>Testēšanas rezultāti</t>
  </si>
  <si>
    <t>11x4,42=48,62</t>
  </si>
  <si>
    <t>0,8x1,288= 1,03</t>
  </si>
  <si>
    <t>Kvartāra pazemes ūdeņu horizonts</t>
  </si>
  <si>
    <t>Count</t>
  </si>
  <si>
    <r>
      <t>NH</t>
    </r>
    <r>
      <rPr>
        <vertAlign val="subscript"/>
        <sz val="10"/>
        <color theme="1"/>
        <rFont val="Calibri"/>
        <family val="2"/>
        <scheme val="minor"/>
      </rPr>
      <t>4</t>
    </r>
  </si>
  <si>
    <t>Median</t>
  </si>
  <si>
    <t>Confidence.T</t>
  </si>
  <si>
    <t>Min</t>
  </si>
  <si>
    <t>Max</t>
  </si>
  <si>
    <t>Var.p</t>
  </si>
  <si>
    <t>Stdev.p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</si>
</sst>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9">
    <xf numFmtId="0" fontId="0" fillId="0" borderId="0" xfId="0"/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/>
    </xf>
    <xf numFmtId="14" fontId="18" fillId="0" borderId="20" xfId="0" applyNumberFormat="1" applyFont="1" applyBorder="1"/>
    <xf numFmtId="0" fontId="18" fillId="0" borderId="20" xfId="0" applyFont="1" applyBorder="1"/>
    <xf numFmtId="0" fontId="18" fillId="0" borderId="21" xfId="0" applyFont="1" applyBorder="1"/>
    <xf numFmtId="0" fontId="18" fillId="0" borderId="0" xfId="0" applyFont="1"/>
    <xf numFmtId="0" fontId="18" fillId="0" borderId="10" xfId="0" applyFont="1" applyBorder="1"/>
    <xf numFmtId="14" fontId="18" fillId="0" borderId="22" xfId="0" applyNumberFormat="1" applyFont="1" applyBorder="1"/>
    <xf numFmtId="0" fontId="18" fillId="0" borderId="22" xfId="0" applyFont="1" applyBorder="1"/>
    <xf numFmtId="0" fontId="18" fillId="0" borderId="23" xfId="0" applyFont="1" applyBorder="1"/>
    <xf numFmtId="0" fontId="18" fillId="0" borderId="24" xfId="0" applyFont="1" applyBorder="1"/>
    <xf numFmtId="14" fontId="18" fillId="0" borderId="13" xfId="0" applyNumberFormat="1" applyFont="1" applyBorder="1"/>
    <xf numFmtId="0" fontId="18" fillId="0" borderId="25" xfId="0" applyFont="1" applyBorder="1"/>
    <xf numFmtId="0" fontId="18" fillId="0" borderId="22" xfId="0" applyFont="1" applyFill="1" applyBorder="1"/>
    <xf numFmtId="0" fontId="19" fillId="0" borderId="14" xfId="0" applyFont="1" applyBorder="1" applyAlignment="1">
      <alignment horizontal="right" vertical="center"/>
    </xf>
    <xf numFmtId="2" fontId="18" fillId="0" borderId="10" xfId="0" applyNumberFormat="1" applyFont="1" applyBorder="1"/>
    <xf numFmtId="2" fontId="18" fillId="0" borderId="22" xfId="0" applyNumberFormat="1" applyFont="1" applyBorder="1"/>
    <xf numFmtId="2" fontId="18" fillId="0" borderId="25" xfId="0" applyNumberFormat="1" applyFont="1" applyBorder="1"/>
    <xf numFmtId="0" fontId="19" fillId="0" borderId="15" xfId="0" applyFont="1" applyBorder="1" applyAlignment="1">
      <alignment horizontal="right" vertical="center" wrapText="1"/>
    </xf>
    <xf numFmtId="0" fontId="19" fillId="0" borderId="15" xfId="0" applyFont="1" applyBorder="1" applyAlignment="1">
      <alignment horizontal="right" vertical="center"/>
    </xf>
    <xf numFmtId="0" fontId="19" fillId="0" borderId="15" xfId="0" applyFont="1" applyFill="1" applyBorder="1" applyAlignment="1">
      <alignment horizontal="right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164" fontId="18" fillId="0" borderId="0" xfId="0" applyNumberFormat="1" applyFont="1"/>
    <xf numFmtId="0" fontId="18" fillId="0" borderId="0" xfId="0" applyFont="1" applyAlignment="1">
      <alignment horizontal="center"/>
    </xf>
    <xf numFmtId="2" fontId="18" fillId="0" borderId="0" xfId="0" applyNumberFormat="1" applyFont="1"/>
    <xf numFmtId="164" fontId="18" fillId="0" borderId="0" xfId="0" applyNumberFormat="1" applyFont="1" applyFill="1"/>
    <xf numFmtId="0" fontId="18" fillId="0" borderId="10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8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abSelected="1" workbookViewId="0">
      <selection activeCell="D21" sqref="D21"/>
    </sheetView>
  </sheetViews>
  <sheetFormatPr defaultRowHeight="15" x14ac:dyDescent="0.25"/>
  <cols>
    <col min="2" max="2" width="17.140625" customWidth="1"/>
    <col min="9" max="9" width="12.5703125" customWidth="1"/>
    <col min="10" max="10" width="9.7109375" customWidth="1"/>
    <col min="11" max="11" width="13.140625" customWidth="1"/>
    <col min="12" max="12" width="8.28515625" customWidth="1"/>
  </cols>
  <sheetData>
    <row r="1" spans="1:12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x14ac:dyDescent="0.25">
      <c r="A2" s="8"/>
      <c r="B2" s="30" t="s">
        <v>0</v>
      </c>
      <c r="C2" s="33" t="s">
        <v>13</v>
      </c>
      <c r="D2" s="33"/>
      <c r="E2" s="33"/>
      <c r="F2" s="33"/>
      <c r="G2" s="33"/>
      <c r="H2" s="33"/>
      <c r="I2" s="33"/>
      <c r="J2" s="33"/>
      <c r="K2" s="33"/>
      <c r="L2" s="34"/>
    </row>
    <row r="3" spans="1:12" x14ac:dyDescent="0.25">
      <c r="A3" s="8"/>
      <c r="B3" s="31"/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2" t="s">
        <v>9</v>
      </c>
      <c r="J3" s="3" t="s">
        <v>18</v>
      </c>
      <c r="K3" s="2" t="s">
        <v>10</v>
      </c>
      <c r="L3" s="2" t="s">
        <v>2</v>
      </c>
    </row>
    <row r="4" spans="1:12" x14ac:dyDescent="0.25">
      <c r="A4" s="8"/>
      <c r="B4" s="32"/>
      <c r="C4" s="25" t="s">
        <v>1</v>
      </c>
      <c r="D4" s="35" t="s">
        <v>11</v>
      </c>
      <c r="E4" s="36"/>
      <c r="F4" s="36"/>
      <c r="G4" s="36"/>
      <c r="H4" s="36"/>
      <c r="I4" s="37"/>
      <c r="J4" s="25" t="s">
        <v>1</v>
      </c>
      <c r="K4" s="24" t="s">
        <v>11</v>
      </c>
      <c r="L4" s="4" t="s">
        <v>1</v>
      </c>
    </row>
    <row r="5" spans="1:12" x14ac:dyDescent="0.25">
      <c r="A5" s="8"/>
      <c r="B5" s="5">
        <v>32884</v>
      </c>
      <c r="C5" s="6">
        <v>22</v>
      </c>
      <c r="D5" s="7"/>
      <c r="E5" s="8"/>
      <c r="F5" s="6"/>
      <c r="G5" s="6"/>
      <c r="H5" s="7"/>
      <c r="I5" s="7"/>
      <c r="J5" s="9">
        <v>0.2</v>
      </c>
      <c r="K5" s="7"/>
      <c r="L5" s="18">
        <v>0</v>
      </c>
    </row>
    <row r="6" spans="1:12" x14ac:dyDescent="0.25">
      <c r="A6" s="8"/>
      <c r="B6" s="10">
        <v>34281</v>
      </c>
      <c r="C6" s="11">
        <v>14</v>
      </c>
      <c r="D6" s="12"/>
      <c r="E6" s="12"/>
      <c r="F6" s="12"/>
      <c r="G6" s="12"/>
      <c r="H6" s="12"/>
      <c r="I6" s="12"/>
      <c r="J6" s="13">
        <v>0.1</v>
      </c>
      <c r="K6" s="12"/>
      <c r="L6" s="19"/>
    </row>
    <row r="7" spans="1:12" x14ac:dyDescent="0.25">
      <c r="A7" s="8"/>
      <c r="B7" s="14">
        <v>34697</v>
      </c>
      <c r="C7" s="15">
        <v>24</v>
      </c>
      <c r="D7" s="11"/>
      <c r="E7" s="11"/>
      <c r="F7" s="11"/>
      <c r="G7" s="11"/>
      <c r="H7" s="16"/>
      <c r="I7" s="11"/>
      <c r="J7" s="11"/>
      <c r="K7" s="11"/>
      <c r="L7" s="20">
        <v>0.62019999999999997</v>
      </c>
    </row>
    <row r="8" spans="1:12" ht="25.5" x14ac:dyDescent="0.25">
      <c r="A8" s="8"/>
      <c r="B8" s="17" t="s">
        <v>12</v>
      </c>
      <c r="C8" s="22">
        <v>130</v>
      </c>
      <c r="D8" s="22">
        <v>7</v>
      </c>
      <c r="E8" s="22">
        <v>2</v>
      </c>
      <c r="F8" s="22">
        <v>6</v>
      </c>
      <c r="G8" s="22">
        <v>10</v>
      </c>
      <c r="H8" s="23">
        <v>5</v>
      </c>
      <c r="I8" s="22">
        <v>6</v>
      </c>
      <c r="J8" s="21" t="s">
        <v>15</v>
      </c>
      <c r="K8" s="22">
        <v>1.5</v>
      </c>
      <c r="L8" s="21" t="s">
        <v>14</v>
      </c>
    </row>
    <row r="9" spans="1:1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x14ac:dyDescent="0.25">
      <c r="A10" s="8"/>
      <c r="B10" s="8" t="s">
        <v>17</v>
      </c>
      <c r="C10" s="8">
        <f>COUNT(C5:C7)</f>
        <v>3</v>
      </c>
      <c r="D10" s="8"/>
      <c r="E10" s="8"/>
      <c r="F10" s="8"/>
      <c r="G10" s="8"/>
      <c r="H10" s="8"/>
      <c r="I10" s="8"/>
      <c r="J10" s="8">
        <f>COUNT(J5:J7)</f>
        <v>2</v>
      </c>
      <c r="K10" s="8"/>
      <c r="L10" s="8">
        <f>COUNT(L5:L7)</f>
        <v>2</v>
      </c>
    </row>
    <row r="11" spans="1:12" x14ac:dyDescent="0.25">
      <c r="A11" s="8"/>
      <c r="B11" s="8" t="s">
        <v>21</v>
      </c>
      <c r="C11" s="28">
        <f>MIN(C5:C7)</f>
        <v>14</v>
      </c>
      <c r="D11" s="28"/>
      <c r="E11" s="26"/>
      <c r="F11" s="26"/>
      <c r="G11" s="26"/>
      <c r="H11" s="26"/>
      <c r="I11" s="26"/>
      <c r="J11" s="28">
        <f>MIN(J5:J7)</f>
        <v>0.1</v>
      </c>
      <c r="K11" s="26"/>
      <c r="L11" s="28">
        <f>MIN(L5:L7)</f>
        <v>0</v>
      </c>
    </row>
    <row r="12" spans="1:12" x14ac:dyDescent="0.25">
      <c r="A12" s="8"/>
      <c r="B12" s="8" t="s">
        <v>22</v>
      </c>
      <c r="C12" s="28">
        <f>MAX(C5:C7)</f>
        <v>24</v>
      </c>
      <c r="D12" s="8"/>
      <c r="E12" s="26"/>
      <c r="F12" s="26"/>
      <c r="G12" s="26"/>
      <c r="H12" s="26"/>
      <c r="I12" s="26"/>
      <c r="J12" s="28">
        <f>MAX(J5:J7)</f>
        <v>0.2</v>
      </c>
      <c r="K12" s="26"/>
      <c r="L12" s="28">
        <f>MAX(L5:L7)</f>
        <v>0.62019999999999997</v>
      </c>
    </row>
    <row r="13" spans="1:12" x14ac:dyDescent="0.25">
      <c r="A13" s="8"/>
      <c r="B13" s="8" t="s">
        <v>19</v>
      </c>
      <c r="C13" s="26">
        <f>MEDIAN(C5:C7)</f>
        <v>22</v>
      </c>
      <c r="D13" s="26"/>
      <c r="E13" s="26"/>
      <c r="F13" s="26"/>
      <c r="G13" s="26"/>
      <c r="H13" s="26"/>
      <c r="I13" s="26"/>
      <c r="J13" s="26">
        <f>MEDIAN(J5:J7)</f>
        <v>0.15000000000000002</v>
      </c>
      <c r="K13" s="26"/>
      <c r="L13" s="26">
        <f>MEDIAN(L5:L7)</f>
        <v>0.31009999999999999</v>
      </c>
    </row>
    <row r="14" spans="1:12" x14ac:dyDescent="0.25">
      <c r="A14" s="8"/>
      <c r="B14" s="8" t="s">
        <v>23</v>
      </c>
      <c r="C14" s="26">
        <f>_xlfn.VAR.P(C5:C7)</f>
        <v>18.666666666666668</v>
      </c>
      <c r="D14" s="26"/>
      <c r="E14" s="26"/>
      <c r="F14" s="26"/>
      <c r="G14" s="26"/>
      <c r="H14" s="26"/>
      <c r="I14" s="26"/>
      <c r="J14" s="26">
        <f>_xlfn.VAR.P(J5:J7)</f>
        <v>2.4999999999999988E-3</v>
      </c>
      <c r="K14" s="26"/>
      <c r="L14" s="26">
        <f>_xlfn.VAR.P(L5:L7)</f>
        <v>9.6162009999999992E-2</v>
      </c>
    </row>
    <row r="15" spans="1:12" x14ac:dyDescent="0.25">
      <c r="A15" s="8"/>
      <c r="B15" s="8" t="s">
        <v>24</v>
      </c>
      <c r="C15" s="26">
        <f>_xlfn.STDEV.P(C5:C7)</f>
        <v>4.3204937989385739</v>
      </c>
      <c r="D15" s="26"/>
      <c r="E15" s="26"/>
      <c r="F15" s="26"/>
      <c r="G15" s="26"/>
      <c r="H15" s="26"/>
      <c r="I15" s="26"/>
      <c r="J15" s="26">
        <f>_xlfn.STDEV.P(J5:J7)</f>
        <v>4.9999999999999989E-2</v>
      </c>
      <c r="K15" s="29"/>
      <c r="L15" s="26">
        <f>_xlfn.STDEV.P(L5:L7)</f>
        <v>0.31009999999999999</v>
      </c>
    </row>
    <row r="16" spans="1:12" x14ac:dyDescent="0.25">
      <c r="A16" s="8"/>
      <c r="B16" s="8" t="s">
        <v>20</v>
      </c>
      <c r="C16" s="26">
        <f t="shared" ref="C16" si="0">_xlfn.CONFIDENCE.T(0.05,C15,C10)</f>
        <v>10.732701579326763</v>
      </c>
      <c r="D16" s="26"/>
      <c r="E16" s="8"/>
      <c r="F16" s="8"/>
      <c r="G16" s="8"/>
      <c r="H16" s="8"/>
      <c r="I16" s="8"/>
      <c r="J16" s="26">
        <f t="shared" ref="J16" si="1">_xlfn.CONFIDENCE.T(0.05,J15,J10)</f>
        <v>0.449232176604688</v>
      </c>
      <c r="K16" s="8"/>
      <c r="L16" s="26">
        <f t="shared" ref="L16" si="2">_xlfn.CONFIDENCE.T(0.05,L15,L10)</f>
        <v>2.786137959302275</v>
      </c>
    </row>
    <row r="17" spans="1:12" x14ac:dyDescent="0.25">
      <c r="A17" s="8"/>
      <c r="B17" s="8"/>
      <c r="C17" s="26"/>
      <c r="D17" s="26"/>
      <c r="E17" s="8"/>
      <c r="F17" s="8"/>
      <c r="G17" s="8"/>
      <c r="H17" s="8"/>
      <c r="I17" s="8"/>
      <c r="J17" s="26"/>
      <c r="K17" s="8"/>
      <c r="L17" s="26"/>
    </row>
    <row r="18" spans="1:12" x14ac:dyDescent="0.25">
      <c r="A18" s="8"/>
      <c r="B18" s="8"/>
      <c r="C18" s="8"/>
      <c r="D18" s="8"/>
      <c r="E18" s="8"/>
      <c r="F18" s="8"/>
      <c r="G18" s="38" t="s">
        <v>16</v>
      </c>
      <c r="H18" s="38"/>
      <c r="I18" s="38"/>
      <c r="J18" s="38"/>
      <c r="K18" s="27"/>
      <c r="L18" s="8"/>
    </row>
    <row r="19" spans="1:12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</sheetData>
  <mergeCells count="4">
    <mergeCell ref="B2:B4"/>
    <mergeCell ref="C2:L2"/>
    <mergeCell ref="D4:I4"/>
    <mergeCell ref="G18:J1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Imanta_688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 Stiebriņš</cp:lastModifiedBy>
  <cp:lastPrinted>2020-12-07T11:56:22Z</cp:lastPrinted>
  <dcterms:created xsi:type="dcterms:W3CDTF">2020-11-10T06:42:39Z</dcterms:created>
  <dcterms:modified xsi:type="dcterms:W3CDTF">2020-12-29T13:58:12Z</dcterms:modified>
</cp:coreProperties>
</file>