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_v3\2_pielikums\F5\"/>
    </mc:Choice>
  </mc:AlternateContent>
  <xr:revisionPtr revIDLastSave="0" documentId="13_ncr:1_{C13C8226-1CA8-402A-8C75-680CC63B819A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Liepaja_2642" sheetId="1" r:id="rId1"/>
    <sheet name="2642_Cl" sheetId="10" r:id="rId2"/>
    <sheet name="2642_Na" sheetId="12" r:id="rId3"/>
    <sheet name="2642_SO4" sheetId="11" r:id="rId4"/>
  </sheets>
  <definedNames>
    <definedName name="_xlnm._FilterDatabase" localSheetId="0" hidden="1">Liepaja_2642!#REF!</definedName>
  </definedNames>
  <calcPr calcId="181029"/>
</workbook>
</file>

<file path=xl/calcChain.xml><?xml version="1.0" encoding="utf-8"?>
<calcChain xmlns="http://schemas.openxmlformats.org/spreadsheetml/2006/main">
  <c r="J30" i="1" l="1"/>
  <c r="J29" i="1"/>
  <c r="J28" i="1"/>
  <c r="J27" i="1"/>
  <c r="J26" i="1"/>
  <c r="J25" i="1"/>
  <c r="I30" i="1"/>
  <c r="I29" i="1"/>
  <c r="I28" i="1"/>
  <c r="I27" i="1"/>
  <c r="I26" i="1"/>
  <c r="I25" i="1"/>
  <c r="H30" i="1"/>
  <c r="H29" i="1"/>
  <c r="H28" i="1"/>
  <c r="H27" i="1"/>
  <c r="H26" i="1"/>
  <c r="H25" i="1"/>
  <c r="I31" i="1" l="1"/>
  <c r="J31" i="1"/>
  <c r="H31" i="1"/>
</calcChain>
</file>

<file path=xl/sharedStrings.xml><?xml version="1.0" encoding="utf-8"?>
<sst xmlns="http://schemas.openxmlformats.org/spreadsheetml/2006/main" count="115" uniqueCount="52">
  <si>
    <t>Datums</t>
  </si>
  <si>
    <t>mg/l</t>
  </si>
  <si>
    <t>Testēšanas rezultāti</t>
  </si>
  <si>
    <t>Cl</t>
  </si>
  <si>
    <t>Na</t>
  </si>
  <si>
    <t>Robežvērtība</t>
  </si>
  <si>
    <t>Augšdevona Mūru - Žagares horizonts</t>
  </si>
  <si>
    <t>Count</t>
  </si>
  <si>
    <t>Standard deviation</t>
  </si>
  <si>
    <r>
      <t>SO</t>
    </r>
    <r>
      <rPr>
        <vertAlign val="subscript"/>
        <sz val="10"/>
        <color theme="1"/>
        <rFont val="Calibri"/>
        <family val="2"/>
        <scheme val="minor"/>
      </rPr>
      <t>4</t>
    </r>
  </si>
  <si>
    <t>Median</t>
  </si>
  <si>
    <t>Confidence.T</t>
  </si>
  <si>
    <t>Gads</t>
  </si>
  <si>
    <t>Min</t>
  </si>
  <si>
    <t>Max</t>
  </si>
  <si>
    <t>Variance</t>
  </si>
  <si>
    <t>DB "Urbumi" dati</t>
  </si>
  <si>
    <t>Tendenču aprēķinam sagatavotie dati</t>
  </si>
  <si>
    <t>Ar</t>
  </si>
  <si>
    <t xml:space="preserve">apzīmētajos gadījumos neatbilstība jonu bilances vienādojumā pārsniedz 10 %; dati nav izmantoti </t>
  </si>
  <si>
    <t>apzīmētajā gadījumā fiksēta neatbilstība jonu bilances vienādojumā 5 - 10 % ietvaros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</si>
  <si>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</si>
  <si>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</si>
  <si>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</si>
  <si>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</si>
  <si>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</si>
  <si>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</si>
  <si>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</si>
  <si>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</si>
  <si>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</si>
  <si>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</si>
  <si>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</si>
  <si>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</si>
  <si>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</si>
  <si>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</si>
  <si>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</si>
  <si>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</si>
  <si>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</si>
  <si>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</si>
  <si>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</si>
  <si>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</si>
  <si>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</si>
  <si>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</si>
  <si>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</si>
  <si>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</si>
  <si>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</si>
  <si>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</si>
  <si>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Residuals</t>
  </si>
  <si>
    <t>Predicted 1340</t>
  </si>
  <si>
    <t>Predicted 206,5</t>
  </si>
  <si>
    <t xml:space="preserve">Predicted </t>
  </si>
  <si>
    <t>izcelti rādītāji, daudzkārt lielāki par standarta novirzi; turpmākajos aprēķinos netiek ņemti vērā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</si>
</sst>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0">
    <xf numFmtId="0" fontId="0" fillId="0" borderId="0" xfId="0"/>
    <xf numFmtId="0" fontId="0" fillId="0" borderId="10" xfId="0" applyBorder="1"/>
    <xf numFmtId="0" fontId="18" fillId="0" borderId="0" xfId="0" applyFont="1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14" fontId="18" fillId="0" borderId="17" xfId="0" applyNumberFormat="1" applyFont="1" applyBorder="1" applyAlignment="1">
      <alignment horizontal="right" vertical="center"/>
    </xf>
    <xf numFmtId="14" fontId="18" fillId="0" borderId="18" xfId="0" applyNumberFormat="1" applyFont="1" applyBorder="1" applyAlignment="1">
      <alignment horizontal="right" vertical="center"/>
    </xf>
    <xf numFmtId="164" fontId="20" fillId="0" borderId="18" xfId="0" applyNumberFormat="1" applyFont="1" applyBorder="1" applyAlignment="1">
      <alignment horizontal="right" vertical="center"/>
    </xf>
    <xf numFmtId="0" fontId="18" fillId="0" borderId="18" xfId="0" applyFont="1" applyBorder="1" applyAlignment="1">
      <alignment horizontal="right" vertical="center"/>
    </xf>
    <xf numFmtId="0" fontId="18" fillId="0" borderId="19" xfId="0" applyFont="1" applyBorder="1" applyAlignment="1">
      <alignment horizontal="right" vertical="center"/>
    </xf>
    <xf numFmtId="164" fontId="20" fillId="0" borderId="19" xfId="0" applyNumberFormat="1" applyFont="1" applyBorder="1" applyAlignment="1">
      <alignment horizontal="right" vertical="center"/>
    </xf>
    <xf numFmtId="0" fontId="20" fillId="0" borderId="11" xfId="0" applyFont="1" applyFill="1" applyBorder="1" applyAlignment="1">
      <alignment horizontal="right" vertical="center"/>
    </xf>
    <xf numFmtId="164" fontId="18" fillId="0" borderId="0" xfId="0" applyNumberFormat="1" applyFont="1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14" fontId="18" fillId="0" borderId="21" xfId="0" applyNumberFormat="1" applyFont="1" applyBorder="1" applyAlignment="1">
      <alignment horizontal="right" vertical="center"/>
    </xf>
    <xf numFmtId="0" fontId="18" fillId="0" borderId="19" xfId="0" applyFont="1" applyFill="1" applyBorder="1" applyAlignment="1">
      <alignment horizontal="center" vertical="center"/>
    </xf>
    <xf numFmtId="164" fontId="20" fillId="0" borderId="21" xfId="0" applyNumberFormat="1" applyFont="1" applyBorder="1" applyAlignment="1">
      <alignment horizontal="right" vertical="center"/>
    </xf>
    <xf numFmtId="0" fontId="18" fillId="0" borderId="22" xfId="0" applyFont="1" applyBorder="1" applyAlignment="1">
      <alignment horizontal="right" vertical="center"/>
    </xf>
    <xf numFmtId="0" fontId="0" fillId="0" borderId="24" xfId="0" applyBorder="1"/>
    <xf numFmtId="164" fontId="20" fillId="0" borderId="25" xfId="0" applyNumberFormat="1" applyFont="1" applyBorder="1" applyAlignment="1">
      <alignment horizontal="right" vertical="center"/>
    </xf>
    <xf numFmtId="164" fontId="20" fillId="0" borderId="19" xfId="0" applyNumberFormat="1" applyFont="1" applyFill="1" applyBorder="1"/>
    <xf numFmtId="164" fontId="20" fillId="0" borderId="18" xfId="0" applyNumberFormat="1" applyFont="1" applyFill="1" applyBorder="1"/>
    <xf numFmtId="0" fontId="20" fillId="0" borderId="0" xfId="0" applyFont="1" applyBorder="1"/>
    <xf numFmtId="0" fontId="20" fillId="0" borderId="0" xfId="0" applyFont="1" applyFill="1" applyBorder="1" applyAlignment="1">
      <alignment horizontal="right" vertical="center"/>
    </xf>
    <xf numFmtId="14" fontId="18" fillId="33" borderId="18" xfId="0" applyNumberFormat="1" applyFont="1" applyFill="1" applyBorder="1" applyAlignment="1">
      <alignment horizontal="right" vertical="center"/>
    </xf>
    <xf numFmtId="164" fontId="21" fillId="0" borderId="17" xfId="0" applyNumberFormat="1" applyFont="1" applyFill="1" applyBorder="1"/>
    <xf numFmtId="0" fontId="21" fillId="0" borderId="23" xfId="0" applyFont="1" applyFill="1" applyBorder="1" applyAlignment="1">
      <alignment horizontal="center" vertical="center"/>
    </xf>
    <xf numFmtId="164" fontId="21" fillId="0" borderId="18" xfId="0" applyNumberFormat="1" applyFont="1" applyFill="1" applyBorder="1" applyAlignment="1">
      <alignment horizontal="center" vertical="center"/>
    </xf>
    <xf numFmtId="164" fontId="21" fillId="0" borderId="19" xfId="0" applyNumberFormat="1" applyFont="1" applyFill="1" applyBorder="1"/>
    <xf numFmtId="0" fontId="21" fillId="0" borderId="19" xfId="0" applyFont="1" applyFill="1" applyBorder="1" applyAlignment="1">
      <alignment horizontal="center" vertical="center"/>
    </xf>
    <xf numFmtId="164" fontId="21" fillId="0" borderId="18" xfId="0" applyNumberFormat="1" applyFont="1" applyFill="1" applyBorder="1"/>
    <xf numFmtId="164" fontId="21" fillId="0" borderId="21" xfId="0" applyNumberFormat="1" applyFont="1" applyBorder="1" applyAlignment="1">
      <alignment horizontal="right" vertical="center"/>
    </xf>
    <xf numFmtId="164" fontId="21" fillId="0" borderId="25" xfId="0" applyNumberFormat="1" applyFont="1" applyBorder="1" applyAlignment="1">
      <alignment horizontal="right" vertical="center"/>
    </xf>
    <xf numFmtId="0" fontId="21" fillId="0" borderId="22" xfId="0" applyFont="1" applyBorder="1" applyAlignment="1">
      <alignment horizontal="right" vertical="center"/>
    </xf>
    <xf numFmtId="164" fontId="21" fillId="0" borderId="18" xfId="0" applyNumberFormat="1" applyFont="1" applyBorder="1" applyAlignment="1">
      <alignment horizontal="right" vertical="center"/>
    </xf>
    <xf numFmtId="0" fontId="21" fillId="0" borderId="18" xfId="0" applyFont="1" applyBorder="1" applyAlignment="1">
      <alignment horizontal="right" vertical="center"/>
    </xf>
    <xf numFmtId="0" fontId="21" fillId="0" borderId="19" xfId="0" applyFont="1" applyBorder="1" applyAlignment="1">
      <alignment horizontal="right" vertical="center"/>
    </xf>
    <xf numFmtId="164" fontId="21" fillId="0" borderId="19" xfId="0" applyNumberFormat="1" applyFont="1" applyBorder="1" applyAlignment="1">
      <alignment horizontal="right" vertical="center"/>
    </xf>
    <xf numFmtId="164" fontId="21" fillId="0" borderId="20" xfId="0" applyNumberFormat="1" applyFont="1" applyBorder="1" applyAlignment="1">
      <alignment horizontal="right" vertical="center"/>
    </xf>
    <xf numFmtId="14" fontId="18" fillId="34" borderId="18" xfId="0" applyNumberFormat="1" applyFont="1" applyFill="1" applyBorder="1" applyAlignment="1">
      <alignment horizontal="right" vertical="center"/>
    </xf>
    <xf numFmtId="0" fontId="20" fillId="0" borderId="11" xfId="0" applyFont="1" applyBorder="1" applyAlignment="1">
      <alignment horizontal="right" vertical="center"/>
    </xf>
    <xf numFmtId="0" fontId="21" fillId="0" borderId="0" xfId="0" applyFont="1"/>
    <xf numFmtId="0" fontId="21" fillId="0" borderId="0" xfId="0" applyFont="1" applyAlignment="1">
      <alignment horizontal="right" vertical="center"/>
    </xf>
    <xf numFmtId="164" fontId="21" fillId="0" borderId="0" xfId="0" applyNumberFormat="1" applyFont="1" applyAlignment="1">
      <alignment horizontal="right" vertical="center"/>
    </xf>
    <xf numFmtId="165" fontId="21" fillId="0" borderId="0" xfId="0" applyNumberFormat="1" applyFont="1"/>
    <xf numFmtId="0" fontId="18" fillId="0" borderId="0" xfId="0" applyFont="1" applyAlignment="1">
      <alignment vertical="center"/>
    </xf>
    <xf numFmtId="14" fontId="18" fillId="34" borderId="29" xfId="0" applyNumberFormat="1" applyFont="1" applyFill="1" applyBorder="1" applyAlignment="1">
      <alignment horizontal="right" vertical="center"/>
    </xf>
    <xf numFmtId="164" fontId="21" fillId="0" borderId="29" xfId="0" applyNumberFormat="1" applyFont="1" applyBorder="1"/>
    <xf numFmtId="164" fontId="21" fillId="0" borderId="29" xfId="0" applyNumberFormat="1" applyFont="1" applyBorder="1" applyAlignment="1">
      <alignment horizontal="right" vertical="center"/>
    </xf>
    <xf numFmtId="164" fontId="21" fillId="0" borderId="30" xfId="0" applyNumberFormat="1" applyFont="1" applyBorder="1" applyAlignment="1">
      <alignment horizontal="right" vertical="center"/>
    </xf>
    <xf numFmtId="0" fontId="0" fillId="0" borderId="15" xfId="0" applyBorder="1"/>
    <xf numFmtId="0" fontId="18" fillId="0" borderId="21" xfId="0" applyNumberFormat="1" applyFont="1" applyBorder="1" applyAlignment="1">
      <alignment horizontal="right" vertical="center"/>
    </xf>
    <xf numFmtId="0" fontId="18" fillId="0" borderId="15" xfId="0" applyNumberFormat="1" applyFont="1" applyBorder="1" applyAlignment="1">
      <alignment horizontal="right" vertical="center"/>
    </xf>
    <xf numFmtId="0" fontId="18" fillId="0" borderId="31" xfId="0" applyNumberFormat="1" applyFont="1" applyBorder="1" applyAlignment="1">
      <alignment horizontal="right" vertical="center"/>
    </xf>
    <xf numFmtId="0" fontId="18" fillId="0" borderId="18" xfId="0" applyNumberFormat="1" applyFont="1" applyBorder="1" applyAlignment="1">
      <alignment horizontal="right" vertical="center"/>
    </xf>
    <xf numFmtId="0" fontId="21" fillId="0" borderId="0" xfId="0" applyFont="1" applyAlignment="1">
      <alignment horizontal="right"/>
    </xf>
    <xf numFmtId="0" fontId="21" fillId="33" borderId="0" xfId="0" applyFont="1" applyFill="1" applyAlignment="1">
      <alignment horizontal="left"/>
    </xf>
    <xf numFmtId="165" fontId="21" fillId="0" borderId="0" xfId="0" applyNumberFormat="1" applyFont="1" applyAlignment="1">
      <alignment horizontal="left"/>
    </xf>
    <xf numFmtId="0" fontId="21" fillId="0" borderId="0" xfId="0" applyFont="1" applyAlignment="1">
      <alignment horizontal="left"/>
    </xf>
    <xf numFmtId="164" fontId="21" fillId="0" borderId="0" xfId="0" applyNumberFormat="1" applyFont="1" applyAlignment="1">
      <alignment horizontal="left"/>
    </xf>
    <xf numFmtId="0" fontId="21" fillId="34" borderId="0" xfId="0" applyFont="1" applyFill="1" applyAlignment="1">
      <alignment horizontal="left"/>
    </xf>
    <xf numFmtId="164" fontId="23" fillId="0" borderId="18" xfId="0" applyNumberFormat="1" applyFont="1" applyFill="1" applyBorder="1"/>
    <xf numFmtId="0" fontId="0" fillId="0" borderId="0" xfId="0" applyBorder="1"/>
    <xf numFmtId="0" fontId="24" fillId="0" borderId="33" xfId="0" applyFont="1" applyFill="1" applyBorder="1" applyAlignment="1">
      <alignment horizontal="centerContinuous"/>
    </xf>
    <xf numFmtId="0" fontId="21" fillId="0" borderId="0" xfId="0" applyFont="1" applyFill="1" applyBorder="1" applyAlignment="1"/>
    <xf numFmtId="0" fontId="21" fillId="0" borderId="32" xfId="0" applyFont="1" applyFill="1" applyBorder="1" applyAlignment="1"/>
    <xf numFmtId="0" fontId="24" fillId="0" borderId="33" xfId="0" applyFont="1" applyFill="1" applyBorder="1" applyAlignment="1">
      <alignment horizontal="center"/>
    </xf>
    <xf numFmtId="165" fontId="21" fillId="0" borderId="0" xfId="0" applyNumberFormat="1" applyFont="1" applyFill="1" applyBorder="1" applyAlignment="1"/>
    <xf numFmtId="165" fontId="21" fillId="0" borderId="32" xfId="0" applyNumberFormat="1" applyFont="1" applyFill="1" applyBorder="1" applyAlignment="1"/>
    <xf numFmtId="164" fontId="23" fillId="0" borderId="23" xfId="0" applyNumberFormat="1" applyFont="1" applyFill="1" applyBorder="1"/>
    <xf numFmtId="0" fontId="22" fillId="0" borderId="0" xfId="0" applyFont="1" applyAlignment="1">
      <alignment horizontal="center"/>
    </xf>
    <xf numFmtId="0" fontId="18" fillId="0" borderId="27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000" b="1"/>
              <a:t>Atsevišķu jonu satura izmaiņas augšdevona Mūru - Žagares horizontā (urbums Nr. 2642)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Sulfātjoni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1442551863289839E-2"/>
                  <c:y val="-3.954120734908136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Liepaja_2642!$G$6:$G$22</c:f>
              <c:numCache>
                <c:formatCode>General</c:formatCode>
                <c:ptCount val="17"/>
                <c:pt idx="0">
                  <c:v>1985</c:v>
                </c:pt>
                <c:pt idx="1">
                  <c:v>1986</c:v>
                </c:pt>
                <c:pt idx="2">
                  <c:v>1989</c:v>
                </c:pt>
                <c:pt idx="3">
                  <c:v>1990</c:v>
                </c:pt>
                <c:pt idx="4">
                  <c:v>1993</c:v>
                </c:pt>
                <c:pt idx="5">
                  <c:v>1996</c:v>
                </c:pt>
                <c:pt idx="6">
                  <c:v>1997</c:v>
                </c:pt>
                <c:pt idx="7">
                  <c:v>2005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2013</c:v>
                </c:pt>
                <c:pt idx="14">
                  <c:v>2015</c:v>
                </c:pt>
                <c:pt idx="15">
                  <c:v>2017</c:v>
                </c:pt>
                <c:pt idx="16">
                  <c:v>2019</c:v>
                </c:pt>
              </c:numCache>
            </c:numRef>
          </c:cat>
          <c:val>
            <c:numRef>
              <c:f>Liepaja_2642!$H$6:$H$22</c:f>
              <c:numCache>
                <c:formatCode>0.0</c:formatCode>
                <c:ptCount val="17"/>
                <c:pt idx="0">
                  <c:v>206.5</c:v>
                </c:pt>
                <c:pt idx="1">
                  <c:v>199.9</c:v>
                </c:pt>
                <c:pt idx="2">
                  <c:v>261.24</c:v>
                </c:pt>
                <c:pt idx="3">
                  <c:v>236.97</c:v>
                </c:pt>
                <c:pt idx="4">
                  <c:v>249</c:v>
                </c:pt>
                <c:pt idx="5">
                  <c:v>220</c:v>
                </c:pt>
                <c:pt idx="6">
                  <c:v>670</c:v>
                </c:pt>
                <c:pt idx="7">
                  <c:v>230</c:v>
                </c:pt>
                <c:pt idx="8">
                  <c:v>236</c:v>
                </c:pt>
                <c:pt idx="10">
                  <c:v>235</c:v>
                </c:pt>
                <c:pt idx="12">
                  <c:v>238</c:v>
                </c:pt>
                <c:pt idx="13">
                  <c:v>213.4</c:v>
                </c:pt>
                <c:pt idx="14">
                  <c:v>212.87</c:v>
                </c:pt>
                <c:pt idx="15">
                  <c:v>149</c:v>
                </c:pt>
                <c:pt idx="16">
                  <c:v>285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DC4D-4721-8020-32E5B403F1E2}"/>
            </c:ext>
          </c:extLst>
        </c:ser>
        <c:ser>
          <c:idx val="1"/>
          <c:order val="1"/>
          <c:tx>
            <c:v>Hlorīdjoni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124793406441722"/>
                  <c:y val="-3.0493560496723548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Liepaja_2642!$G$6:$G$22</c:f>
              <c:numCache>
                <c:formatCode>General</c:formatCode>
                <c:ptCount val="17"/>
                <c:pt idx="0">
                  <c:v>1985</c:v>
                </c:pt>
                <c:pt idx="1">
                  <c:v>1986</c:v>
                </c:pt>
                <c:pt idx="2">
                  <c:v>1989</c:v>
                </c:pt>
                <c:pt idx="3">
                  <c:v>1990</c:v>
                </c:pt>
                <c:pt idx="4">
                  <c:v>1993</c:v>
                </c:pt>
                <c:pt idx="5">
                  <c:v>1996</c:v>
                </c:pt>
                <c:pt idx="6">
                  <c:v>1997</c:v>
                </c:pt>
                <c:pt idx="7">
                  <c:v>2005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2013</c:v>
                </c:pt>
                <c:pt idx="14">
                  <c:v>2015</c:v>
                </c:pt>
                <c:pt idx="15">
                  <c:v>2017</c:v>
                </c:pt>
                <c:pt idx="16">
                  <c:v>2019</c:v>
                </c:pt>
              </c:numCache>
            </c:numRef>
          </c:cat>
          <c:val>
            <c:numRef>
              <c:f>Liepaja_2642!$I$6:$I$22</c:f>
              <c:numCache>
                <c:formatCode>0.0</c:formatCode>
                <c:ptCount val="17"/>
                <c:pt idx="0">
                  <c:v>1340</c:v>
                </c:pt>
                <c:pt idx="1">
                  <c:v>698</c:v>
                </c:pt>
                <c:pt idx="2">
                  <c:v>1520</c:v>
                </c:pt>
                <c:pt idx="3">
                  <c:v>1560</c:v>
                </c:pt>
                <c:pt idx="4">
                  <c:v>1760</c:v>
                </c:pt>
                <c:pt idx="5">
                  <c:v>1600</c:v>
                </c:pt>
                <c:pt idx="6">
                  <c:v>1700</c:v>
                </c:pt>
                <c:pt idx="7">
                  <c:v>1430</c:v>
                </c:pt>
                <c:pt idx="8">
                  <c:v>1332.5</c:v>
                </c:pt>
                <c:pt idx="9">
                  <c:v>1348</c:v>
                </c:pt>
                <c:pt idx="10">
                  <c:v>1460</c:v>
                </c:pt>
                <c:pt idx="11">
                  <c:v>1297</c:v>
                </c:pt>
                <c:pt idx="12">
                  <c:v>1372</c:v>
                </c:pt>
                <c:pt idx="13">
                  <c:v>1438.5</c:v>
                </c:pt>
                <c:pt idx="14">
                  <c:v>1383.7</c:v>
                </c:pt>
                <c:pt idx="15">
                  <c:v>1820</c:v>
                </c:pt>
                <c:pt idx="16">
                  <c:v>1690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DC4D-4721-8020-32E5B403F1E2}"/>
            </c:ext>
          </c:extLst>
        </c:ser>
        <c:ser>
          <c:idx val="2"/>
          <c:order val="2"/>
          <c:tx>
            <c:v>Nātrija joni</c:v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6390753393264149E-2"/>
                  <c:y val="-3.131674540682414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Liepaja_2642!$G$6:$G$22</c:f>
              <c:numCache>
                <c:formatCode>General</c:formatCode>
                <c:ptCount val="17"/>
                <c:pt idx="0">
                  <c:v>1985</c:v>
                </c:pt>
                <c:pt idx="1">
                  <c:v>1986</c:v>
                </c:pt>
                <c:pt idx="2">
                  <c:v>1989</c:v>
                </c:pt>
                <c:pt idx="3">
                  <c:v>1990</c:v>
                </c:pt>
                <c:pt idx="4">
                  <c:v>1993</c:v>
                </c:pt>
                <c:pt idx="5">
                  <c:v>1996</c:v>
                </c:pt>
                <c:pt idx="6">
                  <c:v>1997</c:v>
                </c:pt>
                <c:pt idx="7">
                  <c:v>2005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2013</c:v>
                </c:pt>
                <c:pt idx="14">
                  <c:v>2015</c:v>
                </c:pt>
                <c:pt idx="15">
                  <c:v>2017</c:v>
                </c:pt>
                <c:pt idx="16">
                  <c:v>2019</c:v>
                </c:pt>
              </c:numCache>
            </c:numRef>
          </c:cat>
          <c:val>
            <c:numRef>
              <c:f>Liepaja_2642!$J$6:$J$22</c:f>
              <c:numCache>
                <c:formatCode>General</c:formatCode>
                <c:ptCount val="17"/>
                <c:pt idx="6" formatCode="0.0">
                  <c:v>1000</c:v>
                </c:pt>
                <c:pt idx="7" formatCode="0.0">
                  <c:v>605</c:v>
                </c:pt>
                <c:pt idx="8" formatCode="0.0">
                  <c:v>625</c:v>
                </c:pt>
                <c:pt idx="10" formatCode="0.0">
                  <c:v>623</c:v>
                </c:pt>
                <c:pt idx="12" formatCode="0.0">
                  <c:v>618</c:v>
                </c:pt>
                <c:pt idx="13" formatCode="0.0">
                  <c:v>490.9</c:v>
                </c:pt>
                <c:pt idx="14" formatCode="0.0">
                  <c:v>550</c:v>
                </c:pt>
                <c:pt idx="15" formatCode="0.0">
                  <c:v>952</c:v>
                </c:pt>
                <c:pt idx="16" formatCode="0.0">
                  <c:v>965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DC4D-4721-8020-32E5B403F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32152"/>
        <c:axId val="119978448"/>
      </c:lineChart>
      <c:catAx>
        <c:axId val="163232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</a:t>
                </a:r>
                <a:r>
                  <a:rPr lang="en-US" sz="800" b="1"/>
                  <a:t>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19978448"/>
        <c:crosses val="autoZero"/>
        <c:auto val="1"/>
        <c:lblAlgn val="ctr"/>
        <c:lblOffset val="100"/>
        <c:tickLblSkip val="4"/>
        <c:noMultiLvlLbl val="1"/>
      </c:catAx>
      <c:valAx>
        <c:axId val="119978448"/>
        <c:scaling>
          <c:orientation val="minMax"/>
          <c:max val="19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63232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238918</xdr:colOff>
      <xdr:row>4</xdr:row>
      <xdr:rowOff>138905</xdr:rowOff>
    </xdr:from>
    <xdr:to>
      <xdr:col>21</xdr:col>
      <xdr:colOff>511969</xdr:colOff>
      <xdr:row>32</xdr:row>
      <xdr:rowOff>11906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EC8DCE-710F-4C09-917E-0A0101964D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42"/>
  <sheetViews>
    <sheetView tabSelected="1" topLeftCell="A2" zoomScale="80" zoomScaleNormal="80" workbookViewId="0">
      <selection activeCell="X15" sqref="X15"/>
    </sheetView>
  </sheetViews>
  <sheetFormatPr defaultRowHeight="15" x14ac:dyDescent="0.25"/>
  <cols>
    <col min="1" max="1" width="2" customWidth="1"/>
    <col min="2" max="2" width="11.5703125" customWidth="1"/>
    <col min="3" max="3" width="7.7109375" customWidth="1"/>
    <col min="4" max="4" width="8" customWidth="1"/>
    <col min="5" max="5" width="6.85546875" customWidth="1"/>
    <col min="6" max="6" width="3.7109375" customWidth="1"/>
    <col min="7" max="7" width="17.42578125" customWidth="1"/>
    <col min="8" max="8" width="10.42578125" customWidth="1"/>
    <col min="9" max="9" width="11.140625" customWidth="1"/>
    <col min="10" max="10" width="10.28515625" customWidth="1"/>
    <col min="11" max="11" width="4" customWidth="1"/>
  </cols>
  <sheetData>
    <row r="2" spans="2:23" x14ac:dyDescent="0.25">
      <c r="B2" s="71" t="s">
        <v>16</v>
      </c>
      <c r="C2" s="71"/>
      <c r="D2" s="71"/>
      <c r="E2" s="71"/>
      <c r="G2" s="71" t="s">
        <v>17</v>
      </c>
      <c r="H2" s="71"/>
      <c r="I2" s="71"/>
      <c r="W2" s="63"/>
    </row>
    <row r="3" spans="2:23" x14ac:dyDescent="0.25">
      <c r="G3" s="1"/>
      <c r="H3" s="1"/>
      <c r="I3" s="1"/>
      <c r="J3" s="1"/>
      <c r="W3" s="63"/>
    </row>
    <row r="4" spans="2:23" x14ac:dyDescent="0.25">
      <c r="B4" s="74" t="s">
        <v>0</v>
      </c>
      <c r="C4" s="77" t="s">
        <v>2</v>
      </c>
      <c r="D4" s="77"/>
      <c r="E4" s="78"/>
      <c r="G4" s="72" t="s">
        <v>12</v>
      </c>
      <c r="H4" s="3" t="s">
        <v>9</v>
      </c>
      <c r="I4" s="4" t="s">
        <v>3</v>
      </c>
      <c r="J4" s="3" t="s">
        <v>4</v>
      </c>
      <c r="W4" s="63"/>
    </row>
    <row r="5" spans="2:23" x14ac:dyDescent="0.25">
      <c r="B5" s="75"/>
      <c r="C5" s="13" t="s">
        <v>9</v>
      </c>
      <c r="D5" s="14" t="s">
        <v>3</v>
      </c>
      <c r="E5" s="13" t="s">
        <v>4</v>
      </c>
      <c r="G5" s="73"/>
      <c r="H5" s="79" t="s">
        <v>1</v>
      </c>
      <c r="I5" s="77"/>
      <c r="J5" s="78"/>
      <c r="W5" s="63"/>
    </row>
    <row r="6" spans="2:23" x14ac:dyDescent="0.25">
      <c r="B6" s="76"/>
      <c r="C6" s="77" t="s">
        <v>1</v>
      </c>
      <c r="D6" s="77"/>
      <c r="E6" s="78"/>
      <c r="G6" s="53">
        <v>1985</v>
      </c>
      <c r="H6" s="22">
        <v>206.5</v>
      </c>
      <c r="I6" s="21">
        <v>1340</v>
      </c>
      <c r="J6" s="16"/>
      <c r="W6" s="63"/>
    </row>
    <row r="7" spans="2:23" x14ac:dyDescent="0.25">
      <c r="B7" s="5">
        <v>22312</v>
      </c>
      <c r="C7" s="26">
        <v>285</v>
      </c>
      <c r="D7" s="70">
        <v>16</v>
      </c>
      <c r="E7" s="27"/>
      <c r="G7" s="54">
        <v>1986</v>
      </c>
      <c r="H7" s="22">
        <v>199.9</v>
      </c>
      <c r="I7" s="21">
        <v>698</v>
      </c>
      <c r="J7" s="16"/>
      <c r="W7" s="63"/>
    </row>
    <row r="8" spans="2:23" x14ac:dyDescent="0.25">
      <c r="B8" s="6">
        <v>25560</v>
      </c>
      <c r="C8" s="28"/>
      <c r="D8" s="29">
        <v>164</v>
      </c>
      <c r="E8" s="30"/>
      <c r="G8" s="55">
        <v>1989</v>
      </c>
      <c r="H8" s="22">
        <v>261.24</v>
      </c>
      <c r="I8" s="21">
        <v>1520</v>
      </c>
      <c r="J8" s="16"/>
      <c r="W8" s="63"/>
    </row>
    <row r="9" spans="2:23" x14ac:dyDescent="0.25">
      <c r="B9" s="6">
        <v>26620</v>
      </c>
      <c r="C9" s="62">
        <v>4.0999999999999996</v>
      </c>
      <c r="D9" s="29">
        <v>162</v>
      </c>
      <c r="E9" s="30"/>
      <c r="G9" s="55">
        <v>1990</v>
      </c>
      <c r="H9" s="17">
        <v>236.97</v>
      </c>
      <c r="I9" s="20">
        <v>1560</v>
      </c>
      <c r="J9" s="18"/>
      <c r="W9" s="63"/>
    </row>
    <row r="10" spans="2:23" x14ac:dyDescent="0.25">
      <c r="B10" s="6">
        <v>26899</v>
      </c>
      <c r="C10" s="31">
        <v>162.9</v>
      </c>
      <c r="D10" s="29">
        <v>700</v>
      </c>
      <c r="E10" s="30"/>
      <c r="G10" s="55">
        <v>1993</v>
      </c>
      <c r="H10" s="7">
        <v>249</v>
      </c>
      <c r="I10" s="7">
        <v>1760</v>
      </c>
      <c r="J10" s="8"/>
      <c r="W10" s="63"/>
    </row>
    <row r="11" spans="2:23" x14ac:dyDescent="0.25">
      <c r="B11" s="6">
        <v>26932</v>
      </c>
      <c r="C11" s="31">
        <v>167.9</v>
      </c>
      <c r="D11" s="29">
        <v>690</v>
      </c>
      <c r="E11" s="30"/>
      <c r="G11" s="53">
        <v>1996</v>
      </c>
      <c r="H11" s="7">
        <v>220</v>
      </c>
      <c r="I11" s="7">
        <v>1600</v>
      </c>
      <c r="J11" s="9"/>
      <c r="W11" s="63"/>
    </row>
    <row r="12" spans="2:23" x14ac:dyDescent="0.25">
      <c r="B12" s="6">
        <v>31301</v>
      </c>
      <c r="C12" s="31">
        <v>206.5</v>
      </c>
      <c r="D12" s="29">
        <v>1340</v>
      </c>
      <c r="E12" s="30"/>
      <c r="G12" s="55">
        <v>1997</v>
      </c>
      <c r="H12" s="7">
        <v>670</v>
      </c>
      <c r="I12" s="7">
        <v>1700</v>
      </c>
      <c r="J12" s="10">
        <v>1000</v>
      </c>
      <c r="K12" s="19"/>
      <c r="W12" s="63"/>
    </row>
    <row r="13" spans="2:23" x14ac:dyDescent="0.25">
      <c r="B13" s="6">
        <v>31651</v>
      </c>
      <c r="C13" s="31">
        <v>199.9</v>
      </c>
      <c r="D13" s="29">
        <v>698</v>
      </c>
      <c r="E13" s="30"/>
      <c r="G13" s="55">
        <v>2005</v>
      </c>
      <c r="H13" s="7">
        <v>230</v>
      </c>
      <c r="I13" s="7">
        <v>1430</v>
      </c>
      <c r="J13" s="10">
        <v>605</v>
      </c>
      <c r="W13" s="63"/>
    </row>
    <row r="14" spans="2:23" x14ac:dyDescent="0.25">
      <c r="B14" s="6">
        <v>32772</v>
      </c>
      <c r="C14" s="31">
        <v>261.24</v>
      </c>
      <c r="D14" s="29">
        <v>1520</v>
      </c>
      <c r="E14" s="30"/>
      <c r="G14" s="53">
        <v>2007</v>
      </c>
      <c r="H14" s="7">
        <v>236</v>
      </c>
      <c r="I14" s="7">
        <v>1332.5</v>
      </c>
      <c r="J14" s="10">
        <v>625</v>
      </c>
      <c r="W14" s="63"/>
    </row>
    <row r="15" spans="2:23" x14ac:dyDescent="0.25">
      <c r="B15" s="15">
        <v>33107</v>
      </c>
      <c r="C15" s="32">
        <v>236.97</v>
      </c>
      <c r="D15" s="33">
        <v>1560</v>
      </c>
      <c r="E15" s="34"/>
      <c r="G15" s="54">
        <v>2008</v>
      </c>
      <c r="H15" s="7"/>
      <c r="I15" s="7">
        <v>1348</v>
      </c>
      <c r="J15" s="10"/>
    </row>
    <row r="16" spans="2:23" x14ac:dyDescent="0.25">
      <c r="B16" s="6">
        <v>34194</v>
      </c>
      <c r="C16" s="35">
        <v>249</v>
      </c>
      <c r="D16" s="35">
        <v>1760</v>
      </c>
      <c r="E16" s="36"/>
      <c r="G16" s="54">
        <v>2009</v>
      </c>
      <c r="H16" s="7">
        <v>235</v>
      </c>
      <c r="I16" s="7">
        <v>1460</v>
      </c>
      <c r="J16" s="7">
        <v>623</v>
      </c>
    </row>
    <row r="17" spans="2:11" x14ac:dyDescent="0.25">
      <c r="B17" s="6">
        <v>35305</v>
      </c>
      <c r="C17" s="35">
        <v>220</v>
      </c>
      <c r="D17" s="35">
        <v>1600</v>
      </c>
      <c r="E17" s="37"/>
      <c r="G17" s="54">
        <v>2010</v>
      </c>
      <c r="H17" s="7"/>
      <c r="I17" s="7">
        <v>1297</v>
      </c>
      <c r="J17" s="10"/>
    </row>
    <row r="18" spans="2:11" x14ac:dyDescent="0.25">
      <c r="B18" s="6">
        <v>35530</v>
      </c>
      <c r="C18" s="35">
        <v>670</v>
      </c>
      <c r="D18" s="35">
        <v>1700</v>
      </c>
      <c r="E18" s="38">
        <v>1000</v>
      </c>
      <c r="G18" s="54">
        <v>2011</v>
      </c>
      <c r="H18" s="7">
        <v>238</v>
      </c>
      <c r="I18" s="7">
        <v>1372</v>
      </c>
      <c r="J18" s="10">
        <v>618</v>
      </c>
    </row>
    <row r="19" spans="2:11" x14ac:dyDescent="0.25">
      <c r="B19" s="6">
        <v>38573</v>
      </c>
      <c r="C19" s="35">
        <v>230</v>
      </c>
      <c r="D19" s="35">
        <v>1430</v>
      </c>
      <c r="E19" s="38">
        <v>605</v>
      </c>
      <c r="G19" s="55">
        <v>2013</v>
      </c>
      <c r="H19" s="7">
        <v>213.4</v>
      </c>
      <c r="I19" s="7">
        <v>1438.5</v>
      </c>
      <c r="J19" s="10">
        <v>490.9</v>
      </c>
    </row>
    <row r="20" spans="2:11" x14ac:dyDescent="0.25">
      <c r="B20" s="6">
        <v>39168</v>
      </c>
      <c r="C20" s="35">
        <v>236</v>
      </c>
      <c r="D20" s="35">
        <v>1470</v>
      </c>
      <c r="E20" s="38">
        <v>625</v>
      </c>
      <c r="G20" s="55">
        <v>2015</v>
      </c>
      <c r="H20" s="7">
        <v>212.87</v>
      </c>
      <c r="I20" s="7">
        <v>1383.7</v>
      </c>
      <c r="J20" s="10">
        <v>550</v>
      </c>
      <c r="K20" s="19"/>
    </row>
    <row r="21" spans="2:11" x14ac:dyDescent="0.25">
      <c r="B21" s="6">
        <v>39435</v>
      </c>
      <c r="C21" s="35"/>
      <c r="D21" s="35">
        <v>1195</v>
      </c>
      <c r="E21" s="38"/>
      <c r="G21" s="55">
        <v>2017</v>
      </c>
      <c r="H21" s="7">
        <v>149</v>
      </c>
      <c r="I21" s="7">
        <v>1820</v>
      </c>
      <c r="J21" s="10">
        <v>952</v>
      </c>
    </row>
    <row r="22" spans="2:11" x14ac:dyDescent="0.25">
      <c r="B22" s="6">
        <v>39764</v>
      </c>
      <c r="C22" s="35"/>
      <c r="D22" s="35">
        <v>1348</v>
      </c>
      <c r="E22" s="38"/>
      <c r="G22" s="52">
        <v>2019</v>
      </c>
      <c r="H22" s="7">
        <v>285</v>
      </c>
      <c r="I22" s="7">
        <v>1690</v>
      </c>
      <c r="J22" s="10">
        <v>965</v>
      </c>
    </row>
    <row r="23" spans="2:11" x14ac:dyDescent="0.25">
      <c r="B23" s="6">
        <v>39995</v>
      </c>
      <c r="C23" s="35">
        <v>235</v>
      </c>
      <c r="D23" s="35">
        <v>1460</v>
      </c>
      <c r="E23" s="39">
        <v>623</v>
      </c>
      <c r="F23" s="51"/>
      <c r="G23" s="41" t="s">
        <v>5</v>
      </c>
      <c r="H23" s="11">
        <v>146.30000000000001</v>
      </c>
      <c r="I23" s="11">
        <v>131.6</v>
      </c>
      <c r="J23" s="11">
        <v>111.2</v>
      </c>
    </row>
    <row r="24" spans="2:11" x14ac:dyDescent="0.25">
      <c r="B24" s="6">
        <v>40540</v>
      </c>
      <c r="C24" s="35"/>
      <c r="D24" s="35">
        <v>1297</v>
      </c>
      <c r="E24" s="38"/>
      <c r="G24" s="2"/>
      <c r="H24" s="2"/>
      <c r="I24" s="2"/>
      <c r="J24" s="2"/>
    </row>
    <row r="25" spans="2:11" x14ac:dyDescent="0.25">
      <c r="B25" s="6">
        <v>40681</v>
      </c>
      <c r="C25" s="35">
        <v>238</v>
      </c>
      <c r="D25" s="35">
        <v>1372</v>
      </c>
      <c r="E25" s="38">
        <v>618</v>
      </c>
      <c r="G25" s="42" t="s">
        <v>7</v>
      </c>
      <c r="H25" s="43">
        <f>COUNT(H6:H22)</f>
        <v>15</v>
      </c>
      <c r="I25" s="43">
        <f>COUNT(I6:I22)</f>
        <v>17</v>
      </c>
      <c r="J25" s="43">
        <f>COUNT(J6:J22)</f>
        <v>9</v>
      </c>
    </row>
    <row r="26" spans="2:11" x14ac:dyDescent="0.25">
      <c r="B26" s="25">
        <v>41484.767361111109</v>
      </c>
      <c r="C26" s="35">
        <v>213.4</v>
      </c>
      <c r="D26" s="35">
        <v>1438.5</v>
      </c>
      <c r="E26" s="38">
        <v>490.9</v>
      </c>
      <c r="G26" s="42" t="s">
        <v>13</v>
      </c>
      <c r="H26" s="44">
        <f>MIN(H6:H22)</f>
        <v>149</v>
      </c>
      <c r="I26" s="44">
        <f>MIN(I6:I22)</f>
        <v>698</v>
      </c>
      <c r="J26" s="44">
        <f>MIN(J6:J22)</f>
        <v>490.9</v>
      </c>
    </row>
    <row r="27" spans="2:11" x14ac:dyDescent="0.25">
      <c r="B27" s="6">
        <v>42130.479166666664</v>
      </c>
      <c r="C27" s="35">
        <v>212.87</v>
      </c>
      <c r="D27" s="35">
        <v>1383.7</v>
      </c>
      <c r="E27" s="38">
        <v>550</v>
      </c>
      <c r="G27" s="42" t="s">
        <v>14</v>
      </c>
      <c r="H27" s="44">
        <f>MAX(H6:H22)</f>
        <v>670</v>
      </c>
      <c r="I27" s="44">
        <f>MAX(I6:I22)</f>
        <v>1820</v>
      </c>
      <c r="J27" s="44">
        <f>MAX(J6:J22)</f>
        <v>1000</v>
      </c>
    </row>
    <row r="28" spans="2:11" x14ac:dyDescent="0.25">
      <c r="B28" s="40">
        <v>42514.597222222219</v>
      </c>
      <c r="C28" s="35">
        <v>182</v>
      </c>
      <c r="D28" s="35">
        <v>1300</v>
      </c>
      <c r="E28" s="38">
        <v>823</v>
      </c>
      <c r="G28" s="42" t="s">
        <v>15</v>
      </c>
      <c r="H28" s="45">
        <f>_xlfn.VAR.P(H6:H22)</f>
        <v>13102.230829333332</v>
      </c>
      <c r="I28" s="45">
        <f>_xlfn.VAR.P(I6:I22)</f>
        <v>60491.204636678151</v>
      </c>
      <c r="J28" s="45">
        <f>_xlfn.VAR.P(J6:J22)</f>
        <v>35045.408395061888</v>
      </c>
    </row>
    <row r="29" spans="2:11" x14ac:dyDescent="0.25">
      <c r="B29" s="40">
        <v>42675.67291666667</v>
      </c>
      <c r="C29" s="35">
        <v>204</v>
      </c>
      <c r="D29" s="35">
        <v>1390</v>
      </c>
      <c r="E29" s="39">
        <v>920</v>
      </c>
      <c r="F29" s="19"/>
      <c r="G29" s="42" t="s">
        <v>8</v>
      </c>
      <c r="H29" s="45">
        <f>_xlfn.STDEV.P(H6:H22)</f>
        <v>114.46497643092988</v>
      </c>
      <c r="I29" s="45">
        <f>_xlfn.STDEV.P(I6:I22)</f>
        <v>245.94959775669111</v>
      </c>
      <c r="J29" s="45">
        <f>_xlfn.STDEV.P(J6:J22)</f>
        <v>187.20418904250482</v>
      </c>
    </row>
    <row r="30" spans="2:11" x14ac:dyDescent="0.25">
      <c r="B30" s="40">
        <v>42905.581944444442</v>
      </c>
      <c r="C30" s="35">
        <v>186</v>
      </c>
      <c r="D30" s="35">
        <v>1270</v>
      </c>
      <c r="E30" s="38">
        <v>978</v>
      </c>
      <c r="G30" s="42" t="s">
        <v>10</v>
      </c>
      <c r="H30" s="45">
        <f>MEDIAN(H6:H22)</f>
        <v>235</v>
      </c>
      <c r="I30" s="45">
        <f>MEDIAN(I6:I22)</f>
        <v>1438.5</v>
      </c>
      <c r="J30" s="45">
        <f>MEDIAN(J6:J22)</f>
        <v>623</v>
      </c>
    </row>
    <row r="31" spans="2:11" x14ac:dyDescent="0.25">
      <c r="B31" s="6">
        <v>43061.505555555559</v>
      </c>
      <c r="C31" s="35">
        <v>149</v>
      </c>
      <c r="D31" s="35">
        <v>1820</v>
      </c>
      <c r="E31" s="38">
        <v>952</v>
      </c>
      <c r="G31" s="42" t="s">
        <v>11</v>
      </c>
      <c r="H31" s="45">
        <f>_xlfn.CONFIDENCE.T(0.05,H29,H25)</f>
        <v>63.388591103106641</v>
      </c>
      <c r="I31" s="45">
        <f>_xlfn.CONFIDENCE.T(0.05,I29,I25)</f>
        <v>126.45561452179361</v>
      </c>
      <c r="J31" s="45">
        <f>_xlfn.CONFIDENCE.T(0.05,J29,J25)</f>
        <v>143.89787801985293</v>
      </c>
    </row>
    <row r="32" spans="2:11" x14ac:dyDescent="0.25">
      <c r="B32" s="40">
        <v>43235.465277777781</v>
      </c>
      <c r="C32" s="35">
        <v>274</v>
      </c>
      <c r="D32" s="35">
        <v>1340</v>
      </c>
      <c r="E32" s="38">
        <v>1033</v>
      </c>
    </row>
    <row r="33" spans="2:9" x14ac:dyDescent="0.25">
      <c r="B33" s="40">
        <v>43354.463194444441</v>
      </c>
      <c r="C33" s="35">
        <v>227</v>
      </c>
      <c r="D33" s="35">
        <v>1400</v>
      </c>
      <c r="E33" s="38">
        <v>915</v>
      </c>
    </row>
    <row r="34" spans="2:9" x14ac:dyDescent="0.25">
      <c r="B34" s="6">
        <v>43545.493055555555</v>
      </c>
      <c r="C34" s="35">
        <v>285</v>
      </c>
      <c r="D34" s="35">
        <v>1690</v>
      </c>
      <c r="E34" s="38">
        <v>965</v>
      </c>
    </row>
    <row r="35" spans="2:9" x14ac:dyDescent="0.25">
      <c r="B35" s="47">
        <v>43696.659722222219</v>
      </c>
      <c r="C35" s="48">
        <v>207</v>
      </c>
      <c r="D35" s="49">
        <v>1450</v>
      </c>
      <c r="E35" s="50">
        <v>1087</v>
      </c>
    </row>
    <row r="36" spans="2:9" x14ac:dyDescent="0.25">
      <c r="B36" s="23"/>
      <c r="C36" s="24"/>
      <c r="D36" s="24"/>
      <c r="E36" s="24"/>
      <c r="G36" s="60"/>
      <c r="H36" s="59"/>
      <c r="I36" s="42"/>
    </row>
    <row r="37" spans="2:9" x14ac:dyDescent="0.25">
      <c r="B37" s="2"/>
      <c r="C37" s="12"/>
      <c r="D37" s="12"/>
      <c r="E37" s="12"/>
      <c r="G37" s="60"/>
      <c r="H37" s="59"/>
      <c r="I37" s="42"/>
    </row>
    <row r="38" spans="2:9" x14ac:dyDescent="0.25">
      <c r="B38" s="2"/>
      <c r="C38" s="46" t="s">
        <v>6</v>
      </c>
      <c r="D38" s="46"/>
      <c r="E38" s="46"/>
    </row>
    <row r="40" spans="2:9" x14ac:dyDescent="0.25">
      <c r="B40" s="56" t="s">
        <v>18</v>
      </c>
      <c r="C40" s="57"/>
      <c r="D40" s="58" t="s">
        <v>20</v>
      </c>
      <c r="E40" s="59"/>
      <c r="F40" s="58"/>
    </row>
    <row r="41" spans="2:9" x14ac:dyDescent="0.25">
      <c r="B41" s="56" t="s">
        <v>18</v>
      </c>
      <c r="C41" s="61"/>
      <c r="D41" s="58" t="s">
        <v>19</v>
      </c>
      <c r="E41" s="59"/>
      <c r="F41" s="58"/>
    </row>
    <row r="42" spans="2:9" x14ac:dyDescent="0.25">
      <c r="B42" s="56" t="s">
        <v>18</v>
      </c>
      <c r="C42" s="62">
        <v>4.0999999999999996</v>
      </c>
      <c r="D42" s="42" t="s">
        <v>51</v>
      </c>
    </row>
  </sheetData>
  <mergeCells count="7">
    <mergeCell ref="G2:I2"/>
    <mergeCell ref="B2:E2"/>
    <mergeCell ref="G4:G5"/>
    <mergeCell ref="B4:B6"/>
    <mergeCell ref="C4:E4"/>
    <mergeCell ref="C6:E6"/>
    <mergeCell ref="H5:J5"/>
  </mergeCells>
  <pageMargins left="0.70866141732283472" right="0.51181102362204722" top="0.55118110236220474" bottom="0.55118110236220474" header="0" footer="0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I40"/>
  <sheetViews>
    <sheetView view="pageLayout" zoomScaleNormal="100" workbookViewId="0">
      <selection activeCell="F14" sqref="F14"/>
    </sheetView>
  </sheetViews>
  <sheetFormatPr defaultRowHeight="15" x14ac:dyDescent="0.25"/>
  <cols>
    <col min="1" max="1" width="15.42578125" customWidth="1"/>
    <col min="2" max="2" width="11.7109375" customWidth="1"/>
    <col min="3" max="3" width="12.85546875" customWidth="1"/>
    <col min="4" max="5" width="11" customWidth="1"/>
    <col min="6" max="6" width="11.85546875" customWidth="1"/>
    <col min="7" max="7" width="11.7109375" customWidth="1"/>
    <col min="8" max="8" width="10.7109375" customWidth="1"/>
    <col min="9" max="9" width="11.85546875" customWidth="1"/>
  </cols>
  <sheetData>
    <row r="3" spans="1:9" x14ac:dyDescent="0.25">
      <c r="A3" s="42" t="s">
        <v>21</v>
      </c>
      <c r="B3" s="42"/>
      <c r="C3" s="42"/>
      <c r="D3" s="42"/>
      <c r="E3" s="42"/>
      <c r="F3" s="42"/>
      <c r="G3" s="42"/>
      <c r="H3" s="42"/>
      <c r="I3" s="42"/>
    </row>
    <row r="4" spans="1:9" ht="15.75" thickBot="1" x14ac:dyDescent="0.3">
      <c r="A4" s="42"/>
      <c r="B4" s="42"/>
      <c r="C4" s="42"/>
      <c r="D4" s="42"/>
      <c r="E4" s="42"/>
      <c r="F4" s="42"/>
      <c r="G4" s="42"/>
      <c r="H4" s="42"/>
      <c r="I4" s="42"/>
    </row>
    <row r="5" spans="1:9" x14ac:dyDescent="0.25">
      <c r="A5" s="64" t="s">
        <v>22</v>
      </c>
      <c r="B5" s="64"/>
      <c r="C5" s="42"/>
      <c r="D5" s="42"/>
      <c r="E5" s="42"/>
      <c r="F5" s="42"/>
      <c r="G5" s="42"/>
      <c r="H5" s="42"/>
      <c r="I5" s="42"/>
    </row>
    <row r="6" spans="1:9" x14ac:dyDescent="0.25">
      <c r="A6" s="65" t="s">
        <v>23</v>
      </c>
      <c r="B6" s="68">
        <v>0.23900804907714018</v>
      </c>
      <c r="C6" s="42"/>
      <c r="D6" s="42"/>
      <c r="E6" s="42"/>
      <c r="F6" s="42"/>
      <c r="G6" s="42"/>
      <c r="H6" s="42"/>
      <c r="I6" s="42"/>
    </row>
    <row r="7" spans="1:9" x14ac:dyDescent="0.25">
      <c r="A7" s="65" t="s">
        <v>24</v>
      </c>
      <c r="B7" s="68">
        <v>5.7124847523660649E-2</v>
      </c>
      <c r="C7" s="42"/>
      <c r="D7" s="42"/>
      <c r="E7" s="42"/>
      <c r="F7" s="42"/>
      <c r="G7" s="42"/>
      <c r="H7" s="42"/>
      <c r="I7" s="42"/>
    </row>
    <row r="8" spans="1:9" x14ac:dyDescent="0.25">
      <c r="A8" s="65" t="s">
        <v>25</v>
      </c>
      <c r="B8" s="68">
        <v>-1.0223377653220733E-2</v>
      </c>
      <c r="C8" s="42"/>
      <c r="D8" s="42"/>
      <c r="E8" s="42"/>
      <c r="F8" s="42"/>
      <c r="G8" s="42"/>
      <c r="H8" s="42"/>
      <c r="I8" s="42"/>
    </row>
    <row r="9" spans="1:9" x14ac:dyDescent="0.25">
      <c r="A9" s="65" t="s">
        <v>26</v>
      </c>
      <c r="B9" s="68">
        <v>261.33684544413688</v>
      </c>
      <c r="C9" s="42"/>
      <c r="D9" s="42"/>
      <c r="E9" s="42"/>
      <c r="F9" s="42"/>
      <c r="G9" s="42"/>
      <c r="H9" s="42"/>
      <c r="I9" s="42"/>
    </row>
    <row r="10" spans="1:9" ht="15.75" thickBot="1" x14ac:dyDescent="0.3">
      <c r="A10" s="66" t="s">
        <v>27</v>
      </c>
      <c r="B10" s="66">
        <v>16</v>
      </c>
      <c r="C10" s="42"/>
      <c r="D10" s="42"/>
      <c r="E10" s="42"/>
      <c r="F10" s="42"/>
      <c r="G10" s="42"/>
      <c r="H10" s="42"/>
      <c r="I10" s="42"/>
    </row>
    <row r="11" spans="1:9" x14ac:dyDescent="0.25">
      <c r="A11" s="42"/>
      <c r="B11" s="42"/>
      <c r="C11" s="42"/>
      <c r="D11" s="42"/>
      <c r="E11" s="42"/>
      <c r="F11" s="42"/>
      <c r="G11" s="42"/>
      <c r="H11" s="42"/>
      <c r="I11" s="42"/>
    </row>
    <row r="12" spans="1:9" ht="15.75" thickBot="1" x14ac:dyDescent="0.3">
      <c r="A12" s="42" t="s">
        <v>28</v>
      </c>
      <c r="B12" s="42"/>
      <c r="C12" s="42"/>
      <c r="D12" s="42"/>
      <c r="E12" s="42"/>
      <c r="F12" s="42"/>
      <c r="G12" s="42"/>
      <c r="H12" s="42"/>
      <c r="I12" s="42"/>
    </row>
    <row r="13" spans="1:9" x14ac:dyDescent="0.25">
      <c r="A13" s="67"/>
      <c r="B13" s="67" t="s">
        <v>33</v>
      </c>
      <c r="C13" s="67" t="s">
        <v>34</v>
      </c>
      <c r="D13" s="67" t="s">
        <v>35</v>
      </c>
      <c r="E13" s="67" t="s">
        <v>36</v>
      </c>
      <c r="F13" s="67" t="s">
        <v>37</v>
      </c>
      <c r="G13" s="42"/>
      <c r="H13" s="42"/>
      <c r="I13" s="42"/>
    </row>
    <row r="14" spans="1:9" x14ac:dyDescent="0.25">
      <c r="A14" s="65" t="s">
        <v>29</v>
      </c>
      <c r="B14" s="65">
        <v>1</v>
      </c>
      <c r="C14" s="68">
        <v>57929.554361302406</v>
      </c>
      <c r="D14" s="68">
        <v>57929.554361302406</v>
      </c>
      <c r="E14" s="68">
        <v>0.84820123134098391</v>
      </c>
      <c r="F14" s="68">
        <v>0.3726599685277574</v>
      </c>
      <c r="G14" s="42"/>
      <c r="H14" s="42"/>
      <c r="I14" s="42"/>
    </row>
    <row r="15" spans="1:9" x14ac:dyDescent="0.25">
      <c r="A15" s="65" t="s">
        <v>30</v>
      </c>
      <c r="B15" s="65">
        <v>14</v>
      </c>
      <c r="C15" s="68">
        <v>956157.25501369778</v>
      </c>
      <c r="D15" s="68">
        <v>68296.946786692701</v>
      </c>
      <c r="E15" s="68"/>
      <c r="F15" s="68"/>
      <c r="G15" s="42"/>
      <c r="H15" s="42"/>
      <c r="I15" s="42"/>
    </row>
    <row r="16" spans="1:9" ht="15.75" thickBot="1" x14ac:dyDescent="0.3">
      <c r="A16" s="66" t="s">
        <v>31</v>
      </c>
      <c r="B16" s="66">
        <v>15</v>
      </c>
      <c r="C16" s="69">
        <v>1014086.8093750002</v>
      </c>
      <c r="D16" s="69"/>
      <c r="E16" s="69"/>
      <c r="F16" s="69"/>
      <c r="G16" s="42"/>
      <c r="H16" s="42"/>
      <c r="I16" s="42"/>
    </row>
    <row r="17" spans="1:9" ht="15.75" thickBot="1" x14ac:dyDescent="0.3">
      <c r="A17" s="42"/>
      <c r="B17" s="42"/>
      <c r="C17" s="42"/>
      <c r="D17" s="42"/>
      <c r="E17" s="42"/>
      <c r="F17" s="42"/>
      <c r="G17" s="42"/>
      <c r="H17" s="42"/>
      <c r="I17" s="42"/>
    </row>
    <row r="18" spans="1:9" x14ac:dyDescent="0.25">
      <c r="A18" s="67"/>
      <c r="B18" s="67" t="s">
        <v>38</v>
      </c>
      <c r="C18" s="67" t="s">
        <v>26</v>
      </c>
      <c r="D18" s="67" t="s">
        <v>39</v>
      </c>
      <c r="E18" s="67" t="s">
        <v>40</v>
      </c>
      <c r="F18" s="67" t="s">
        <v>41</v>
      </c>
      <c r="G18" s="67" t="s">
        <v>42</v>
      </c>
      <c r="H18" s="67" t="s">
        <v>43</v>
      </c>
      <c r="I18" s="67" t="s">
        <v>44</v>
      </c>
    </row>
    <row r="19" spans="1:9" x14ac:dyDescent="0.25">
      <c r="A19" s="65" t="s">
        <v>32</v>
      </c>
      <c r="B19" s="68">
        <v>-10198.121643835608</v>
      </c>
      <c r="C19" s="68">
        <v>12661.950605328982</v>
      </c>
      <c r="D19" s="68">
        <v>-0.80541473914323802</v>
      </c>
      <c r="E19" s="68">
        <v>0.43404725870369332</v>
      </c>
      <c r="F19" s="68">
        <v>-37355.304745217996</v>
      </c>
      <c r="G19" s="68">
        <v>16959.061457546777</v>
      </c>
      <c r="H19" s="68">
        <v>-37355.304745217996</v>
      </c>
      <c r="I19" s="68">
        <v>16959.061457546777</v>
      </c>
    </row>
    <row r="20" spans="1:9" ht="15.75" thickBot="1" x14ac:dyDescent="0.3">
      <c r="A20" s="66">
        <v>1985</v>
      </c>
      <c r="B20" s="69">
        <v>5.8187945205479412</v>
      </c>
      <c r="C20" s="69">
        <v>6.3180574686130475</v>
      </c>
      <c r="D20" s="69">
        <v>0.92097840981261203</v>
      </c>
      <c r="E20" s="69">
        <v>0.37265996852776184</v>
      </c>
      <c r="F20" s="69">
        <v>-7.7320910316329847</v>
      </c>
      <c r="G20" s="69">
        <v>19.369680072728869</v>
      </c>
      <c r="H20" s="69">
        <v>-7.7320910316329847</v>
      </c>
      <c r="I20" s="69">
        <v>19.369680072728869</v>
      </c>
    </row>
    <row r="21" spans="1:9" x14ac:dyDescent="0.25">
      <c r="A21" s="42"/>
      <c r="B21" s="42"/>
      <c r="C21" s="42"/>
      <c r="D21" s="42"/>
      <c r="E21" s="42"/>
      <c r="F21" s="42"/>
      <c r="G21" s="42"/>
      <c r="H21" s="42"/>
      <c r="I21" s="42"/>
    </row>
    <row r="22" spans="1:9" x14ac:dyDescent="0.25">
      <c r="A22" s="42" t="s">
        <v>45</v>
      </c>
      <c r="B22" s="42"/>
      <c r="C22" s="42"/>
      <c r="D22" s="42"/>
      <c r="E22" s="42"/>
      <c r="F22" s="42"/>
      <c r="G22" s="42"/>
      <c r="H22" s="42"/>
      <c r="I22" s="42"/>
    </row>
    <row r="23" spans="1:9" ht="15.75" thickBot="1" x14ac:dyDescent="0.3">
      <c r="A23" s="42"/>
      <c r="B23" s="42"/>
      <c r="C23" s="42"/>
      <c r="D23" s="42"/>
      <c r="E23" s="42"/>
      <c r="F23" s="42"/>
      <c r="G23" s="42"/>
      <c r="H23" s="42"/>
      <c r="I23" s="42"/>
    </row>
    <row r="24" spans="1:9" x14ac:dyDescent="0.25">
      <c r="A24" s="67" t="s">
        <v>46</v>
      </c>
      <c r="B24" s="67" t="s">
        <v>48</v>
      </c>
      <c r="C24" s="67" t="s">
        <v>47</v>
      </c>
      <c r="D24" s="42"/>
      <c r="E24" s="42"/>
      <c r="F24" s="42"/>
      <c r="G24" s="42"/>
      <c r="H24" s="42"/>
      <c r="I24" s="42"/>
    </row>
    <row r="25" spans="1:9" x14ac:dyDescent="0.25">
      <c r="A25" s="65">
        <v>1</v>
      </c>
      <c r="B25" s="68">
        <v>1358.0042739726032</v>
      </c>
      <c r="C25" s="68">
        <v>-660.00427397260319</v>
      </c>
      <c r="D25" s="42"/>
      <c r="E25" s="42"/>
      <c r="F25" s="42"/>
      <c r="G25" s="42"/>
      <c r="H25" s="42"/>
      <c r="I25" s="42"/>
    </row>
    <row r="26" spans="1:9" x14ac:dyDescent="0.25">
      <c r="A26" s="65">
        <v>2</v>
      </c>
      <c r="B26" s="68">
        <v>1375.4606575342477</v>
      </c>
      <c r="C26" s="68">
        <v>144.53934246575227</v>
      </c>
      <c r="D26" s="42"/>
      <c r="E26" s="42"/>
      <c r="F26" s="42"/>
      <c r="G26" s="42"/>
      <c r="H26" s="42"/>
      <c r="I26" s="42"/>
    </row>
    <row r="27" spans="1:9" x14ac:dyDescent="0.25">
      <c r="A27" s="65">
        <v>3</v>
      </c>
      <c r="B27" s="68">
        <v>1381.2794520547959</v>
      </c>
      <c r="C27" s="68">
        <v>178.72054794520409</v>
      </c>
      <c r="D27" s="42"/>
      <c r="E27" s="42"/>
      <c r="F27" s="42"/>
      <c r="G27" s="42"/>
      <c r="H27" s="42"/>
      <c r="I27" s="42"/>
    </row>
    <row r="28" spans="1:9" x14ac:dyDescent="0.25">
      <c r="A28" s="65">
        <v>4</v>
      </c>
      <c r="B28" s="68">
        <v>1398.7358356164386</v>
      </c>
      <c r="C28" s="68">
        <v>361.26416438356136</v>
      </c>
      <c r="D28" s="42"/>
      <c r="E28" s="42"/>
      <c r="F28" s="42"/>
      <c r="G28" s="42"/>
      <c r="H28" s="42"/>
      <c r="I28" s="42"/>
    </row>
    <row r="29" spans="1:9" x14ac:dyDescent="0.25">
      <c r="A29" s="65">
        <v>5</v>
      </c>
      <c r="B29" s="68">
        <v>1416.1922191780832</v>
      </c>
      <c r="C29" s="68">
        <v>183.80778082191682</v>
      </c>
      <c r="D29" s="42"/>
      <c r="E29" s="42"/>
      <c r="F29" s="42"/>
      <c r="G29" s="42"/>
      <c r="H29" s="42"/>
      <c r="I29" s="42"/>
    </row>
    <row r="30" spans="1:9" x14ac:dyDescent="0.25">
      <c r="A30" s="65">
        <v>6</v>
      </c>
      <c r="B30" s="68">
        <v>1422.0110136986314</v>
      </c>
      <c r="C30" s="68">
        <v>277.98898630136864</v>
      </c>
      <c r="D30" s="42"/>
      <c r="E30" s="42"/>
      <c r="F30" s="42"/>
      <c r="G30" s="42"/>
      <c r="H30" s="42"/>
      <c r="I30" s="42"/>
    </row>
    <row r="31" spans="1:9" x14ac:dyDescent="0.25">
      <c r="A31" s="65">
        <v>7</v>
      </c>
      <c r="B31" s="68">
        <v>1468.561369863015</v>
      </c>
      <c r="C31" s="68">
        <v>-38.561369863014988</v>
      </c>
      <c r="D31" s="42"/>
      <c r="E31" s="42"/>
      <c r="F31" s="42"/>
      <c r="G31" s="42"/>
      <c r="H31" s="42"/>
      <c r="I31" s="42"/>
    </row>
    <row r="32" spans="1:9" x14ac:dyDescent="0.25">
      <c r="A32" s="65">
        <v>8</v>
      </c>
      <c r="B32" s="68">
        <v>1480.1989589041095</v>
      </c>
      <c r="C32" s="68">
        <v>-147.69895890410953</v>
      </c>
      <c r="D32" s="42"/>
      <c r="E32" s="42"/>
      <c r="F32" s="42"/>
      <c r="G32" s="42"/>
      <c r="H32" s="42"/>
      <c r="I32" s="42"/>
    </row>
    <row r="33" spans="1:9" x14ac:dyDescent="0.25">
      <c r="A33" s="65">
        <v>9</v>
      </c>
      <c r="B33" s="68">
        <v>1486.0177534246577</v>
      </c>
      <c r="C33" s="68">
        <v>-138.01775342465771</v>
      </c>
      <c r="D33" s="42"/>
      <c r="E33" s="42"/>
      <c r="F33" s="42"/>
      <c r="G33" s="42"/>
      <c r="H33" s="42"/>
      <c r="I33" s="42"/>
    </row>
    <row r="34" spans="1:9" x14ac:dyDescent="0.25">
      <c r="A34" s="65">
        <v>10</v>
      </c>
      <c r="B34" s="68">
        <v>1491.8365479452059</v>
      </c>
      <c r="C34" s="68">
        <v>-31.836547945205893</v>
      </c>
      <c r="D34" s="42"/>
      <c r="E34" s="42"/>
      <c r="F34" s="42"/>
      <c r="G34" s="42"/>
      <c r="H34" s="42"/>
      <c r="I34" s="42"/>
    </row>
    <row r="35" spans="1:9" x14ac:dyDescent="0.25">
      <c r="A35" s="65">
        <v>11</v>
      </c>
      <c r="B35" s="68">
        <v>1497.6553424657541</v>
      </c>
      <c r="C35" s="68">
        <v>-200.65534246575407</v>
      </c>
      <c r="D35" s="42"/>
      <c r="E35" s="42"/>
      <c r="F35" s="42"/>
      <c r="G35" s="42"/>
      <c r="H35" s="42"/>
      <c r="I35" s="42"/>
    </row>
    <row r="36" spans="1:9" x14ac:dyDescent="0.25">
      <c r="A36" s="65">
        <v>12</v>
      </c>
      <c r="B36" s="68">
        <v>1503.4741369863023</v>
      </c>
      <c r="C36" s="68">
        <v>-131.47413698630226</v>
      </c>
      <c r="D36" s="42"/>
      <c r="E36" s="42"/>
      <c r="F36" s="42"/>
      <c r="G36" s="42"/>
      <c r="H36" s="42"/>
      <c r="I36" s="42"/>
    </row>
    <row r="37" spans="1:9" x14ac:dyDescent="0.25">
      <c r="A37" s="65">
        <v>13</v>
      </c>
      <c r="B37" s="68">
        <v>1515.1117260273986</v>
      </c>
      <c r="C37" s="68">
        <v>-76.611726027398618</v>
      </c>
      <c r="D37" s="42"/>
      <c r="E37" s="42"/>
      <c r="F37" s="42"/>
      <c r="G37" s="42"/>
      <c r="H37" s="42"/>
      <c r="I37" s="42"/>
    </row>
    <row r="38" spans="1:9" x14ac:dyDescent="0.25">
      <c r="A38" s="65">
        <v>14</v>
      </c>
      <c r="B38" s="68">
        <v>1526.7493150684932</v>
      </c>
      <c r="C38" s="68">
        <v>-143.04931506849312</v>
      </c>
      <c r="D38" s="42"/>
      <c r="E38" s="42"/>
      <c r="F38" s="42"/>
      <c r="G38" s="42"/>
      <c r="H38" s="42"/>
      <c r="I38" s="42"/>
    </row>
    <row r="39" spans="1:9" x14ac:dyDescent="0.25">
      <c r="A39" s="65">
        <v>15</v>
      </c>
      <c r="B39" s="68">
        <v>1538.3869041095895</v>
      </c>
      <c r="C39" s="68">
        <v>281.61309589041048</v>
      </c>
      <c r="D39" s="42"/>
      <c r="E39" s="42"/>
      <c r="F39" s="42"/>
      <c r="G39" s="42"/>
      <c r="H39" s="42"/>
      <c r="I39" s="42"/>
    </row>
    <row r="40" spans="1:9" ht="15.75" thickBot="1" x14ac:dyDescent="0.3">
      <c r="A40" s="66">
        <v>16</v>
      </c>
      <c r="B40" s="69">
        <v>1550.0244931506859</v>
      </c>
      <c r="C40" s="69">
        <v>139.97550684931412</v>
      </c>
      <c r="D40" s="42"/>
      <c r="E40" s="42"/>
      <c r="F40" s="42"/>
      <c r="G40" s="42"/>
      <c r="H40" s="42"/>
      <c r="I40" s="42"/>
    </row>
  </sheetData>
  <pageMargins left="0.70866141732283472" right="0.70866141732283472" top="0.35433070866141736" bottom="0.35433070866141736" header="0.31496062992125984" footer="0.31496062992125984"/>
  <pageSetup paperSize="9" scale="92" orientation="landscape" r:id="rId1"/>
  <headerFooter>
    <oddHeader>&amp;C&amp;"-,Italic"&amp;8Urbums Nr. 2642; Cl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3:I33"/>
  <sheetViews>
    <sheetView view="pageLayout" zoomScaleNormal="100" workbookViewId="0">
      <selection activeCell="F14" sqref="F14"/>
    </sheetView>
  </sheetViews>
  <sheetFormatPr defaultRowHeight="15" x14ac:dyDescent="0.25"/>
  <cols>
    <col min="1" max="1" width="16.5703125" customWidth="1"/>
    <col min="2" max="2" width="10.7109375" customWidth="1"/>
    <col min="3" max="3" width="11.85546875" customWidth="1"/>
    <col min="4" max="4" width="10.42578125" customWidth="1"/>
    <col min="5" max="5" width="10.85546875" customWidth="1"/>
    <col min="6" max="6" width="12.7109375" customWidth="1"/>
    <col min="7" max="7" width="11.28515625" customWidth="1"/>
    <col min="8" max="8" width="12" customWidth="1"/>
    <col min="9" max="9" width="12.7109375" customWidth="1"/>
  </cols>
  <sheetData>
    <row r="3" spans="1:9" x14ac:dyDescent="0.25">
      <c r="A3" s="42" t="s">
        <v>21</v>
      </c>
      <c r="B3" s="42"/>
      <c r="C3" s="42"/>
      <c r="D3" s="42"/>
      <c r="E3" s="42"/>
      <c r="F3" s="42"/>
      <c r="G3" s="42"/>
      <c r="H3" s="42"/>
      <c r="I3" s="42"/>
    </row>
    <row r="4" spans="1:9" ht="15.75" thickBot="1" x14ac:dyDescent="0.3">
      <c r="A4" s="42"/>
      <c r="B4" s="42"/>
      <c r="C4" s="42"/>
      <c r="D4" s="42"/>
      <c r="E4" s="42"/>
      <c r="F4" s="42"/>
      <c r="G4" s="42"/>
      <c r="H4" s="42"/>
      <c r="I4" s="42"/>
    </row>
    <row r="5" spans="1:9" x14ac:dyDescent="0.25">
      <c r="A5" s="64" t="s">
        <v>22</v>
      </c>
      <c r="B5" s="64"/>
      <c r="C5" s="42"/>
      <c r="D5" s="42"/>
      <c r="E5" s="42"/>
      <c r="F5" s="42"/>
      <c r="G5" s="42"/>
      <c r="H5" s="42"/>
      <c r="I5" s="42"/>
    </row>
    <row r="6" spans="1:9" x14ac:dyDescent="0.25">
      <c r="A6" s="65" t="s">
        <v>23</v>
      </c>
      <c r="B6" s="68">
        <v>4.4206838818997438E-2</v>
      </c>
      <c r="C6" s="42"/>
      <c r="D6" s="42"/>
      <c r="E6" s="42"/>
      <c r="F6" s="42"/>
      <c r="G6" s="42"/>
      <c r="H6" s="42"/>
      <c r="I6" s="42"/>
    </row>
    <row r="7" spans="1:9" x14ac:dyDescent="0.25">
      <c r="A7" s="65" t="s">
        <v>24</v>
      </c>
      <c r="B7" s="68">
        <v>1.9542445983688188E-3</v>
      </c>
      <c r="C7" s="42"/>
      <c r="D7" s="42"/>
      <c r="E7" s="42"/>
      <c r="F7" s="42"/>
      <c r="G7" s="42"/>
      <c r="H7" s="42"/>
      <c r="I7" s="42"/>
    </row>
    <row r="8" spans="1:9" x14ac:dyDescent="0.25">
      <c r="A8" s="65" t="s">
        <v>25</v>
      </c>
      <c r="B8" s="68">
        <v>-0.14062372045900706</v>
      </c>
      <c r="C8" s="42"/>
      <c r="D8" s="42"/>
      <c r="E8" s="42"/>
      <c r="F8" s="42"/>
      <c r="G8" s="42"/>
      <c r="H8" s="42"/>
      <c r="I8" s="42"/>
    </row>
    <row r="9" spans="1:9" x14ac:dyDescent="0.25">
      <c r="A9" s="65" t="s">
        <v>26</v>
      </c>
      <c r="B9" s="68">
        <v>212.06208317884932</v>
      </c>
      <c r="C9" s="42"/>
      <c r="D9" s="42"/>
      <c r="E9" s="42"/>
      <c r="F9" s="42"/>
      <c r="G9" s="42"/>
      <c r="H9" s="42"/>
      <c r="I9" s="42"/>
    </row>
    <row r="10" spans="1:9" ht="15.75" thickBot="1" x14ac:dyDescent="0.3">
      <c r="A10" s="66" t="s">
        <v>27</v>
      </c>
      <c r="B10" s="66">
        <v>9</v>
      </c>
      <c r="C10" s="42"/>
      <c r="D10" s="42"/>
      <c r="E10" s="42"/>
      <c r="F10" s="42"/>
      <c r="G10" s="42"/>
      <c r="H10" s="42"/>
      <c r="I10" s="42"/>
    </row>
    <row r="11" spans="1:9" x14ac:dyDescent="0.25">
      <c r="A11" s="42"/>
      <c r="B11" s="42"/>
      <c r="C11" s="42"/>
      <c r="D11" s="42"/>
      <c r="E11" s="42"/>
      <c r="F11" s="42"/>
      <c r="G11" s="42"/>
      <c r="H11" s="42"/>
      <c r="I11" s="42"/>
    </row>
    <row r="12" spans="1:9" ht="15.75" thickBot="1" x14ac:dyDescent="0.3">
      <c r="A12" s="42" t="s">
        <v>28</v>
      </c>
      <c r="B12" s="42"/>
      <c r="C12" s="42"/>
      <c r="D12" s="42"/>
      <c r="E12" s="42"/>
      <c r="F12" s="42"/>
      <c r="G12" s="42"/>
      <c r="H12" s="42"/>
      <c r="I12" s="42"/>
    </row>
    <row r="13" spans="1:9" x14ac:dyDescent="0.25">
      <c r="A13" s="67"/>
      <c r="B13" s="67" t="s">
        <v>33</v>
      </c>
      <c r="C13" s="67" t="s">
        <v>34</v>
      </c>
      <c r="D13" s="67" t="s">
        <v>35</v>
      </c>
      <c r="E13" s="67" t="s">
        <v>36</v>
      </c>
      <c r="F13" s="67" t="s">
        <v>37</v>
      </c>
      <c r="G13" s="42"/>
      <c r="H13" s="42"/>
      <c r="I13" s="42"/>
    </row>
    <row r="14" spans="1:9" x14ac:dyDescent="0.25">
      <c r="A14" s="65" t="s">
        <v>29</v>
      </c>
      <c r="B14" s="65">
        <v>1</v>
      </c>
      <c r="C14" s="68">
        <v>616.38570048310794</v>
      </c>
      <c r="D14" s="68">
        <v>616.38570048310794</v>
      </c>
      <c r="E14" s="68">
        <v>1.3706498038335705E-2</v>
      </c>
      <c r="F14" s="68">
        <v>0.9100891003986411</v>
      </c>
      <c r="G14" s="42"/>
      <c r="H14" s="42"/>
      <c r="I14" s="42"/>
    </row>
    <row r="15" spans="1:9" x14ac:dyDescent="0.25">
      <c r="A15" s="65" t="s">
        <v>30</v>
      </c>
      <c r="B15" s="65">
        <v>7</v>
      </c>
      <c r="C15" s="68">
        <v>314792.28985507251</v>
      </c>
      <c r="D15" s="68">
        <v>44970.327122153212</v>
      </c>
      <c r="E15" s="68"/>
      <c r="F15" s="68"/>
      <c r="G15" s="42"/>
      <c r="H15" s="42"/>
      <c r="I15" s="42"/>
    </row>
    <row r="16" spans="1:9" ht="15.75" thickBot="1" x14ac:dyDescent="0.3">
      <c r="A16" s="66" t="s">
        <v>31</v>
      </c>
      <c r="B16" s="66">
        <v>8</v>
      </c>
      <c r="C16" s="69">
        <v>315408.67555555562</v>
      </c>
      <c r="D16" s="69"/>
      <c r="E16" s="69"/>
      <c r="F16" s="69"/>
      <c r="G16" s="42"/>
      <c r="H16" s="42"/>
      <c r="I16" s="42"/>
    </row>
    <row r="17" spans="1:9" ht="15.75" thickBot="1" x14ac:dyDescent="0.3">
      <c r="A17" s="42"/>
      <c r="B17" s="42"/>
      <c r="C17" s="42"/>
      <c r="D17" s="42"/>
      <c r="E17" s="42"/>
      <c r="F17" s="42"/>
      <c r="G17" s="42"/>
      <c r="H17" s="42"/>
      <c r="I17" s="42"/>
    </row>
    <row r="18" spans="1:9" x14ac:dyDescent="0.25">
      <c r="A18" s="67"/>
      <c r="B18" s="67" t="s">
        <v>38</v>
      </c>
      <c r="C18" s="67" t="s">
        <v>26</v>
      </c>
      <c r="D18" s="67" t="s">
        <v>39</v>
      </c>
      <c r="E18" s="67" t="s">
        <v>40</v>
      </c>
      <c r="F18" s="67" t="s">
        <v>41</v>
      </c>
      <c r="G18" s="67" t="s">
        <v>42</v>
      </c>
      <c r="H18" s="67" t="s">
        <v>43</v>
      </c>
      <c r="I18" s="67" t="s">
        <v>44</v>
      </c>
    </row>
    <row r="19" spans="1:9" x14ac:dyDescent="0.25">
      <c r="A19" s="65" t="s">
        <v>32</v>
      </c>
      <c r="B19" s="68">
        <v>3316.1014492753661</v>
      </c>
      <c r="C19" s="68">
        <v>22223.342765276193</v>
      </c>
      <c r="D19" s="68">
        <v>0.14921704103204267</v>
      </c>
      <c r="E19" s="68">
        <v>0.88559039364697789</v>
      </c>
      <c r="F19" s="68">
        <v>-49233.753804955784</v>
      </c>
      <c r="G19" s="68">
        <v>55865.956703506519</v>
      </c>
      <c r="H19" s="68">
        <v>-49233.753804955784</v>
      </c>
      <c r="I19" s="68">
        <v>55865.956703506519</v>
      </c>
    </row>
    <row r="20" spans="1:9" ht="15.75" thickBot="1" x14ac:dyDescent="0.3">
      <c r="A20" s="66"/>
      <c r="B20" s="69">
        <v>-1.2942028985507266</v>
      </c>
      <c r="C20" s="69">
        <v>11.054500254440105</v>
      </c>
      <c r="D20" s="69">
        <v>-0.11707475406053768</v>
      </c>
      <c r="E20" s="69">
        <v>0.9100891003986421</v>
      </c>
      <c r="F20" s="69">
        <v>-27.433942289438409</v>
      </c>
      <c r="G20" s="69">
        <v>24.845536492336958</v>
      </c>
      <c r="H20" s="69">
        <v>-27.433942289438409</v>
      </c>
      <c r="I20" s="69">
        <v>24.845536492336958</v>
      </c>
    </row>
    <row r="21" spans="1:9" x14ac:dyDescent="0.25">
      <c r="A21" s="42"/>
      <c r="B21" s="42"/>
      <c r="C21" s="42"/>
      <c r="D21" s="42"/>
      <c r="E21" s="42"/>
      <c r="F21" s="42"/>
      <c r="G21" s="42"/>
      <c r="H21" s="42"/>
      <c r="I21" s="42"/>
    </row>
    <row r="22" spans="1:9" x14ac:dyDescent="0.25">
      <c r="A22" s="42" t="s">
        <v>45</v>
      </c>
      <c r="B22" s="42"/>
      <c r="C22" s="42"/>
      <c r="D22" s="42"/>
      <c r="E22" s="42"/>
      <c r="F22" s="42"/>
      <c r="G22" s="42"/>
      <c r="H22" s="42"/>
      <c r="I22" s="42"/>
    </row>
    <row r="23" spans="1:9" ht="15.75" thickBot="1" x14ac:dyDescent="0.3">
      <c r="A23" s="42"/>
      <c r="B23" s="42"/>
      <c r="C23" s="42"/>
      <c r="D23" s="42"/>
      <c r="E23" s="42"/>
      <c r="F23" s="42"/>
      <c r="G23" s="42"/>
      <c r="H23" s="42"/>
      <c r="I23" s="42"/>
    </row>
    <row r="24" spans="1:9" x14ac:dyDescent="0.25">
      <c r="A24" s="67" t="s">
        <v>46</v>
      </c>
      <c r="B24" s="67" t="s">
        <v>50</v>
      </c>
      <c r="C24" s="67" t="s">
        <v>47</v>
      </c>
      <c r="D24" s="42"/>
      <c r="E24" s="42"/>
      <c r="F24" s="42"/>
      <c r="G24" s="42"/>
      <c r="H24" s="42"/>
      <c r="I24" s="42"/>
    </row>
    <row r="25" spans="1:9" x14ac:dyDescent="0.25">
      <c r="A25" s="65">
        <v>1</v>
      </c>
      <c r="B25" s="68">
        <v>731.57826086956538</v>
      </c>
      <c r="C25" s="68">
        <v>268.42173913043462</v>
      </c>
      <c r="D25" s="42"/>
      <c r="E25" s="42"/>
      <c r="F25" s="42"/>
      <c r="G25" s="42"/>
      <c r="H25" s="42"/>
      <c r="I25" s="42"/>
    </row>
    <row r="26" spans="1:9" x14ac:dyDescent="0.25">
      <c r="A26" s="65">
        <v>2</v>
      </c>
      <c r="B26" s="68">
        <v>721.22463768115949</v>
      </c>
      <c r="C26" s="68">
        <v>-116.22463768115949</v>
      </c>
      <c r="D26" s="42"/>
      <c r="E26" s="42"/>
      <c r="F26" s="42"/>
      <c r="G26" s="42"/>
      <c r="H26" s="42"/>
      <c r="I26" s="42"/>
    </row>
    <row r="27" spans="1:9" x14ac:dyDescent="0.25">
      <c r="A27" s="65">
        <v>3</v>
      </c>
      <c r="B27" s="68">
        <v>718.63623188405791</v>
      </c>
      <c r="C27" s="68">
        <v>-93.636231884057906</v>
      </c>
      <c r="D27" s="42"/>
      <c r="E27" s="42"/>
      <c r="F27" s="42"/>
      <c r="G27" s="42"/>
      <c r="H27" s="42"/>
      <c r="I27" s="42"/>
    </row>
    <row r="28" spans="1:9" x14ac:dyDescent="0.25">
      <c r="A28" s="65">
        <v>4</v>
      </c>
      <c r="B28" s="68">
        <v>716.04782608695632</v>
      </c>
      <c r="C28" s="68">
        <v>-93.04782608695632</v>
      </c>
      <c r="D28" s="42"/>
      <c r="E28" s="42"/>
      <c r="F28" s="42"/>
      <c r="G28" s="42"/>
      <c r="H28" s="42"/>
      <c r="I28" s="42"/>
    </row>
    <row r="29" spans="1:9" x14ac:dyDescent="0.25">
      <c r="A29" s="65">
        <v>5</v>
      </c>
      <c r="B29" s="68">
        <v>713.45942028985519</v>
      </c>
      <c r="C29" s="68">
        <v>-95.459420289855188</v>
      </c>
      <c r="D29" s="42"/>
      <c r="E29" s="42"/>
      <c r="F29" s="42"/>
      <c r="G29" s="42"/>
      <c r="H29" s="42"/>
      <c r="I29" s="42"/>
    </row>
    <row r="30" spans="1:9" x14ac:dyDescent="0.25">
      <c r="A30" s="65">
        <v>6</v>
      </c>
      <c r="B30" s="68">
        <v>710.8710144927536</v>
      </c>
      <c r="C30" s="68">
        <v>-219.97101449275362</v>
      </c>
      <c r="D30" s="42"/>
      <c r="E30" s="42"/>
      <c r="F30" s="42"/>
      <c r="G30" s="42"/>
      <c r="H30" s="42"/>
      <c r="I30" s="42"/>
    </row>
    <row r="31" spans="1:9" x14ac:dyDescent="0.25">
      <c r="A31" s="65">
        <v>7</v>
      </c>
      <c r="B31" s="68">
        <v>708.28260869565202</v>
      </c>
      <c r="C31" s="68">
        <v>-158.28260869565202</v>
      </c>
      <c r="D31" s="42"/>
      <c r="E31" s="42"/>
      <c r="F31" s="42"/>
      <c r="G31" s="42"/>
      <c r="H31" s="42"/>
      <c r="I31" s="42"/>
    </row>
    <row r="32" spans="1:9" x14ac:dyDescent="0.25">
      <c r="A32" s="65">
        <v>8</v>
      </c>
      <c r="B32" s="68">
        <v>705.69420289855043</v>
      </c>
      <c r="C32" s="68">
        <v>246.30579710144957</v>
      </c>
      <c r="D32" s="42"/>
      <c r="E32" s="42"/>
      <c r="F32" s="42"/>
      <c r="G32" s="42"/>
      <c r="H32" s="42"/>
      <c r="I32" s="42"/>
    </row>
    <row r="33" spans="1:9" ht="15.75" thickBot="1" x14ac:dyDescent="0.3">
      <c r="A33" s="66">
        <v>9</v>
      </c>
      <c r="B33" s="69">
        <v>703.1057971014493</v>
      </c>
      <c r="C33" s="69">
        <v>261.8942028985507</v>
      </c>
      <c r="D33" s="42"/>
      <c r="E33" s="42"/>
      <c r="F33" s="42"/>
      <c r="G33" s="42"/>
      <c r="H33" s="42"/>
      <c r="I33" s="42"/>
    </row>
  </sheetData>
  <pageMargins left="0.70866141732283472" right="0.70866141732283472" top="0.35433070866141736" bottom="0.35433070866141736" header="0.31496062992125984" footer="0.31496062992125984"/>
  <pageSetup paperSize="9" orientation="landscape" r:id="rId1"/>
  <headerFooter>
    <oddHeader>&amp;C&amp;"-,Italic"&amp;8Urbums Nr. 2642; Na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I38"/>
  <sheetViews>
    <sheetView view="pageLayout" zoomScaleNormal="100" workbookViewId="0">
      <selection activeCell="F14" sqref="F14"/>
    </sheetView>
  </sheetViews>
  <sheetFormatPr defaultRowHeight="15" x14ac:dyDescent="0.25"/>
  <cols>
    <col min="1" max="1" width="15.85546875" customWidth="1"/>
    <col min="2" max="2" width="12.5703125" customWidth="1"/>
    <col min="3" max="3" width="12.7109375" customWidth="1"/>
    <col min="4" max="5" width="10.85546875" customWidth="1"/>
    <col min="6" max="6" width="11.140625" customWidth="1"/>
    <col min="7" max="7" width="10.85546875" customWidth="1"/>
    <col min="8" max="8" width="11.85546875" customWidth="1"/>
    <col min="9" max="9" width="12.5703125" customWidth="1"/>
  </cols>
  <sheetData>
    <row r="3" spans="1:9" x14ac:dyDescent="0.25">
      <c r="A3" s="42" t="s">
        <v>21</v>
      </c>
      <c r="B3" s="42"/>
      <c r="C3" s="42"/>
      <c r="D3" s="42"/>
      <c r="E3" s="42"/>
      <c r="F3" s="42"/>
      <c r="G3" s="42"/>
      <c r="H3" s="42"/>
      <c r="I3" s="42"/>
    </row>
    <row r="4" spans="1:9" ht="15.75" thickBot="1" x14ac:dyDescent="0.3">
      <c r="A4" s="42"/>
      <c r="B4" s="42"/>
      <c r="C4" s="42"/>
      <c r="D4" s="42"/>
      <c r="E4" s="42"/>
      <c r="F4" s="42"/>
      <c r="G4" s="42"/>
      <c r="H4" s="42"/>
      <c r="I4" s="42"/>
    </row>
    <row r="5" spans="1:9" x14ac:dyDescent="0.25">
      <c r="A5" s="64" t="s">
        <v>22</v>
      </c>
      <c r="B5" s="64"/>
      <c r="C5" s="42"/>
      <c r="D5" s="42"/>
      <c r="E5" s="42"/>
      <c r="F5" s="42"/>
      <c r="G5" s="42"/>
      <c r="H5" s="42"/>
      <c r="I5" s="42"/>
    </row>
    <row r="6" spans="1:9" x14ac:dyDescent="0.25">
      <c r="A6" s="65" t="s">
        <v>23</v>
      </c>
      <c r="B6" s="68">
        <v>0.19172354082928417</v>
      </c>
      <c r="C6" s="42"/>
      <c r="D6" s="42"/>
      <c r="E6" s="42"/>
      <c r="F6" s="42"/>
      <c r="G6" s="42"/>
      <c r="H6" s="42"/>
      <c r="I6" s="42"/>
    </row>
    <row r="7" spans="1:9" x14ac:dyDescent="0.25">
      <c r="A7" s="65" t="s">
        <v>24</v>
      </c>
      <c r="B7" s="68">
        <v>3.675791610811819E-2</v>
      </c>
      <c r="C7" s="42"/>
      <c r="D7" s="42"/>
      <c r="E7" s="42"/>
      <c r="F7" s="42"/>
      <c r="G7" s="42"/>
      <c r="H7" s="42"/>
      <c r="I7" s="42"/>
    </row>
    <row r="8" spans="1:9" x14ac:dyDescent="0.25">
      <c r="A8" s="65" t="s">
        <v>25</v>
      </c>
      <c r="B8" s="68">
        <v>-4.3512257549538629E-2</v>
      </c>
      <c r="C8" s="42"/>
      <c r="D8" s="42"/>
      <c r="E8" s="42"/>
      <c r="F8" s="42"/>
      <c r="G8" s="42"/>
      <c r="H8" s="42"/>
      <c r="I8" s="42"/>
    </row>
    <row r="9" spans="1:9" x14ac:dyDescent="0.25">
      <c r="A9" s="65" t="s">
        <v>26</v>
      </c>
      <c r="B9" s="68">
        <v>124.75338281162462</v>
      </c>
      <c r="C9" s="42"/>
      <c r="D9" s="42"/>
      <c r="E9" s="42"/>
      <c r="F9" s="42"/>
      <c r="G9" s="42"/>
      <c r="H9" s="42"/>
      <c r="I9" s="42"/>
    </row>
    <row r="10" spans="1:9" ht="15.75" thickBot="1" x14ac:dyDescent="0.3">
      <c r="A10" s="66" t="s">
        <v>27</v>
      </c>
      <c r="B10" s="66">
        <v>14</v>
      </c>
      <c r="C10" s="42"/>
      <c r="D10" s="42"/>
      <c r="E10" s="42"/>
      <c r="F10" s="42"/>
      <c r="G10" s="42"/>
      <c r="H10" s="42"/>
      <c r="I10" s="42"/>
    </row>
    <row r="11" spans="1:9" x14ac:dyDescent="0.25">
      <c r="A11" s="42"/>
      <c r="B11" s="42"/>
      <c r="C11" s="42"/>
      <c r="D11" s="42"/>
      <c r="E11" s="42"/>
      <c r="F11" s="42"/>
      <c r="G11" s="42"/>
      <c r="H11" s="42"/>
      <c r="I11" s="42"/>
    </row>
    <row r="12" spans="1:9" ht="15.75" thickBot="1" x14ac:dyDescent="0.3">
      <c r="A12" s="42" t="s">
        <v>28</v>
      </c>
      <c r="B12" s="42"/>
      <c r="C12" s="42"/>
      <c r="D12" s="42"/>
      <c r="E12" s="42"/>
      <c r="F12" s="42"/>
      <c r="G12" s="42"/>
      <c r="H12" s="42"/>
      <c r="I12" s="42"/>
    </row>
    <row r="13" spans="1:9" x14ac:dyDescent="0.25">
      <c r="A13" s="67"/>
      <c r="B13" s="67" t="s">
        <v>33</v>
      </c>
      <c r="C13" s="67" t="s">
        <v>34</v>
      </c>
      <c r="D13" s="67" t="s">
        <v>35</v>
      </c>
      <c r="E13" s="67" t="s">
        <v>36</v>
      </c>
      <c r="F13" s="67" t="s">
        <v>37</v>
      </c>
      <c r="G13" s="42"/>
      <c r="H13" s="42"/>
      <c r="I13" s="42"/>
    </row>
    <row r="14" spans="1:9" x14ac:dyDescent="0.25">
      <c r="A14" s="65" t="s">
        <v>29</v>
      </c>
      <c r="B14" s="65">
        <v>1</v>
      </c>
      <c r="C14" s="68">
        <v>7126.9110961034603</v>
      </c>
      <c r="D14" s="68">
        <v>7126.9110961034603</v>
      </c>
      <c r="E14" s="68">
        <v>0.45792745216780684</v>
      </c>
      <c r="F14" s="68">
        <v>0.5114278879588332</v>
      </c>
      <c r="G14" s="42"/>
      <c r="H14" s="42"/>
      <c r="I14" s="42"/>
    </row>
    <row r="15" spans="1:9" x14ac:dyDescent="0.25">
      <c r="A15" s="65" t="s">
        <v>30</v>
      </c>
      <c r="B15" s="65">
        <v>12</v>
      </c>
      <c r="C15" s="68">
        <v>186760.87827532509</v>
      </c>
      <c r="D15" s="68">
        <v>15563.406522943756</v>
      </c>
      <c r="E15" s="68"/>
      <c r="F15" s="68"/>
      <c r="G15" s="42"/>
      <c r="H15" s="42"/>
      <c r="I15" s="42"/>
    </row>
    <row r="16" spans="1:9" ht="15.75" thickBot="1" x14ac:dyDescent="0.3">
      <c r="A16" s="66" t="s">
        <v>31</v>
      </c>
      <c r="B16" s="66">
        <v>13</v>
      </c>
      <c r="C16" s="69">
        <v>193887.78937142855</v>
      </c>
      <c r="D16" s="69"/>
      <c r="E16" s="69"/>
      <c r="F16" s="69"/>
      <c r="G16" s="42"/>
      <c r="H16" s="42"/>
      <c r="I16" s="42"/>
    </row>
    <row r="17" spans="1:9" ht="15.75" thickBot="1" x14ac:dyDescent="0.3">
      <c r="A17" s="42"/>
      <c r="B17" s="42"/>
      <c r="C17" s="42"/>
      <c r="D17" s="42"/>
      <c r="E17" s="42"/>
      <c r="F17" s="42"/>
      <c r="G17" s="42"/>
      <c r="H17" s="42"/>
      <c r="I17" s="42"/>
    </row>
    <row r="18" spans="1:9" x14ac:dyDescent="0.25">
      <c r="A18" s="67"/>
      <c r="B18" s="67" t="s">
        <v>38</v>
      </c>
      <c r="C18" s="67" t="s">
        <v>26</v>
      </c>
      <c r="D18" s="67" t="s">
        <v>39</v>
      </c>
      <c r="E18" s="67" t="s">
        <v>40</v>
      </c>
      <c r="F18" s="67" t="s">
        <v>41</v>
      </c>
      <c r="G18" s="67" t="s">
        <v>42</v>
      </c>
      <c r="H18" s="67" t="s">
        <v>43</v>
      </c>
      <c r="I18" s="67" t="s">
        <v>44</v>
      </c>
    </row>
    <row r="19" spans="1:9" x14ac:dyDescent="0.25">
      <c r="A19" s="65" t="s">
        <v>32</v>
      </c>
      <c r="B19" s="68">
        <v>4419.2734763447825</v>
      </c>
      <c r="C19" s="68">
        <v>6146.8487063544062</v>
      </c>
      <c r="D19" s="68">
        <v>0.71894944669392724</v>
      </c>
      <c r="E19" s="68">
        <v>0.48593705087621997</v>
      </c>
      <c r="F19" s="68">
        <v>-8973.5593470836047</v>
      </c>
      <c r="G19" s="68">
        <v>17812.106299773171</v>
      </c>
      <c r="H19" s="68">
        <v>-8973.5593470836047</v>
      </c>
      <c r="I19" s="68">
        <v>17812.106299773171</v>
      </c>
    </row>
    <row r="20" spans="1:9" ht="15.75" thickBot="1" x14ac:dyDescent="0.3">
      <c r="A20" s="66">
        <v>1985</v>
      </c>
      <c r="B20" s="69">
        <v>-2.0762808381939943</v>
      </c>
      <c r="C20" s="69">
        <v>3.0682288983976256</v>
      </c>
      <c r="D20" s="69">
        <v>-0.67670337088550547</v>
      </c>
      <c r="E20" s="69">
        <v>0.51142788795883365</v>
      </c>
      <c r="F20" s="69">
        <v>-8.7613773263784882</v>
      </c>
      <c r="G20" s="69">
        <v>4.6088156499904986</v>
      </c>
      <c r="H20" s="69">
        <v>-8.7613773263784882</v>
      </c>
      <c r="I20" s="69">
        <v>4.6088156499904986</v>
      </c>
    </row>
    <row r="21" spans="1:9" x14ac:dyDescent="0.25">
      <c r="A21" s="42"/>
      <c r="B21" s="42"/>
      <c r="C21" s="42"/>
      <c r="D21" s="42"/>
      <c r="E21" s="42"/>
      <c r="F21" s="42"/>
      <c r="G21" s="42"/>
      <c r="H21" s="42"/>
      <c r="I21" s="42"/>
    </row>
    <row r="22" spans="1:9" x14ac:dyDescent="0.25">
      <c r="A22" s="42" t="s">
        <v>45</v>
      </c>
      <c r="B22" s="42"/>
      <c r="C22" s="42"/>
      <c r="D22" s="42"/>
      <c r="E22" s="42"/>
      <c r="F22" s="42"/>
      <c r="G22" s="42"/>
      <c r="H22" s="42"/>
      <c r="I22" s="42"/>
    </row>
    <row r="23" spans="1:9" ht="15.75" thickBot="1" x14ac:dyDescent="0.3">
      <c r="A23" s="42"/>
      <c r="B23" s="42"/>
      <c r="C23" s="42"/>
      <c r="D23" s="42"/>
      <c r="E23" s="42"/>
      <c r="F23" s="42"/>
      <c r="G23" s="42"/>
      <c r="H23" s="42"/>
      <c r="I23" s="42"/>
    </row>
    <row r="24" spans="1:9" x14ac:dyDescent="0.25">
      <c r="A24" s="67" t="s">
        <v>46</v>
      </c>
      <c r="B24" s="67" t="s">
        <v>49</v>
      </c>
      <c r="C24" s="67" t="s">
        <v>47</v>
      </c>
      <c r="D24" s="42"/>
      <c r="E24" s="42"/>
      <c r="F24" s="42"/>
      <c r="G24" s="42"/>
      <c r="H24" s="42"/>
      <c r="I24" s="42"/>
    </row>
    <row r="25" spans="1:9" x14ac:dyDescent="0.25">
      <c r="A25" s="65">
        <v>1</v>
      </c>
      <c r="B25" s="68">
        <v>295.77973169150937</v>
      </c>
      <c r="C25" s="68">
        <v>-95.879731691509363</v>
      </c>
      <c r="D25" s="42"/>
      <c r="E25" s="42"/>
      <c r="F25" s="42"/>
      <c r="G25" s="42"/>
      <c r="H25" s="42"/>
      <c r="I25" s="42"/>
    </row>
    <row r="26" spans="1:9" x14ac:dyDescent="0.25">
      <c r="A26" s="65">
        <v>2</v>
      </c>
      <c r="B26" s="68">
        <v>289.55088917692774</v>
      </c>
      <c r="C26" s="68">
        <v>-28.310889176927731</v>
      </c>
      <c r="D26" s="42"/>
      <c r="E26" s="42"/>
      <c r="F26" s="42"/>
      <c r="G26" s="42"/>
      <c r="H26" s="42"/>
      <c r="I26" s="42"/>
    </row>
    <row r="27" spans="1:9" x14ac:dyDescent="0.25">
      <c r="A27" s="65">
        <v>3</v>
      </c>
      <c r="B27" s="68">
        <v>287.47460833873356</v>
      </c>
      <c r="C27" s="68">
        <v>-50.504608338733561</v>
      </c>
      <c r="D27" s="42"/>
      <c r="E27" s="42"/>
      <c r="F27" s="42"/>
      <c r="G27" s="42"/>
      <c r="H27" s="42"/>
      <c r="I27" s="42"/>
    </row>
    <row r="28" spans="1:9" x14ac:dyDescent="0.25">
      <c r="A28" s="65">
        <v>4</v>
      </c>
      <c r="B28" s="68">
        <v>281.24576582415193</v>
      </c>
      <c r="C28" s="68">
        <v>-32.245765824151931</v>
      </c>
      <c r="D28" s="42"/>
      <c r="E28" s="42"/>
      <c r="F28" s="42"/>
      <c r="G28" s="42"/>
      <c r="H28" s="42"/>
      <c r="I28" s="42"/>
    </row>
    <row r="29" spans="1:9" x14ac:dyDescent="0.25">
      <c r="A29" s="65">
        <v>5</v>
      </c>
      <c r="B29" s="68">
        <v>275.01692330956939</v>
      </c>
      <c r="C29" s="68">
        <v>-55.016923309569393</v>
      </c>
      <c r="D29" s="42"/>
      <c r="E29" s="42"/>
      <c r="F29" s="42"/>
      <c r="G29" s="42"/>
      <c r="H29" s="42"/>
      <c r="I29" s="42"/>
    </row>
    <row r="30" spans="1:9" x14ac:dyDescent="0.25">
      <c r="A30" s="65">
        <v>6</v>
      </c>
      <c r="B30" s="68">
        <v>272.94064247137612</v>
      </c>
      <c r="C30" s="68">
        <v>397.05935752862388</v>
      </c>
      <c r="D30" s="42"/>
      <c r="E30" s="42"/>
      <c r="F30" s="42"/>
      <c r="G30" s="42"/>
      <c r="H30" s="42"/>
      <c r="I30" s="42"/>
    </row>
    <row r="31" spans="1:9" x14ac:dyDescent="0.25">
      <c r="A31" s="65">
        <v>7</v>
      </c>
      <c r="B31" s="68">
        <v>256.3303957658236</v>
      </c>
      <c r="C31" s="68">
        <v>-26.330395765823596</v>
      </c>
      <c r="D31" s="42"/>
      <c r="E31" s="42"/>
      <c r="F31" s="42"/>
      <c r="G31" s="42"/>
      <c r="H31" s="42"/>
      <c r="I31" s="42"/>
    </row>
    <row r="32" spans="1:9" x14ac:dyDescent="0.25">
      <c r="A32" s="65">
        <v>8</v>
      </c>
      <c r="B32" s="68">
        <v>252.17783408943615</v>
      </c>
      <c r="C32" s="68">
        <v>-16.177834089436146</v>
      </c>
      <c r="D32" s="42"/>
      <c r="E32" s="42"/>
      <c r="F32" s="42"/>
      <c r="G32" s="42"/>
      <c r="H32" s="42"/>
      <c r="I32" s="42"/>
    </row>
    <row r="33" spans="1:9" x14ac:dyDescent="0.25">
      <c r="A33" s="65">
        <v>9</v>
      </c>
      <c r="B33" s="68">
        <v>248.02527241304779</v>
      </c>
      <c r="C33" s="68">
        <v>-13.025272413047787</v>
      </c>
      <c r="D33" s="42"/>
      <c r="E33" s="42"/>
      <c r="F33" s="42"/>
      <c r="G33" s="42"/>
      <c r="H33" s="42"/>
      <c r="I33" s="42"/>
    </row>
    <row r="34" spans="1:9" x14ac:dyDescent="0.25">
      <c r="A34" s="65">
        <v>10</v>
      </c>
      <c r="B34" s="68">
        <v>243.87271073665943</v>
      </c>
      <c r="C34" s="68">
        <v>-5.8727107366594282</v>
      </c>
      <c r="D34" s="42"/>
      <c r="E34" s="42"/>
      <c r="F34" s="42"/>
      <c r="G34" s="42"/>
      <c r="H34" s="42"/>
      <c r="I34" s="42"/>
    </row>
    <row r="35" spans="1:9" x14ac:dyDescent="0.25">
      <c r="A35" s="65">
        <v>11</v>
      </c>
      <c r="B35" s="68">
        <v>239.72014906027198</v>
      </c>
      <c r="C35" s="68">
        <v>-26.320149060271973</v>
      </c>
      <c r="D35" s="42"/>
      <c r="E35" s="42"/>
      <c r="F35" s="42"/>
      <c r="G35" s="42"/>
      <c r="H35" s="42"/>
      <c r="I35" s="42"/>
    </row>
    <row r="36" spans="1:9" x14ac:dyDescent="0.25">
      <c r="A36" s="65">
        <v>12</v>
      </c>
      <c r="B36" s="68">
        <v>235.56758738388362</v>
      </c>
      <c r="C36" s="68">
        <v>-22.697587383883615</v>
      </c>
      <c r="D36" s="42"/>
      <c r="E36" s="42"/>
      <c r="F36" s="42"/>
      <c r="G36" s="42"/>
      <c r="H36" s="42"/>
      <c r="I36" s="42"/>
    </row>
    <row r="37" spans="1:9" x14ac:dyDescent="0.25">
      <c r="A37" s="65">
        <v>13</v>
      </c>
      <c r="B37" s="68">
        <v>231.41502570749617</v>
      </c>
      <c r="C37" s="68">
        <v>-82.41502570749617</v>
      </c>
      <c r="D37" s="42"/>
      <c r="E37" s="42"/>
      <c r="F37" s="42"/>
      <c r="G37" s="42"/>
      <c r="H37" s="42"/>
      <c r="I37" s="42"/>
    </row>
    <row r="38" spans="1:9" ht="15.75" thickBot="1" x14ac:dyDescent="0.3">
      <c r="A38" s="66">
        <v>14</v>
      </c>
      <c r="B38" s="69">
        <v>227.26246403110781</v>
      </c>
      <c r="C38" s="69">
        <v>57.737535968892189</v>
      </c>
      <c r="D38" s="42"/>
      <c r="E38" s="42"/>
      <c r="F38" s="42"/>
      <c r="G38" s="42"/>
      <c r="H38" s="42"/>
      <c r="I38" s="42"/>
    </row>
  </sheetData>
  <pageMargins left="0.70866141732283472" right="0.70866141732283472" top="0.35433070866141736" bottom="0.35433070866141736" header="0.31496062992125984" footer="0.31496062992125984"/>
  <pageSetup paperSize="9" scale="97" orientation="landscape" r:id="rId1"/>
  <headerFooter>
    <oddHeader>&amp;C&amp;"-,Italic"&amp;8Urbums Nr. 2642; SO&amp;Y4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Liepaja_2642</vt:lpstr>
      <vt:lpstr>2642_Cl</vt:lpstr>
      <vt:lpstr>2642_Na</vt:lpstr>
      <vt:lpstr>2642_SO4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cp:lastPrinted>2020-12-27T21:46:21Z</cp:lastPrinted>
  <dcterms:created xsi:type="dcterms:W3CDTF">2020-11-10T06:40:49Z</dcterms:created>
  <dcterms:modified xsi:type="dcterms:W3CDTF">2021-02-10T09:49:22Z</dcterms:modified>
</cp:coreProperties>
</file>