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O:\ARHIVS\Stiebrins\Hidrogeologija\VARAM\Faili\Riiga\Imanta\"/>
    </mc:Choice>
  </mc:AlternateContent>
  <xr:revisionPtr revIDLastSave="0" documentId="13_ncr:1_{14A03121-B5B7-494C-AE93-C349852E6A4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Imanta_683" sheetId="1" r:id="rId1"/>
    <sheet name="R_analīze_683_Cl" sheetId="3" r:id="rId2"/>
    <sheet name="R_analīze_683_NH4" sheetId="6" r:id="rId3"/>
    <sheet name="R_analīze_683_As" sheetId="5" r:id="rId4"/>
  </sheets>
  <definedNames>
    <definedName name="_xlnm._FilterDatabase" localSheetId="0" hidden="1">Imanta_683!#REF!</definedName>
  </definedNames>
  <calcPr calcId="181029"/>
</workbook>
</file>

<file path=xl/calcChain.xml><?xml version="1.0" encoding="utf-8"?>
<calcChain xmlns="http://schemas.openxmlformats.org/spreadsheetml/2006/main">
  <c r="R34" i="1" l="1"/>
  <c r="Q34" i="1"/>
  <c r="P34" i="1"/>
  <c r="O34" i="1"/>
  <c r="N34" i="1"/>
  <c r="M34" i="1"/>
  <c r="R33" i="1"/>
  <c r="Q33" i="1"/>
  <c r="P33" i="1"/>
  <c r="O33" i="1"/>
  <c r="N33" i="1"/>
  <c r="M33" i="1"/>
  <c r="L33" i="1"/>
  <c r="R32" i="1"/>
  <c r="Q32" i="1"/>
  <c r="P32" i="1"/>
  <c r="O32" i="1"/>
  <c r="N32" i="1"/>
  <c r="M32" i="1"/>
  <c r="R31" i="1"/>
  <c r="Q31" i="1"/>
  <c r="P31" i="1"/>
  <c r="O31" i="1"/>
  <c r="N31" i="1"/>
  <c r="M31" i="1"/>
  <c r="R30" i="1"/>
  <c r="Q30" i="1"/>
  <c r="P30" i="1"/>
  <c r="O30" i="1"/>
  <c r="N30" i="1"/>
  <c r="M30" i="1"/>
  <c r="R29" i="1"/>
  <c r="Q29" i="1"/>
  <c r="P29" i="1"/>
  <c r="O29" i="1"/>
  <c r="N29" i="1"/>
  <c r="M29" i="1"/>
  <c r="L34" i="1"/>
  <c r="L32" i="1"/>
  <c r="L31" i="1"/>
  <c r="L30" i="1"/>
  <c r="L29" i="1"/>
  <c r="P35" i="1" l="1"/>
  <c r="M35" i="1"/>
  <c r="Q35" i="1"/>
  <c r="N35" i="1"/>
  <c r="R35" i="1"/>
  <c r="O35" i="1"/>
  <c r="L35" i="1"/>
</calcChain>
</file>

<file path=xl/sharedStrings.xml><?xml version="1.0" encoding="utf-8"?>
<sst xmlns="http://schemas.openxmlformats.org/spreadsheetml/2006/main" count="129" uniqueCount="58">
  <si>
    <t>Datums</t>
  </si>
  <si>
    <t>mg/l</t>
  </si>
  <si>
    <t>µg/l</t>
  </si>
  <si>
    <t>1,2-dihloretāns</t>
  </si>
  <si>
    <t>Trihlormetāns</t>
  </si>
  <si>
    <t>Testēšanas rezultāti</t>
  </si>
  <si>
    <t>TCE+PCE</t>
  </si>
  <si>
    <t>BTEX</t>
  </si>
  <si>
    <t>As</t>
  </si>
  <si>
    <t>Cl</t>
  </si>
  <si>
    <t>Robežvērtība</t>
  </si>
  <si>
    <t>Augšdevona Gaujas horizonts</t>
  </si>
  <si>
    <t>0,5x1,288=0,644</t>
  </si>
  <si>
    <t>Count</t>
  </si>
  <si>
    <t>Variance</t>
  </si>
  <si>
    <t>Standard deviation</t>
  </si>
  <si>
    <r>
      <t>NH</t>
    </r>
    <r>
      <rPr>
        <vertAlign val="subscript"/>
        <sz val="10"/>
        <color theme="1"/>
        <rFont val="Calibri"/>
        <family val="2"/>
        <scheme val="minor"/>
      </rPr>
      <t>4</t>
    </r>
  </si>
  <si>
    <t>Median</t>
  </si>
  <si>
    <t>Confidence.T</t>
  </si>
  <si>
    <t>Min</t>
  </si>
  <si>
    <t>Max</t>
  </si>
  <si>
    <t>DB "Urbumi" dati</t>
  </si>
  <si>
    <t>Tendenču aprēķinam sagatavotie dati</t>
  </si>
  <si>
    <t>Gads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</si>
  <si>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</si>
  <si>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</si>
  <si>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</si>
  <si>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</si>
  <si>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</si>
  <si>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</si>
  <si>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</si>
  <si>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</si>
  <si>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</si>
  <si>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</si>
  <si>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</si>
  <si>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</si>
  <si>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</si>
  <si>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</si>
  <si>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</si>
  <si>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</si>
  <si>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</si>
  <si>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</si>
  <si>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</si>
  <si>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</si>
  <si>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</si>
  <si>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</si>
  <si>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</si>
  <si>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</si>
  <si>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RESIDUAL OUTPUT</t>
  </si>
  <si>
    <t>Observation</t>
  </si>
  <si>
    <t>Predicted 24</t>
  </si>
  <si>
    <t>Residuals</t>
  </si>
  <si>
    <t>Ar</t>
  </si>
  <si>
    <t>apzīmētajos gadījumos fiksēta neatbilstība jonu bilances vienādojumā 5 - 10 % ietvaros</t>
  </si>
  <si>
    <t>apzīmētajos gadījumos koncentrācija ir zemāka par metodes detektēšanas robežu (MDL)</t>
  </si>
  <si>
    <t>Metodes detektēšanas robeža aizstāta ar 0,5*MDL</t>
  </si>
  <si>
    <t>Predicted 0,398</t>
  </si>
  <si>
    <t>Predicted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</si>
</sst>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2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4">
    <xf numFmtId="0" fontId="0" fillId="0" borderId="0" xfId="0"/>
    <xf numFmtId="0" fontId="18" fillId="0" borderId="0" xfId="0" applyFont="1"/>
    <xf numFmtId="0" fontId="18" fillId="0" borderId="15" xfId="0" applyFont="1" applyBorder="1"/>
    <xf numFmtId="0" fontId="18" fillId="0" borderId="12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14" fontId="18" fillId="0" borderId="20" xfId="0" applyNumberFormat="1" applyFont="1" applyBorder="1"/>
    <xf numFmtId="0" fontId="18" fillId="0" borderId="21" xfId="0" applyFont="1" applyBorder="1"/>
    <xf numFmtId="164" fontId="18" fillId="0" borderId="21" xfId="0" applyNumberFormat="1" applyFont="1" applyBorder="1"/>
    <xf numFmtId="0" fontId="18" fillId="0" borderId="20" xfId="0" applyFont="1" applyBorder="1"/>
    <xf numFmtId="2" fontId="18" fillId="0" borderId="20" xfId="0" applyNumberFormat="1" applyFont="1" applyBorder="1"/>
    <xf numFmtId="14" fontId="18" fillId="0" borderId="22" xfId="0" applyNumberFormat="1" applyFont="1" applyBorder="1"/>
    <xf numFmtId="0" fontId="18" fillId="0" borderId="23" xfId="0" applyFont="1" applyBorder="1"/>
    <xf numFmtId="164" fontId="18" fillId="0" borderId="23" xfId="0" applyNumberFormat="1" applyFont="1" applyBorder="1"/>
    <xf numFmtId="0" fontId="18" fillId="0" borderId="22" xfId="0" applyFont="1" applyBorder="1"/>
    <xf numFmtId="2" fontId="18" fillId="0" borderId="22" xfId="0" applyNumberFormat="1" applyFont="1" applyBorder="1"/>
    <xf numFmtId="2" fontId="18" fillId="0" borderId="23" xfId="0" applyNumberFormat="1" applyFont="1" applyFill="1" applyBorder="1"/>
    <xf numFmtId="2" fontId="18" fillId="0" borderId="23" xfId="0" applyNumberFormat="1" applyFont="1" applyBorder="1"/>
    <xf numFmtId="14" fontId="18" fillId="0" borderId="0" xfId="0" applyNumberFormat="1" applyFont="1"/>
    <xf numFmtId="2" fontId="18" fillId="0" borderId="24" xfId="0" applyNumberFormat="1" applyFont="1" applyBorder="1"/>
    <xf numFmtId="0" fontId="20" fillId="0" borderId="16" xfId="0" applyFont="1" applyBorder="1" applyAlignment="1">
      <alignment horizontal="right" vertical="center"/>
    </xf>
    <xf numFmtId="0" fontId="20" fillId="0" borderId="16" xfId="0" applyFont="1" applyBorder="1" applyAlignment="1">
      <alignment vertical="center"/>
    </xf>
    <xf numFmtId="0" fontId="20" fillId="0" borderId="16" xfId="0" applyFont="1" applyBorder="1" applyAlignment="1">
      <alignment horizontal="right" vertical="center" wrapText="1"/>
    </xf>
    <xf numFmtId="0" fontId="18" fillId="0" borderId="0" xfId="0" applyFont="1" applyAlignment="1">
      <alignment horizontal="right" vertical="center"/>
    </xf>
    <xf numFmtId="165" fontId="18" fillId="0" borderId="0" xfId="0" applyNumberFormat="1" applyFont="1"/>
    <xf numFmtId="0" fontId="20" fillId="0" borderId="16" xfId="0" applyFont="1" applyFill="1" applyBorder="1" applyAlignment="1">
      <alignment vertical="center"/>
    </xf>
    <xf numFmtId="164" fontId="18" fillId="0" borderId="23" xfId="0" applyNumberFormat="1" applyFont="1" applyFill="1" applyBorder="1"/>
    <xf numFmtId="2" fontId="18" fillId="0" borderId="22" xfId="0" applyNumberFormat="1" applyFont="1" applyFill="1" applyBorder="1"/>
    <xf numFmtId="0" fontId="18" fillId="0" borderId="0" xfId="0" applyFont="1" applyAlignment="1">
      <alignment horizontal="right" vertical="center"/>
    </xf>
    <xf numFmtId="0" fontId="18" fillId="0" borderId="19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 applyAlignment="1">
      <alignment horizontal="right" vertical="center"/>
    </xf>
    <xf numFmtId="0" fontId="18" fillId="0" borderId="0" xfId="0" applyFont="1" applyBorder="1"/>
    <xf numFmtId="0" fontId="20" fillId="0" borderId="0" xfId="0" applyFont="1" applyBorder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 wrapText="1"/>
    </xf>
    <xf numFmtId="0" fontId="18" fillId="0" borderId="20" xfId="0" applyNumberFormat="1" applyFont="1" applyBorder="1"/>
    <xf numFmtId="0" fontId="18" fillId="0" borderId="22" xfId="0" applyNumberFormat="1" applyFont="1" applyBorder="1"/>
    <xf numFmtId="14" fontId="18" fillId="33" borderId="22" xfId="0" applyNumberFormat="1" applyFont="1" applyFill="1" applyBorder="1"/>
    <xf numFmtId="2" fontId="18" fillId="34" borderId="23" xfId="0" applyNumberFormat="1" applyFont="1" applyFill="1" applyBorder="1"/>
    <xf numFmtId="2" fontId="18" fillId="34" borderId="22" xfId="0" applyNumberFormat="1" applyFont="1" applyFill="1" applyBorder="1"/>
    <xf numFmtId="164" fontId="18" fillId="34" borderId="23" xfId="0" applyNumberFormat="1" applyFont="1" applyFill="1" applyBorder="1"/>
    <xf numFmtId="0" fontId="18" fillId="0" borderId="0" xfId="0" applyFont="1" applyAlignment="1">
      <alignment horizontal="right" vertical="center"/>
    </xf>
    <xf numFmtId="0" fontId="18" fillId="0" borderId="23" xfId="0" applyFont="1" applyFill="1" applyBorder="1"/>
    <xf numFmtId="0" fontId="18" fillId="0" borderId="22" xfId="0" applyFont="1" applyFill="1" applyBorder="1"/>
    <xf numFmtId="2" fontId="18" fillId="0" borderId="17" xfId="0" applyNumberFormat="1" applyFont="1" applyFill="1" applyBorder="1"/>
    <xf numFmtId="164" fontId="18" fillId="0" borderId="17" xfId="0" applyNumberFormat="1" applyFont="1" applyFill="1" applyBorder="1"/>
    <xf numFmtId="2" fontId="18" fillId="0" borderId="18" xfId="0" applyNumberFormat="1" applyFont="1" applyFill="1" applyBorder="1"/>
    <xf numFmtId="14" fontId="18" fillId="0" borderId="25" xfId="0" applyNumberFormat="1" applyFont="1" applyBorder="1"/>
    <xf numFmtId="2" fontId="18" fillId="34" borderId="25" xfId="0" applyNumberFormat="1" applyFont="1" applyFill="1" applyBorder="1"/>
    <xf numFmtId="164" fontId="18" fillId="34" borderId="25" xfId="0" applyNumberFormat="1" applyFont="1" applyFill="1" applyBorder="1"/>
    <xf numFmtId="2" fontId="18" fillId="0" borderId="25" xfId="0" applyNumberFormat="1" applyFont="1" applyFill="1" applyBorder="1"/>
    <xf numFmtId="164" fontId="18" fillId="0" borderId="25" xfId="0" applyNumberFormat="1" applyFont="1" applyFill="1" applyBorder="1"/>
    <xf numFmtId="2" fontId="18" fillId="34" borderId="26" xfId="0" applyNumberFormat="1" applyFont="1" applyFill="1" applyBorder="1"/>
    <xf numFmtId="2" fontId="18" fillId="0" borderId="26" xfId="0" applyNumberFormat="1" applyFont="1" applyBorder="1"/>
    <xf numFmtId="165" fontId="18" fillId="0" borderId="0" xfId="0" applyNumberFormat="1" applyFont="1" applyBorder="1"/>
    <xf numFmtId="0" fontId="18" fillId="0" borderId="14" xfId="0" applyFont="1" applyBorder="1"/>
    <xf numFmtId="0" fontId="22" fillId="0" borderId="0" xfId="0" applyFont="1"/>
    <xf numFmtId="0" fontId="23" fillId="0" borderId="28" xfId="0" applyFont="1" applyFill="1" applyBorder="1" applyAlignment="1">
      <alignment horizontal="centerContinuous"/>
    </xf>
    <xf numFmtId="0" fontId="22" fillId="0" borderId="0" xfId="0" applyFont="1" applyFill="1" applyBorder="1" applyAlignment="1"/>
    <xf numFmtId="0" fontId="22" fillId="0" borderId="27" xfId="0" applyFont="1" applyFill="1" applyBorder="1" applyAlignment="1"/>
    <xf numFmtId="0" fontId="23" fillId="0" borderId="28" xfId="0" applyFont="1" applyFill="1" applyBorder="1" applyAlignment="1">
      <alignment horizontal="center"/>
    </xf>
    <xf numFmtId="166" fontId="22" fillId="0" borderId="0" xfId="0" applyNumberFormat="1" applyFont="1" applyFill="1" applyBorder="1" applyAlignment="1"/>
    <xf numFmtId="165" fontId="22" fillId="0" borderId="0" xfId="0" applyNumberFormat="1" applyFont="1" applyFill="1" applyBorder="1" applyAlignment="1"/>
    <xf numFmtId="166" fontId="22" fillId="0" borderId="27" xfId="0" applyNumberFormat="1" applyFont="1" applyFill="1" applyBorder="1" applyAlignment="1"/>
    <xf numFmtId="165" fontId="22" fillId="0" borderId="27" xfId="0" applyNumberFormat="1" applyFont="1" applyFill="1" applyBorder="1" applyAlignment="1"/>
    <xf numFmtId="0" fontId="22" fillId="0" borderId="0" xfId="0" applyFont="1" applyAlignment="1">
      <alignment horizontal="right"/>
    </xf>
    <xf numFmtId="0" fontId="22" fillId="33" borderId="0" xfId="0" applyFont="1" applyFill="1" applyAlignment="1">
      <alignment horizontal="left"/>
    </xf>
    <xf numFmtId="165" fontId="22" fillId="0" borderId="0" xfId="0" applyNumberFormat="1" applyFont="1" applyAlignment="1">
      <alignment horizontal="left"/>
    </xf>
    <xf numFmtId="0" fontId="22" fillId="0" borderId="0" xfId="0" applyFont="1" applyAlignment="1">
      <alignment horizontal="left"/>
    </xf>
    <xf numFmtId="164" fontId="22" fillId="0" borderId="0" xfId="0" applyNumberFormat="1" applyFont="1" applyAlignment="1">
      <alignment horizontal="left"/>
    </xf>
    <xf numFmtId="0" fontId="22" fillId="34" borderId="0" xfId="0" applyFont="1" applyFill="1" applyAlignment="1">
      <alignment horizontal="left"/>
    </xf>
    <xf numFmtId="0" fontId="22" fillId="0" borderId="0" xfId="0" applyFont="1" applyAlignment="1">
      <alignment vertical="top"/>
    </xf>
    <xf numFmtId="0" fontId="0" fillId="0" borderId="0" xfId="0" applyAlignment="1">
      <alignment horizontal="left" vertical="center"/>
    </xf>
    <xf numFmtId="2" fontId="18" fillId="0" borderId="0" xfId="0" applyNumberFormat="1" applyFont="1" applyAlignment="1">
      <alignment horizontal="right" vertical="center"/>
    </xf>
    <xf numFmtId="2" fontId="18" fillId="0" borderId="21" xfId="0" applyNumberFormat="1" applyFont="1" applyBorder="1"/>
    <xf numFmtId="2" fontId="18" fillId="0" borderId="17" xfId="0" applyNumberFormat="1" applyFont="1" applyBorder="1"/>
    <xf numFmtId="0" fontId="18" fillId="0" borderId="0" xfId="0" applyFont="1" applyBorder="1" applyAlignment="1">
      <alignment horizontal="center" vertical="center"/>
    </xf>
    <xf numFmtId="2" fontId="18" fillId="0" borderId="0" xfId="0" applyNumberFormat="1" applyFont="1" applyBorder="1"/>
    <xf numFmtId="0" fontId="18" fillId="0" borderId="0" xfId="0" applyFont="1" applyAlignment="1">
      <alignment horizontal="right" vertical="center"/>
    </xf>
    <xf numFmtId="0" fontId="18" fillId="0" borderId="11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9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6" fontId="18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Hlorīdjoni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864629092416079"/>
                  <c:y val="-5.4783922875418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Imanta_683!$K$6:$K$26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1995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2010</c:v>
                </c:pt>
                <c:pt idx="14">
                  <c:v>2013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Imanta_683!$O$6:$O$26</c:f>
              <c:numCache>
                <c:formatCode>0.0</c:formatCode>
                <c:ptCount val="21"/>
                <c:pt idx="0">
                  <c:v>24</c:v>
                </c:pt>
                <c:pt idx="1">
                  <c:v>26</c:v>
                </c:pt>
                <c:pt idx="2">
                  <c:v>23</c:v>
                </c:pt>
                <c:pt idx="3">
                  <c:v>21</c:v>
                </c:pt>
                <c:pt idx="4">
                  <c:v>22</c:v>
                </c:pt>
                <c:pt idx="5">
                  <c:v>21</c:v>
                </c:pt>
                <c:pt idx="6">
                  <c:v>19</c:v>
                </c:pt>
                <c:pt idx="7">
                  <c:v>19</c:v>
                </c:pt>
                <c:pt idx="8">
                  <c:v>20</c:v>
                </c:pt>
                <c:pt idx="9">
                  <c:v>20</c:v>
                </c:pt>
                <c:pt idx="10">
                  <c:v>24.2</c:v>
                </c:pt>
                <c:pt idx="11">
                  <c:v>19.7</c:v>
                </c:pt>
                <c:pt idx="12">
                  <c:v>20.8</c:v>
                </c:pt>
                <c:pt idx="13">
                  <c:v>21</c:v>
                </c:pt>
                <c:pt idx="14">
                  <c:v>20.3</c:v>
                </c:pt>
                <c:pt idx="15">
                  <c:v>20.13</c:v>
                </c:pt>
                <c:pt idx="16">
                  <c:v>22.2</c:v>
                </c:pt>
                <c:pt idx="17">
                  <c:v>23.7</c:v>
                </c:pt>
                <c:pt idx="18">
                  <c:v>27.6</c:v>
                </c:pt>
                <c:pt idx="19">
                  <c:v>24.6</c:v>
                </c:pt>
                <c:pt idx="20">
                  <c:v>24.3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B9-4252-A408-43400022F8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600303"/>
        <c:axId val="715602383"/>
      </c:lineChart>
      <c:catAx>
        <c:axId val="715600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715602383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715602383"/>
        <c:scaling>
          <c:orientation val="minMax"/>
          <c:max val="29"/>
          <c:min val="1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7156003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050" b="1"/>
              <a:t>Amonija joni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Amonija joni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3972474646383064"/>
                  <c:y val="0.1869025381826172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Imanta_683!$K$6:$K$26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1995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2010</c:v>
                </c:pt>
                <c:pt idx="14">
                  <c:v>2013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Imanta_683!$R$6:$R$26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0.17</c:v>
                </c:pt>
                <c:pt idx="4">
                  <c:v>0.10299999999999999</c:v>
                </c:pt>
                <c:pt idx="5">
                  <c:v>0.155</c:v>
                </c:pt>
                <c:pt idx="6">
                  <c:v>0.11600000000000001</c:v>
                </c:pt>
                <c:pt idx="7">
                  <c:v>0.11600000000000001</c:v>
                </c:pt>
                <c:pt idx="8">
                  <c:v>0.129</c:v>
                </c:pt>
                <c:pt idx="9">
                  <c:v>0.10299999999999999</c:v>
                </c:pt>
                <c:pt idx="10">
                  <c:v>0.14199999999999999</c:v>
                </c:pt>
                <c:pt idx="11">
                  <c:v>0.155</c:v>
                </c:pt>
                <c:pt idx="12">
                  <c:v>0.16800000000000001</c:v>
                </c:pt>
                <c:pt idx="14">
                  <c:v>9.7000000000000003E-2</c:v>
                </c:pt>
                <c:pt idx="15">
                  <c:v>0.08</c:v>
                </c:pt>
                <c:pt idx="16">
                  <c:v>4.5999999999999999E-2</c:v>
                </c:pt>
                <c:pt idx="17">
                  <c:v>0.13800000000000001</c:v>
                </c:pt>
                <c:pt idx="18">
                  <c:v>6.3E-2</c:v>
                </c:pt>
                <c:pt idx="19">
                  <c:v>0.17</c:v>
                </c:pt>
                <c:pt idx="20">
                  <c:v>0.14099999999999999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5F-4ED0-8F33-97FF5CFA2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9779743"/>
        <c:axId val="729780159"/>
      </c:lineChart>
      <c:catAx>
        <c:axId val="7297797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729780159"/>
        <c:crosses val="autoZero"/>
        <c:auto val="1"/>
        <c:lblAlgn val="ctr"/>
        <c:lblOffset val="100"/>
        <c:tickLblSkip val="2"/>
        <c:noMultiLvlLbl val="0"/>
      </c:catAx>
      <c:valAx>
        <c:axId val="729780159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7297797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50" b="1"/>
              <a:t>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As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25959221984669"/>
                  <c:y val="-4.25485645270345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Imanta_683!$K$20:$K$26</c:f>
              <c:numCache>
                <c:formatCode>General</c:formatCode>
                <c:ptCount val="7"/>
                <c:pt idx="0">
                  <c:v>2013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Imanta_683!$N$20:$N$26</c:f>
              <c:numCache>
                <c:formatCode>0.00</c:formatCode>
                <c:ptCount val="7"/>
                <c:pt idx="0">
                  <c:v>0.39800000000000002</c:v>
                </c:pt>
                <c:pt idx="1">
                  <c:v>1</c:v>
                </c:pt>
                <c:pt idx="2">
                  <c:v>0.83</c:v>
                </c:pt>
                <c:pt idx="3">
                  <c:v>0.22500000000000001</c:v>
                </c:pt>
                <c:pt idx="4">
                  <c:v>0.56499999999999995</c:v>
                </c:pt>
                <c:pt idx="5">
                  <c:v>0.9</c:v>
                </c:pt>
                <c:pt idx="6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56-489A-A730-E0FC509ACD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986447"/>
        <c:axId val="814996015"/>
      </c:lineChart>
      <c:catAx>
        <c:axId val="8149864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814996015"/>
        <c:crosses val="autoZero"/>
        <c:auto val="1"/>
        <c:lblAlgn val="ctr"/>
        <c:lblOffset val="100"/>
        <c:noMultiLvlLbl val="0"/>
      </c:catAx>
      <c:valAx>
        <c:axId val="814996015"/>
        <c:scaling>
          <c:orientation val="minMax"/>
          <c:max val="1.1000000000000001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µg/l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8149864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3</xdr:row>
      <xdr:rowOff>14817</xdr:rowOff>
    </xdr:from>
    <xdr:to>
      <xdr:col>24</xdr:col>
      <xdr:colOff>530678</xdr:colOff>
      <xdr:row>19</xdr:row>
      <xdr:rowOff>137583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7D1CBF-BD45-4A39-8F1A-F22556BC58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21</xdr:row>
      <xdr:rowOff>4232</xdr:rowOff>
    </xdr:from>
    <xdr:to>
      <xdr:col>24</xdr:col>
      <xdr:colOff>489857</xdr:colOff>
      <xdr:row>36</xdr:row>
      <xdr:rowOff>105833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FA57EC9-6F31-4BB6-8315-E9AC1C1555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562428</xdr:colOff>
      <xdr:row>3</xdr:row>
      <xdr:rowOff>4232</xdr:rowOff>
    </xdr:from>
    <xdr:to>
      <xdr:col>34</xdr:col>
      <xdr:colOff>40821</xdr:colOff>
      <xdr:row>19</xdr:row>
      <xdr:rowOff>149679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357109A-1C3F-45C3-BFFD-2356421253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44"/>
  <sheetViews>
    <sheetView tabSelected="1" zoomScaleNormal="100" workbookViewId="0">
      <selection activeCell="R32" sqref="R32"/>
    </sheetView>
  </sheetViews>
  <sheetFormatPr defaultRowHeight="15" x14ac:dyDescent="0.25"/>
  <cols>
    <col min="1" max="1" width="5.42578125" customWidth="1"/>
    <col min="2" max="2" width="13.140625" customWidth="1"/>
    <col min="4" max="4" width="8.85546875" customWidth="1"/>
    <col min="5" max="5" width="7.85546875" customWidth="1"/>
    <col min="6" max="6" width="9.28515625" customWidth="1"/>
    <col min="7" max="7" width="14" customWidth="1"/>
    <col min="8" max="8" width="14.7109375" customWidth="1"/>
    <col min="9" max="9" width="9" customWidth="1"/>
    <col min="10" max="10" width="4" customWidth="1"/>
    <col min="11" max="11" width="16.85546875" customWidth="1"/>
    <col min="12" max="12" width="9.42578125" customWidth="1"/>
    <col min="13" max="13" width="8" customWidth="1"/>
    <col min="14" max="14" width="7.28515625" customWidth="1"/>
    <col min="15" max="15" width="8" customWidth="1"/>
    <col min="16" max="16" width="12.140625" customWidth="1"/>
    <col min="17" max="17" width="14" customWidth="1"/>
    <col min="18" max="19" width="13.85546875" customWidth="1"/>
  </cols>
  <sheetData>
    <row r="2" spans="1:19" x14ac:dyDescent="0.25">
      <c r="C2" s="90" t="s">
        <v>21</v>
      </c>
      <c r="D2" s="90"/>
      <c r="E2" s="90"/>
      <c r="F2" s="90"/>
      <c r="G2" s="90"/>
      <c r="H2" s="90"/>
      <c r="M2" s="90" t="s">
        <v>22</v>
      </c>
      <c r="N2" s="90"/>
      <c r="O2" s="90"/>
      <c r="P2" s="90"/>
      <c r="Q2" s="90"/>
    </row>
    <row r="3" spans="1:19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x14ac:dyDescent="0.25">
      <c r="A4" s="2"/>
      <c r="B4" s="83" t="s">
        <v>0</v>
      </c>
      <c r="C4" s="86" t="s">
        <v>5</v>
      </c>
      <c r="D4" s="86"/>
      <c r="E4" s="86"/>
      <c r="F4" s="86"/>
      <c r="G4" s="86"/>
      <c r="H4" s="86"/>
      <c r="I4" s="87"/>
      <c r="J4" s="2"/>
      <c r="K4" s="91" t="s">
        <v>23</v>
      </c>
      <c r="L4" s="31" t="s">
        <v>6</v>
      </c>
      <c r="M4" s="4" t="s">
        <v>7</v>
      </c>
      <c r="N4" s="5" t="s">
        <v>8</v>
      </c>
      <c r="O4" s="31" t="s">
        <v>9</v>
      </c>
      <c r="P4" s="4" t="s">
        <v>4</v>
      </c>
      <c r="Q4" s="4" t="s">
        <v>3</v>
      </c>
      <c r="R4" s="4" t="s">
        <v>16</v>
      </c>
      <c r="S4" s="80"/>
    </row>
    <row r="5" spans="1:19" x14ac:dyDescent="0.25">
      <c r="A5" s="2"/>
      <c r="B5" s="84"/>
      <c r="C5" s="3" t="s">
        <v>6</v>
      </c>
      <c r="D5" s="4" t="s">
        <v>7</v>
      </c>
      <c r="E5" s="5" t="s">
        <v>8</v>
      </c>
      <c r="F5" s="3" t="s">
        <v>9</v>
      </c>
      <c r="G5" s="4" t="s">
        <v>4</v>
      </c>
      <c r="H5" s="4" t="s">
        <v>3</v>
      </c>
      <c r="I5" s="4" t="s">
        <v>16</v>
      </c>
      <c r="J5" s="2"/>
      <c r="K5" s="92"/>
      <c r="L5" s="89" t="s">
        <v>2</v>
      </c>
      <c r="M5" s="89"/>
      <c r="N5" s="89"/>
      <c r="O5" s="30" t="s">
        <v>1</v>
      </c>
      <c r="P5" s="88" t="s">
        <v>2</v>
      </c>
      <c r="Q5" s="89"/>
      <c r="R5" s="4" t="s">
        <v>1</v>
      </c>
      <c r="S5" s="80"/>
    </row>
    <row r="6" spans="1:19" x14ac:dyDescent="0.25">
      <c r="A6" s="2"/>
      <c r="B6" s="85"/>
      <c r="C6" s="88" t="s">
        <v>2</v>
      </c>
      <c r="D6" s="89"/>
      <c r="E6" s="89"/>
      <c r="F6" s="6" t="s">
        <v>1</v>
      </c>
      <c r="G6" s="88" t="s">
        <v>2</v>
      </c>
      <c r="H6" s="89"/>
      <c r="I6" s="6" t="s">
        <v>1</v>
      </c>
      <c r="J6" s="59"/>
      <c r="K6" s="39">
        <v>1990</v>
      </c>
      <c r="L6" s="8"/>
      <c r="M6" s="8"/>
      <c r="N6" s="8"/>
      <c r="O6" s="9">
        <v>24</v>
      </c>
      <c r="P6" s="8"/>
      <c r="Q6" s="10"/>
      <c r="R6" s="78">
        <v>0</v>
      </c>
      <c r="S6" s="81"/>
    </row>
    <row r="7" spans="1:19" x14ac:dyDescent="0.25">
      <c r="A7" s="2"/>
      <c r="B7" s="7">
        <v>32919</v>
      </c>
      <c r="C7" s="8"/>
      <c r="D7" s="8"/>
      <c r="E7" s="8"/>
      <c r="F7" s="9">
        <v>24</v>
      </c>
      <c r="G7" s="8"/>
      <c r="H7" s="10"/>
      <c r="I7" s="11">
        <v>0</v>
      </c>
      <c r="J7" s="2"/>
      <c r="K7" s="40">
        <v>1991</v>
      </c>
      <c r="L7" s="13"/>
      <c r="M7" s="13"/>
      <c r="N7" s="13"/>
      <c r="O7" s="14">
        <v>26</v>
      </c>
      <c r="P7" s="13"/>
      <c r="Q7" s="15"/>
      <c r="R7" s="18">
        <v>0</v>
      </c>
      <c r="S7" s="81"/>
    </row>
    <row r="8" spans="1:19" x14ac:dyDescent="0.25">
      <c r="A8" s="2"/>
      <c r="B8" s="12">
        <v>33561</v>
      </c>
      <c r="C8" s="13"/>
      <c r="D8" s="13"/>
      <c r="E8" s="13"/>
      <c r="F8" s="14">
        <v>26</v>
      </c>
      <c r="G8" s="13"/>
      <c r="H8" s="15"/>
      <c r="I8" s="16">
        <v>0</v>
      </c>
      <c r="J8" s="2"/>
      <c r="K8" s="40">
        <v>1993</v>
      </c>
      <c r="L8" s="13"/>
      <c r="M8" s="13"/>
      <c r="N8" s="13"/>
      <c r="O8" s="14">
        <v>23</v>
      </c>
      <c r="P8" s="13"/>
      <c r="Q8" s="15"/>
      <c r="R8" s="18">
        <v>0.1</v>
      </c>
      <c r="S8" s="81"/>
    </row>
    <row r="9" spans="1:19" x14ac:dyDescent="0.25">
      <c r="A9" s="2"/>
      <c r="B9" s="12">
        <v>34283</v>
      </c>
      <c r="C9" s="13"/>
      <c r="D9" s="13"/>
      <c r="E9" s="13"/>
      <c r="F9" s="14">
        <v>23</v>
      </c>
      <c r="G9" s="13"/>
      <c r="H9" s="15"/>
      <c r="I9" s="16">
        <v>0.1</v>
      </c>
      <c r="J9" s="2"/>
      <c r="K9" s="40">
        <v>1995</v>
      </c>
      <c r="L9" s="13"/>
      <c r="M9" s="13"/>
      <c r="N9" s="13"/>
      <c r="O9" s="14">
        <v>21</v>
      </c>
      <c r="P9" s="13"/>
      <c r="Q9" s="15"/>
      <c r="R9" s="18">
        <v>0.17</v>
      </c>
      <c r="S9" s="81"/>
    </row>
    <row r="10" spans="1:19" x14ac:dyDescent="0.25">
      <c r="A10" s="2"/>
      <c r="B10" s="12">
        <v>34709</v>
      </c>
      <c r="C10" s="13"/>
      <c r="D10" s="13"/>
      <c r="E10" s="13"/>
      <c r="F10" s="14">
        <v>22</v>
      </c>
      <c r="G10" s="13"/>
      <c r="H10" s="15"/>
      <c r="I10" s="16">
        <v>0.17</v>
      </c>
      <c r="J10" s="2"/>
      <c r="K10" s="40">
        <v>2000</v>
      </c>
      <c r="L10" s="13"/>
      <c r="M10" s="13"/>
      <c r="N10" s="13"/>
      <c r="O10" s="14">
        <v>22</v>
      </c>
      <c r="P10" s="13"/>
      <c r="Q10" s="15"/>
      <c r="R10" s="18">
        <v>0.10299999999999999</v>
      </c>
      <c r="S10" s="81"/>
    </row>
    <row r="11" spans="1:19" x14ac:dyDescent="0.25">
      <c r="A11" s="2"/>
      <c r="B11" s="12">
        <v>35030</v>
      </c>
      <c r="C11" s="13"/>
      <c r="D11" s="13"/>
      <c r="E11" s="13"/>
      <c r="F11" s="14">
        <v>20</v>
      </c>
      <c r="G11" s="13"/>
      <c r="H11" s="15"/>
      <c r="I11" s="16">
        <v>0.16800000000000001</v>
      </c>
      <c r="J11" s="2"/>
      <c r="K11" s="40">
        <v>2001</v>
      </c>
      <c r="L11" s="13"/>
      <c r="M11" s="13"/>
      <c r="N11" s="13"/>
      <c r="O11" s="14">
        <v>21</v>
      </c>
      <c r="P11" s="13"/>
      <c r="Q11" s="15"/>
      <c r="R11" s="18">
        <v>0.155</v>
      </c>
      <c r="S11" s="81"/>
    </row>
    <row r="12" spans="1:19" x14ac:dyDescent="0.25">
      <c r="A12" s="2"/>
      <c r="B12" s="12">
        <v>36542</v>
      </c>
      <c r="C12" s="13"/>
      <c r="D12" s="13"/>
      <c r="E12" s="13"/>
      <c r="F12" s="14">
        <v>22</v>
      </c>
      <c r="G12" s="13"/>
      <c r="H12" s="15"/>
      <c r="I12" s="16">
        <v>0.10299999999999999</v>
      </c>
      <c r="J12" s="2"/>
      <c r="K12" s="40">
        <v>2002</v>
      </c>
      <c r="L12" s="13"/>
      <c r="M12" s="13"/>
      <c r="N12" s="13"/>
      <c r="O12" s="14">
        <v>19</v>
      </c>
      <c r="P12" s="13"/>
      <c r="Q12" s="15"/>
      <c r="R12" s="18">
        <v>0.11600000000000001</v>
      </c>
      <c r="S12" s="81"/>
    </row>
    <row r="13" spans="1:19" x14ac:dyDescent="0.25">
      <c r="A13" s="2"/>
      <c r="B13" s="12">
        <v>37075</v>
      </c>
      <c r="C13" s="13"/>
      <c r="D13" s="13"/>
      <c r="E13" s="13"/>
      <c r="F13" s="14">
        <v>21</v>
      </c>
      <c r="G13" s="13"/>
      <c r="H13" s="15"/>
      <c r="I13" s="16">
        <v>0.155</v>
      </c>
      <c r="J13" s="2"/>
      <c r="K13" s="40">
        <v>2003</v>
      </c>
      <c r="L13" s="13"/>
      <c r="M13" s="13"/>
      <c r="N13" s="13"/>
      <c r="O13" s="14">
        <v>19</v>
      </c>
      <c r="P13" s="13"/>
      <c r="Q13" s="15"/>
      <c r="R13" s="18">
        <v>0.11600000000000001</v>
      </c>
      <c r="S13" s="81"/>
    </row>
    <row r="14" spans="1:19" x14ac:dyDescent="0.25">
      <c r="A14" s="2"/>
      <c r="B14" s="12">
        <v>37517</v>
      </c>
      <c r="C14" s="13"/>
      <c r="D14" s="13"/>
      <c r="E14" s="13"/>
      <c r="F14" s="14">
        <v>19</v>
      </c>
      <c r="G14" s="13"/>
      <c r="H14" s="15"/>
      <c r="I14" s="16">
        <v>0.11600000000000001</v>
      </c>
      <c r="J14" s="2"/>
      <c r="K14" s="40">
        <v>2004</v>
      </c>
      <c r="L14" s="17">
        <v>0.2</v>
      </c>
      <c r="M14" s="46"/>
      <c r="N14" s="46"/>
      <c r="O14" s="27">
        <v>20</v>
      </c>
      <c r="P14" s="46"/>
      <c r="Q14" s="47"/>
      <c r="R14" s="18">
        <v>0.129</v>
      </c>
      <c r="S14" s="81"/>
    </row>
    <row r="15" spans="1:19" x14ac:dyDescent="0.25">
      <c r="A15" s="2"/>
      <c r="B15" s="12">
        <v>37938</v>
      </c>
      <c r="C15" s="13"/>
      <c r="D15" s="13"/>
      <c r="E15" s="13"/>
      <c r="F15" s="14">
        <v>19</v>
      </c>
      <c r="G15" s="13"/>
      <c r="H15" s="15"/>
      <c r="I15" s="16">
        <v>0.11600000000000001</v>
      </c>
      <c r="J15" s="2"/>
      <c r="K15" s="40">
        <v>2005</v>
      </c>
      <c r="L15" s="17"/>
      <c r="M15" s="46"/>
      <c r="N15" s="46"/>
      <c r="O15" s="27">
        <v>20</v>
      </c>
      <c r="P15" s="46"/>
      <c r="Q15" s="47"/>
      <c r="R15" s="18">
        <v>0.10299999999999999</v>
      </c>
      <c r="S15" s="81"/>
    </row>
    <row r="16" spans="1:19" x14ac:dyDescent="0.25">
      <c r="A16" s="2"/>
      <c r="B16" s="12">
        <v>38288</v>
      </c>
      <c r="C16" s="17">
        <v>0.2</v>
      </c>
      <c r="D16" s="13"/>
      <c r="E16" s="13"/>
      <c r="F16" s="14">
        <v>20</v>
      </c>
      <c r="G16" s="13"/>
      <c r="H16" s="15"/>
      <c r="I16" s="16">
        <v>0.129</v>
      </c>
      <c r="J16" s="2"/>
      <c r="K16" s="40">
        <v>2006</v>
      </c>
      <c r="L16" s="17"/>
      <c r="M16" s="46"/>
      <c r="N16" s="46"/>
      <c r="O16" s="27">
        <v>24.2</v>
      </c>
      <c r="P16" s="46"/>
      <c r="Q16" s="47"/>
      <c r="R16" s="18">
        <v>0.14199999999999999</v>
      </c>
      <c r="S16" s="81"/>
    </row>
    <row r="17" spans="1:19" x14ac:dyDescent="0.25">
      <c r="A17" s="2"/>
      <c r="B17" s="12">
        <v>38504</v>
      </c>
      <c r="C17" s="17"/>
      <c r="D17" s="13"/>
      <c r="E17" s="13"/>
      <c r="F17" s="14">
        <v>20</v>
      </c>
      <c r="G17" s="13"/>
      <c r="H17" s="15"/>
      <c r="I17" s="16">
        <v>0.10299999999999999</v>
      </c>
      <c r="J17" s="2"/>
      <c r="K17" s="40">
        <v>2007</v>
      </c>
      <c r="L17" s="17"/>
      <c r="M17" s="46"/>
      <c r="N17" s="46"/>
      <c r="O17" s="27">
        <v>19.7</v>
      </c>
      <c r="P17" s="46"/>
      <c r="Q17" s="47"/>
      <c r="R17" s="18">
        <v>0.155</v>
      </c>
      <c r="S17" s="81"/>
    </row>
    <row r="18" spans="1:19" x14ac:dyDescent="0.25">
      <c r="A18" s="2"/>
      <c r="B18" s="12">
        <v>38994</v>
      </c>
      <c r="C18" s="18"/>
      <c r="D18" s="13"/>
      <c r="E18" s="13"/>
      <c r="F18" s="14">
        <v>24.2</v>
      </c>
      <c r="G18" s="13"/>
      <c r="H18" s="15"/>
      <c r="I18" s="16">
        <v>0.14199999999999999</v>
      </c>
      <c r="J18" s="2"/>
      <c r="K18" s="40">
        <v>2008</v>
      </c>
      <c r="L18" s="17"/>
      <c r="M18" s="46"/>
      <c r="N18" s="46"/>
      <c r="O18" s="27">
        <v>20.8</v>
      </c>
      <c r="P18" s="46"/>
      <c r="Q18" s="47"/>
      <c r="R18" s="18">
        <v>0.16800000000000001</v>
      </c>
      <c r="S18" s="81"/>
    </row>
    <row r="19" spans="1:19" x14ac:dyDescent="0.25">
      <c r="A19" s="2"/>
      <c r="B19" s="12">
        <v>39289</v>
      </c>
      <c r="C19" s="18"/>
      <c r="D19" s="13"/>
      <c r="E19" s="13"/>
      <c r="F19" s="14">
        <v>19.7</v>
      </c>
      <c r="G19" s="13"/>
      <c r="H19" s="15"/>
      <c r="I19" s="16">
        <v>0.155</v>
      </c>
      <c r="J19" s="2"/>
      <c r="K19" s="40">
        <v>2010</v>
      </c>
      <c r="L19" s="17"/>
      <c r="M19" s="46"/>
      <c r="N19" s="46"/>
      <c r="O19" s="27">
        <v>21</v>
      </c>
      <c r="P19" s="46"/>
      <c r="Q19" s="47"/>
      <c r="R19" s="18"/>
      <c r="S19" s="81"/>
    </row>
    <row r="20" spans="1:19" x14ac:dyDescent="0.25">
      <c r="A20" s="2"/>
      <c r="B20" s="12">
        <v>39679</v>
      </c>
      <c r="C20" s="18"/>
      <c r="D20" s="13"/>
      <c r="E20" s="13"/>
      <c r="F20" s="14">
        <v>20.8</v>
      </c>
      <c r="G20" s="13"/>
      <c r="H20" s="15"/>
      <c r="I20" s="16">
        <v>0.16800000000000001</v>
      </c>
      <c r="J20" s="2"/>
      <c r="K20" s="40">
        <v>2013</v>
      </c>
      <c r="L20" s="17"/>
      <c r="M20" s="46"/>
      <c r="N20" s="17">
        <v>0.39800000000000002</v>
      </c>
      <c r="O20" s="27">
        <v>20.3</v>
      </c>
      <c r="P20" s="46"/>
      <c r="Q20" s="47"/>
      <c r="R20" s="18">
        <v>9.7000000000000003E-2</v>
      </c>
      <c r="S20" s="81"/>
    </row>
    <row r="21" spans="1:19" x14ac:dyDescent="0.25">
      <c r="A21" s="2"/>
      <c r="B21" s="19">
        <v>40503</v>
      </c>
      <c r="C21" s="18"/>
      <c r="D21" s="13"/>
      <c r="E21" s="13"/>
      <c r="F21" s="14">
        <v>21</v>
      </c>
      <c r="G21" s="13"/>
      <c r="H21" s="15"/>
      <c r="I21" s="16"/>
      <c r="J21" s="2"/>
      <c r="K21" s="40">
        <v>2015</v>
      </c>
      <c r="L21" s="17"/>
      <c r="M21" s="46"/>
      <c r="N21" s="17">
        <v>1</v>
      </c>
      <c r="O21" s="27">
        <v>20.13</v>
      </c>
      <c r="P21" s="46"/>
      <c r="Q21" s="47"/>
      <c r="R21" s="18">
        <v>0.08</v>
      </c>
      <c r="S21" s="81"/>
    </row>
    <row r="22" spans="1:19" x14ac:dyDescent="0.25">
      <c r="A22" s="2"/>
      <c r="B22" s="41">
        <v>41494.51666666667</v>
      </c>
      <c r="C22" s="18"/>
      <c r="D22" s="13"/>
      <c r="E22" s="42">
        <v>0.2</v>
      </c>
      <c r="F22" s="14">
        <v>20</v>
      </c>
      <c r="G22" s="13"/>
      <c r="H22" s="15"/>
      <c r="I22" s="16">
        <v>7.7270000000000005E-2</v>
      </c>
      <c r="J22" s="2"/>
      <c r="K22" s="40">
        <v>2016</v>
      </c>
      <c r="L22" s="17">
        <v>0.1</v>
      </c>
      <c r="M22" s="46">
        <v>0.1</v>
      </c>
      <c r="N22" s="17">
        <v>0.83</v>
      </c>
      <c r="O22" s="27">
        <v>22.2</v>
      </c>
      <c r="P22" s="17">
        <v>0.1</v>
      </c>
      <c r="Q22" s="47">
        <v>0.05</v>
      </c>
      <c r="R22" s="18">
        <v>4.5999999999999999E-2</v>
      </c>
      <c r="S22" s="81"/>
    </row>
    <row r="23" spans="1:19" x14ac:dyDescent="0.25">
      <c r="A23" s="2"/>
      <c r="B23" s="41">
        <v>41576.477777777778</v>
      </c>
      <c r="C23" s="18"/>
      <c r="D23" s="13"/>
      <c r="E23" s="18">
        <v>0.69599999999999995</v>
      </c>
      <c r="F23" s="14">
        <v>20.6</v>
      </c>
      <c r="G23" s="13"/>
      <c r="H23" s="15"/>
      <c r="I23" s="16">
        <v>0.11590499999999999</v>
      </c>
      <c r="J23" s="2"/>
      <c r="K23" s="40">
        <v>2017</v>
      </c>
      <c r="L23" s="17">
        <v>0.1</v>
      </c>
      <c r="M23" s="27">
        <v>1</v>
      </c>
      <c r="N23" s="17">
        <v>0.22500000000000001</v>
      </c>
      <c r="O23" s="27">
        <v>23.7</v>
      </c>
      <c r="P23" s="17">
        <v>0.1</v>
      </c>
      <c r="Q23" s="28">
        <v>0.05</v>
      </c>
      <c r="R23" s="18">
        <v>0.13800000000000001</v>
      </c>
      <c r="S23" s="81"/>
    </row>
    <row r="24" spans="1:19" x14ac:dyDescent="0.25">
      <c r="A24" s="2"/>
      <c r="B24" s="12">
        <v>42088.50277777778</v>
      </c>
      <c r="C24" s="18"/>
      <c r="D24" s="13"/>
      <c r="E24" s="18">
        <v>1</v>
      </c>
      <c r="F24" s="14">
        <v>20.13</v>
      </c>
      <c r="G24" s="13"/>
      <c r="H24" s="15"/>
      <c r="I24" s="18">
        <v>0.08</v>
      </c>
      <c r="J24" s="2"/>
      <c r="K24" s="40">
        <v>2018</v>
      </c>
      <c r="L24" s="17">
        <v>0.1</v>
      </c>
      <c r="M24" s="27">
        <v>1</v>
      </c>
      <c r="N24" s="17">
        <v>0.56499999999999995</v>
      </c>
      <c r="O24" s="27">
        <v>27.6</v>
      </c>
      <c r="P24" s="17">
        <v>0.1</v>
      </c>
      <c r="Q24" s="28">
        <v>0.05</v>
      </c>
      <c r="R24" s="18">
        <v>6.3E-2</v>
      </c>
      <c r="S24" s="81"/>
    </row>
    <row r="25" spans="1:19" x14ac:dyDescent="0.25">
      <c r="A25" s="2"/>
      <c r="B25" s="12">
        <v>42500.484027777777</v>
      </c>
      <c r="C25" s="18"/>
      <c r="D25" s="13"/>
      <c r="E25" s="18"/>
      <c r="F25" s="14">
        <v>22.3</v>
      </c>
      <c r="G25" s="13"/>
      <c r="H25" s="15"/>
      <c r="I25" s="43">
        <v>4.2000000000000003E-2</v>
      </c>
      <c r="J25" s="2"/>
      <c r="K25" s="40">
        <v>2019</v>
      </c>
      <c r="L25" s="17">
        <v>5.0000000000000001E-3</v>
      </c>
      <c r="M25" s="27">
        <v>1</v>
      </c>
      <c r="N25" s="17">
        <v>0.9</v>
      </c>
      <c r="O25" s="27">
        <v>24.6</v>
      </c>
      <c r="P25" s="17">
        <v>5.8000000000000003E-2</v>
      </c>
      <c r="Q25" s="28">
        <v>0.01</v>
      </c>
      <c r="R25" s="18">
        <v>0.17</v>
      </c>
      <c r="S25" s="81"/>
    </row>
    <row r="26" spans="1:19" x14ac:dyDescent="0.25">
      <c r="A26" s="2"/>
      <c r="B26" s="12">
        <v>42688.491666666669</v>
      </c>
      <c r="C26" s="42">
        <v>0.2</v>
      </c>
      <c r="D26" s="44">
        <v>2</v>
      </c>
      <c r="E26" s="17">
        <v>0.83</v>
      </c>
      <c r="F26" s="27">
        <v>22.1</v>
      </c>
      <c r="G26" s="44">
        <v>0.2</v>
      </c>
      <c r="H26" s="43">
        <v>0.1</v>
      </c>
      <c r="I26" s="43">
        <v>0.14000000000000001</v>
      </c>
      <c r="J26" s="2"/>
      <c r="K26" s="40">
        <v>2020</v>
      </c>
      <c r="L26" s="48">
        <v>0.1</v>
      </c>
      <c r="M26" s="49">
        <v>1.1000000000000001</v>
      </c>
      <c r="N26" s="48">
        <v>0.73</v>
      </c>
      <c r="O26" s="49">
        <v>24.3</v>
      </c>
      <c r="P26" s="48">
        <v>0.1</v>
      </c>
      <c r="Q26" s="50">
        <v>0.05</v>
      </c>
      <c r="R26" s="79">
        <v>0.14099999999999999</v>
      </c>
      <c r="S26" s="81"/>
    </row>
    <row r="27" spans="1:19" ht="15" customHeight="1" x14ac:dyDescent="0.25">
      <c r="A27" s="2"/>
      <c r="B27" s="12">
        <v>42901.46597222222</v>
      </c>
      <c r="C27" s="42">
        <v>0.2</v>
      </c>
      <c r="D27" s="44">
        <v>2</v>
      </c>
      <c r="E27" s="42">
        <v>0.6</v>
      </c>
      <c r="F27" s="27">
        <v>23.7</v>
      </c>
      <c r="G27" s="44">
        <v>0.2</v>
      </c>
      <c r="H27" s="43">
        <v>0.1</v>
      </c>
      <c r="I27" s="20">
        <v>0.21</v>
      </c>
      <c r="J27" s="59"/>
      <c r="K27" s="21" t="s">
        <v>10</v>
      </c>
      <c r="L27" s="26">
        <v>5</v>
      </c>
      <c r="M27" s="22">
        <v>10</v>
      </c>
      <c r="N27" s="22">
        <v>7</v>
      </c>
      <c r="O27" s="22">
        <v>190</v>
      </c>
      <c r="P27" s="22">
        <v>6</v>
      </c>
      <c r="Q27" s="22">
        <v>1.5</v>
      </c>
      <c r="R27" s="23" t="s">
        <v>12</v>
      </c>
      <c r="S27" s="38"/>
    </row>
    <row r="28" spans="1:19" x14ac:dyDescent="0.25">
      <c r="A28" s="2"/>
      <c r="B28" s="12">
        <v>43054.488888888889</v>
      </c>
      <c r="C28" s="42">
        <v>0.2</v>
      </c>
      <c r="D28" s="44">
        <v>2</v>
      </c>
      <c r="E28" s="42">
        <v>0.3</v>
      </c>
      <c r="F28" s="27">
        <v>23.7</v>
      </c>
      <c r="G28" s="44">
        <v>0.2</v>
      </c>
      <c r="H28" s="43">
        <v>0.1</v>
      </c>
      <c r="I28" s="43">
        <v>0.13</v>
      </c>
      <c r="J28" s="34"/>
      <c r="K28" s="34"/>
      <c r="L28" s="1"/>
      <c r="M28" s="1"/>
      <c r="N28" s="1"/>
      <c r="O28" s="1"/>
      <c r="P28" s="1"/>
      <c r="Q28" s="1"/>
      <c r="R28" s="1"/>
      <c r="S28" s="1"/>
    </row>
    <row r="29" spans="1:19" x14ac:dyDescent="0.25">
      <c r="A29" s="2"/>
      <c r="B29" s="12">
        <v>43195.464583333334</v>
      </c>
      <c r="C29" s="42">
        <v>0.2</v>
      </c>
      <c r="D29" s="44">
        <v>2</v>
      </c>
      <c r="E29" s="17">
        <v>0.88</v>
      </c>
      <c r="F29" s="27">
        <v>31.5</v>
      </c>
      <c r="G29" s="44">
        <v>0.2</v>
      </c>
      <c r="H29" s="43">
        <v>0.1</v>
      </c>
      <c r="I29" s="43">
        <v>0.15</v>
      </c>
      <c r="J29" s="34"/>
      <c r="K29" s="34" t="s">
        <v>13</v>
      </c>
      <c r="L29" s="29">
        <f t="shared" ref="L29:R29" si="0">COUNT(L6:L26)</f>
        <v>6</v>
      </c>
      <c r="M29" s="32">
        <f t="shared" si="0"/>
        <v>5</v>
      </c>
      <c r="N29" s="32">
        <f t="shared" si="0"/>
        <v>7</v>
      </c>
      <c r="O29" s="32">
        <f t="shared" si="0"/>
        <v>21</v>
      </c>
      <c r="P29" s="32">
        <f t="shared" si="0"/>
        <v>5</v>
      </c>
      <c r="Q29" s="32">
        <f t="shared" si="0"/>
        <v>5</v>
      </c>
      <c r="R29" s="32">
        <f t="shared" si="0"/>
        <v>20</v>
      </c>
      <c r="S29" s="45"/>
    </row>
    <row r="30" spans="1:19" x14ac:dyDescent="0.25">
      <c r="A30" s="2"/>
      <c r="B30" s="12">
        <v>43333.460416666669</v>
      </c>
      <c r="C30" s="17"/>
      <c r="D30" s="27"/>
      <c r="E30" s="42">
        <v>0.5</v>
      </c>
      <c r="F30" s="27">
        <v>25.9</v>
      </c>
      <c r="G30" s="17"/>
      <c r="H30" s="28"/>
      <c r="I30" s="43">
        <v>0.1</v>
      </c>
      <c r="J30" s="34"/>
      <c r="K30" s="34" t="s">
        <v>19</v>
      </c>
      <c r="L30" s="77">
        <f t="shared" ref="L30:R30" si="1">MIN(L6:L26)</f>
        <v>5.0000000000000001E-3</v>
      </c>
      <c r="M30" s="33">
        <f t="shared" si="1"/>
        <v>0.1</v>
      </c>
      <c r="N30" s="77">
        <f t="shared" si="1"/>
        <v>0.22500000000000001</v>
      </c>
      <c r="O30" s="33">
        <f t="shared" si="1"/>
        <v>19</v>
      </c>
      <c r="P30" s="77">
        <f t="shared" si="1"/>
        <v>5.8000000000000003E-2</v>
      </c>
      <c r="Q30" s="77">
        <f t="shared" si="1"/>
        <v>0.01</v>
      </c>
      <c r="R30" s="77">
        <f t="shared" si="1"/>
        <v>0</v>
      </c>
      <c r="S30" s="77"/>
    </row>
    <row r="31" spans="1:19" x14ac:dyDescent="0.25">
      <c r="A31" s="2"/>
      <c r="B31" s="12">
        <v>43668.515277777777</v>
      </c>
      <c r="C31" s="42">
        <v>0.01</v>
      </c>
      <c r="D31" s="44">
        <v>2</v>
      </c>
      <c r="E31" s="17">
        <v>0.94</v>
      </c>
      <c r="F31" s="27">
        <v>26.6</v>
      </c>
      <c r="G31" s="17">
        <v>0.09</v>
      </c>
      <c r="H31" s="43">
        <v>0.02</v>
      </c>
      <c r="I31" s="16">
        <v>0.18</v>
      </c>
      <c r="J31" s="34"/>
      <c r="K31" s="34" t="s">
        <v>20</v>
      </c>
      <c r="L31" s="77">
        <f t="shared" ref="L31:R31" si="2">MAX(L6:L26)</f>
        <v>0.2</v>
      </c>
      <c r="M31" s="33">
        <f t="shared" si="2"/>
        <v>1.1000000000000001</v>
      </c>
      <c r="N31" s="77">
        <f t="shared" si="2"/>
        <v>1</v>
      </c>
      <c r="O31" s="33">
        <f t="shared" si="2"/>
        <v>27.6</v>
      </c>
      <c r="P31" s="77">
        <f t="shared" si="2"/>
        <v>0.1</v>
      </c>
      <c r="Q31" s="77">
        <f t="shared" si="2"/>
        <v>0.05</v>
      </c>
      <c r="R31" s="77">
        <f t="shared" si="2"/>
        <v>0.17</v>
      </c>
      <c r="S31" s="77"/>
    </row>
    <row r="32" spans="1:19" x14ac:dyDescent="0.25">
      <c r="A32" s="2"/>
      <c r="B32" s="12">
        <v>43780.496527777781</v>
      </c>
      <c r="C32" s="42">
        <v>0.01</v>
      </c>
      <c r="D32" s="44">
        <v>2</v>
      </c>
      <c r="E32" s="17">
        <v>0.86</v>
      </c>
      <c r="F32" s="27">
        <v>22.6</v>
      </c>
      <c r="G32" s="17">
        <v>2.5999999999999999E-2</v>
      </c>
      <c r="H32" s="43">
        <v>0.02</v>
      </c>
      <c r="I32" s="16">
        <v>0.16</v>
      </c>
      <c r="J32" s="34"/>
      <c r="K32" s="34" t="s">
        <v>17</v>
      </c>
      <c r="L32" s="25">
        <f t="shared" ref="L32:R32" si="3">MEDIAN(L6:L26)</f>
        <v>0.1</v>
      </c>
      <c r="M32" s="25">
        <f t="shared" si="3"/>
        <v>1</v>
      </c>
      <c r="N32" s="25">
        <f t="shared" si="3"/>
        <v>0.73</v>
      </c>
      <c r="O32" s="25">
        <f t="shared" si="3"/>
        <v>21</v>
      </c>
      <c r="P32" s="25">
        <f t="shared" si="3"/>
        <v>0.1</v>
      </c>
      <c r="Q32" s="25">
        <f t="shared" si="3"/>
        <v>0.05</v>
      </c>
      <c r="R32" s="25">
        <f t="shared" si="3"/>
        <v>0.11600000000000001</v>
      </c>
      <c r="S32" s="25"/>
    </row>
    <row r="33" spans="1:19" x14ac:dyDescent="0.25">
      <c r="A33" s="2"/>
      <c r="B33" s="51">
        <v>43922.507638888892</v>
      </c>
      <c r="C33" s="52">
        <v>0.2</v>
      </c>
      <c r="D33" s="53">
        <v>2.2000000000000002</v>
      </c>
      <c r="E33" s="54">
        <v>0.73</v>
      </c>
      <c r="F33" s="55">
        <v>24.3</v>
      </c>
      <c r="G33" s="52">
        <v>0.2</v>
      </c>
      <c r="H33" s="56">
        <v>0.1</v>
      </c>
      <c r="I33" s="57">
        <v>0.14099999999999999</v>
      </c>
      <c r="J33" s="34"/>
      <c r="K33" s="34" t="s">
        <v>14</v>
      </c>
      <c r="L33" s="25">
        <f t="shared" ref="L33:R33" si="4">_xlfn.VAR.P(L6:L26)</f>
        <v>3.1701388888888912E-3</v>
      </c>
      <c r="M33" s="25">
        <f t="shared" si="4"/>
        <v>0.13839999999999988</v>
      </c>
      <c r="N33" s="25">
        <f t="shared" si="4"/>
        <v>6.7683142857142914E-2</v>
      </c>
      <c r="O33" s="25">
        <f t="shared" si="4"/>
        <v>5.4374013605441522</v>
      </c>
      <c r="P33" s="93">
        <f t="shared" si="4"/>
        <v>2.8223999999999914E-4</v>
      </c>
      <c r="Q33" s="93">
        <f t="shared" si="4"/>
        <v>2.5599999999999983E-4</v>
      </c>
      <c r="R33" s="25">
        <f t="shared" si="4"/>
        <v>2.4792399999999958E-3</v>
      </c>
      <c r="S33" s="25"/>
    </row>
    <row r="34" spans="1:19" x14ac:dyDescent="0.25">
      <c r="A34" s="1"/>
      <c r="B34" s="35"/>
      <c r="C34" s="36"/>
      <c r="D34" s="37"/>
      <c r="E34" s="37"/>
      <c r="F34" s="37"/>
      <c r="G34" s="37"/>
      <c r="H34" s="37"/>
      <c r="I34" s="38"/>
      <c r="J34" s="1"/>
      <c r="K34" s="34" t="s">
        <v>15</v>
      </c>
      <c r="L34" s="25">
        <f t="shared" ref="L34:R34" si="5">_xlfn.STDEV.P(L6:L26)</f>
        <v>5.6303986438696246E-2</v>
      </c>
      <c r="M34" s="25">
        <f t="shared" si="5"/>
        <v>0.37202150475476531</v>
      </c>
      <c r="N34" s="25">
        <f t="shared" si="5"/>
        <v>0.26015984097693273</v>
      </c>
      <c r="O34" s="25">
        <f t="shared" si="5"/>
        <v>2.3318236126568732</v>
      </c>
      <c r="P34" s="25">
        <f t="shared" si="5"/>
        <v>1.6799999999999975E-2</v>
      </c>
      <c r="Q34" s="25">
        <f t="shared" si="5"/>
        <v>1.5999999999999993E-2</v>
      </c>
      <c r="R34" s="25">
        <f t="shared" si="5"/>
        <v>4.9791967223639558E-2</v>
      </c>
      <c r="S34" s="25"/>
    </row>
    <row r="35" spans="1:19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34" t="s">
        <v>18</v>
      </c>
      <c r="L35" s="25">
        <f t="shared" ref="L35:R35" si="6">_xlfn.CONFIDENCE.T(0.05,L34,L29)</f>
        <v>5.9087410036988038E-2</v>
      </c>
      <c r="M35" s="25">
        <f t="shared" si="6"/>
        <v>0.46192570901158259</v>
      </c>
      <c r="N35" s="25">
        <f t="shared" si="6"/>
        <v>0.24060772281061393</v>
      </c>
      <c r="O35" s="25">
        <f t="shared" si="6"/>
        <v>1.0614333827213622</v>
      </c>
      <c r="P35" s="25">
        <f t="shared" si="6"/>
        <v>2.0859955169823207E-2</v>
      </c>
      <c r="Q35" s="25">
        <f t="shared" si="6"/>
        <v>1.9866623971260218E-2</v>
      </c>
      <c r="R35" s="25">
        <f t="shared" si="6"/>
        <v>2.3303357984651774E-2</v>
      </c>
      <c r="S35" s="25"/>
    </row>
    <row r="36" spans="1:19" x14ac:dyDescent="0.25">
      <c r="A36" s="1"/>
      <c r="B36" s="1"/>
      <c r="C36" s="24"/>
      <c r="D36" s="24"/>
      <c r="E36" s="24"/>
      <c r="F36" s="24"/>
      <c r="G36" s="24"/>
      <c r="H36" s="24"/>
      <c r="I36" s="24"/>
      <c r="J36" s="1"/>
      <c r="K36" s="1"/>
      <c r="L36" s="1"/>
      <c r="M36" s="1"/>
      <c r="N36" s="1"/>
      <c r="O36" s="1"/>
      <c r="P36" s="82"/>
      <c r="Q36" s="82"/>
      <c r="R36" s="82"/>
      <c r="S36" s="45"/>
    </row>
    <row r="37" spans="1:19" x14ac:dyDescent="0.25">
      <c r="A37" s="1"/>
      <c r="B37" s="82" t="s">
        <v>11</v>
      </c>
      <c r="C37" s="82"/>
      <c r="D37" s="82"/>
      <c r="E37" s="25"/>
      <c r="F37" s="25"/>
      <c r="G37" s="25"/>
      <c r="H37" s="25"/>
      <c r="I37" s="25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x14ac:dyDescent="0.25">
      <c r="A38" s="1"/>
      <c r="B38" s="1"/>
      <c r="C38" s="25"/>
      <c r="D38" s="25"/>
      <c r="E38" s="25"/>
      <c r="F38" s="25"/>
      <c r="G38" s="25"/>
      <c r="H38" s="25"/>
      <c r="I38" s="25"/>
      <c r="J38" s="1"/>
    </row>
    <row r="39" spans="1:19" x14ac:dyDescent="0.25">
      <c r="A39" s="69" t="s">
        <v>52</v>
      </c>
      <c r="B39" s="70"/>
      <c r="C39" s="71" t="s">
        <v>53</v>
      </c>
      <c r="D39" s="72"/>
      <c r="E39" s="71"/>
      <c r="F39" s="73"/>
      <c r="G39" s="72"/>
      <c r="H39" s="60"/>
      <c r="J39" s="1"/>
      <c r="L39" s="60" t="s">
        <v>55</v>
      </c>
      <c r="M39" s="60"/>
      <c r="N39" s="60"/>
      <c r="O39" s="60"/>
      <c r="P39" s="60"/>
      <c r="Q39" s="60"/>
    </row>
    <row r="40" spans="1:19" x14ac:dyDescent="0.25">
      <c r="A40" s="69" t="s">
        <v>52</v>
      </c>
      <c r="B40" s="74"/>
      <c r="C40" s="75" t="s">
        <v>54</v>
      </c>
      <c r="D40" s="75"/>
      <c r="E40" s="75"/>
      <c r="F40" s="75"/>
      <c r="G40" s="75"/>
      <c r="H40" s="75"/>
      <c r="I40" s="75"/>
      <c r="J40" s="1"/>
    </row>
    <row r="41" spans="1:19" x14ac:dyDescent="0.25">
      <c r="A41" s="1"/>
      <c r="B41" s="1"/>
      <c r="C41" s="25"/>
      <c r="D41" s="58"/>
      <c r="E41" s="58"/>
      <c r="F41" s="58"/>
      <c r="G41" s="25"/>
      <c r="H41" s="25"/>
      <c r="I41" s="25"/>
      <c r="J41" s="1"/>
    </row>
    <row r="42" spans="1:19" x14ac:dyDescent="0.25">
      <c r="A42" s="1"/>
      <c r="B42" s="1"/>
      <c r="C42" s="1"/>
      <c r="D42" s="1"/>
      <c r="E42" s="1"/>
      <c r="F42" s="1"/>
      <c r="J42" s="1"/>
    </row>
    <row r="43" spans="1:1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9" x14ac:dyDescent="0.25">
      <c r="A44" s="1"/>
      <c r="B44" s="1"/>
      <c r="C44" s="1"/>
      <c r="D44" s="1"/>
      <c r="E44" s="1"/>
      <c r="F44" s="1"/>
      <c r="G44" s="1"/>
      <c r="H44" s="1"/>
      <c r="I44" s="1"/>
    </row>
  </sheetData>
  <mergeCells count="11">
    <mergeCell ref="P36:R36"/>
    <mergeCell ref="C2:H2"/>
    <mergeCell ref="M2:Q2"/>
    <mergeCell ref="K4:K5"/>
    <mergeCell ref="L5:N5"/>
    <mergeCell ref="P5:Q5"/>
    <mergeCell ref="B37:D37"/>
    <mergeCell ref="B4:B6"/>
    <mergeCell ref="C4:I4"/>
    <mergeCell ref="C6:E6"/>
    <mergeCell ref="G6:H6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89D1F-3949-4A2D-B087-CCF38D5C9259}">
  <sheetPr>
    <pageSetUpPr fitToPage="1"/>
  </sheetPr>
  <dimension ref="B1:J42"/>
  <sheetViews>
    <sheetView view="pageLayout" zoomScaleNormal="100" workbookViewId="0">
      <selection activeCell="H25" sqref="H25"/>
    </sheetView>
  </sheetViews>
  <sheetFormatPr defaultRowHeight="15" x14ac:dyDescent="0.25"/>
  <cols>
    <col min="1" max="1" width="7" customWidth="1"/>
    <col min="2" max="2" width="16" customWidth="1"/>
    <col min="3" max="3" width="10.85546875" customWidth="1"/>
    <col min="4" max="4" width="13.140625" customWidth="1"/>
    <col min="7" max="7" width="11.85546875" customWidth="1"/>
    <col min="8" max="8" width="10.5703125" customWidth="1"/>
    <col min="9" max="9" width="11.85546875" customWidth="1"/>
    <col min="10" max="10" width="12.85546875" customWidth="1"/>
  </cols>
  <sheetData>
    <row r="1" spans="2:10" x14ac:dyDescent="0.25">
      <c r="B1" s="60" t="s">
        <v>24</v>
      </c>
      <c r="C1" s="60"/>
      <c r="D1" s="60"/>
      <c r="E1" s="60"/>
      <c r="F1" s="60"/>
      <c r="G1" s="60"/>
      <c r="H1" s="60"/>
      <c r="I1" s="60"/>
      <c r="J1" s="60"/>
    </row>
    <row r="2" spans="2:10" ht="15.75" thickBot="1" x14ac:dyDescent="0.3">
      <c r="B2" s="60"/>
      <c r="C2" s="60"/>
      <c r="D2" s="60"/>
      <c r="E2" s="60"/>
      <c r="F2" s="60"/>
      <c r="G2" s="60"/>
      <c r="H2" s="60"/>
      <c r="I2" s="60"/>
      <c r="J2" s="60"/>
    </row>
    <row r="3" spans="2:10" x14ac:dyDescent="0.25">
      <c r="B3" s="61" t="s">
        <v>25</v>
      </c>
      <c r="C3" s="61"/>
      <c r="D3" s="60"/>
      <c r="E3" s="60"/>
      <c r="F3" s="60"/>
      <c r="G3" s="60"/>
      <c r="H3" s="60"/>
      <c r="I3" s="60"/>
      <c r="J3" s="60"/>
    </row>
    <row r="4" spans="2:10" x14ac:dyDescent="0.25">
      <c r="B4" s="62" t="s">
        <v>26</v>
      </c>
      <c r="C4" s="66">
        <v>0.21679713694940245</v>
      </c>
      <c r="D4" s="60"/>
      <c r="E4" s="60"/>
      <c r="F4" s="60"/>
      <c r="G4" s="60"/>
      <c r="H4" s="60"/>
      <c r="I4" s="60"/>
      <c r="J4" s="60"/>
    </row>
    <row r="5" spans="2:10" x14ac:dyDescent="0.25">
      <c r="B5" s="62" t="s">
        <v>27</v>
      </c>
      <c r="C5" s="66">
        <v>4.7000998589457957E-2</v>
      </c>
      <c r="D5" s="60"/>
      <c r="E5" s="60"/>
      <c r="F5" s="60"/>
      <c r="G5" s="60"/>
      <c r="H5" s="60"/>
      <c r="I5" s="60"/>
      <c r="J5" s="60"/>
    </row>
    <row r="6" spans="2:10" x14ac:dyDescent="0.25">
      <c r="B6" s="62" t="s">
        <v>28</v>
      </c>
      <c r="C6" s="66">
        <v>-5.9433903777943815E-3</v>
      </c>
      <c r="D6" s="60"/>
      <c r="E6" s="60"/>
      <c r="F6" s="60"/>
      <c r="G6" s="60"/>
      <c r="H6" s="60"/>
      <c r="I6" s="60"/>
      <c r="J6" s="60"/>
    </row>
    <row r="7" spans="2:10" x14ac:dyDescent="0.25">
      <c r="B7" s="62" t="s">
        <v>29</v>
      </c>
      <c r="C7" s="66">
        <v>2.4164058443701033</v>
      </c>
      <c r="D7" s="60"/>
      <c r="E7" s="60"/>
      <c r="F7" s="60"/>
      <c r="G7" s="60"/>
      <c r="H7" s="60"/>
      <c r="I7" s="60"/>
      <c r="J7" s="60"/>
    </row>
    <row r="8" spans="2:10" ht="15.75" thickBot="1" x14ac:dyDescent="0.3">
      <c r="B8" s="63" t="s">
        <v>30</v>
      </c>
      <c r="C8" s="63">
        <v>20</v>
      </c>
      <c r="D8" s="60"/>
      <c r="E8" s="60"/>
      <c r="F8" s="60"/>
      <c r="G8" s="60"/>
      <c r="H8" s="60"/>
      <c r="I8" s="60"/>
      <c r="J8" s="60"/>
    </row>
    <row r="9" spans="2:10" x14ac:dyDescent="0.25">
      <c r="B9" s="60"/>
      <c r="C9" s="60"/>
      <c r="D9" s="60"/>
      <c r="E9" s="60"/>
      <c r="F9" s="60"/>
      <c r="G9" s="60"/>
      <c r="H9" s="60"/>
      <c r="I9" s="60"/>
      <c r="J9" s="60"/>
    </row>
    <row r="10" spans="2:10" ht="15.75" thickBot="1" x14ac:dyDescent="0.3">
      <c r="B10" s="60" t="s">
        <v>31</v>
      </c>
      <c r="C10" s="60"/>
      <c r="D10" s="60"/>
      <c r="E10" s="60"/>
      <c r="F10" s="60"/>
      <c r="G10" s="60"/>
      <c r="H10" s="60"/>
      <c r="I10" s="60"/>
      <c r="J10" s="60"/>
    </row>
    <row r="11" spans="2:10" x14ac:dyDescent="0.25">
      <c r="B11" s="64"/>
      <c r="C11" s="64" t="s">
        <v>36</v>
      </c>
      <c r="D11" s="64" t="s">
        <v>37</v>
      </c>
      <c r="E11" s="64" t="s">
        <v>38</v>
      </c>
      <c r="F11" s="64" t="s">
        <v>39</v>
      </c>
      <c r="G11" s="64" t="s">
        <v>40</v>
      </c>
      <c r="H11" s="60"/>
      <c r="I11" s="60"/>
      <c r="J11" s="60"/>
    </row>
    <row r="12" spans="2:10" x14ac:dyDescent="0.25">
      <c r="B12" s="62" t="s">
        <v>32</v>
      </c>
      <c r="C12" s="62">
        <v>1</v>
      </c>
      <c r="D12" s="66">
        <v>5.1835453152921644</v>
      </c>
      <c r="E12" s="66">
        <v>5.1835453152921644</v>
      </c>
      <c r="F12" s="66">
        <v>0.88774277135447643</v>
      </c>
      <c r="G12" s="66">
        <v>0.35856453408508093</v>
      </c>
      <c r="H12" s="60"/>
      <c r="I12" s="60"/>
      <c r="J12" s="60"/>
    </row>
    <row r="13" spans="2:10" x14ac:dyDescent="0.25">
      <c r="B13" s="62" t="s">
        <v>33</v>
      </c>
      <c r="C13" s="62">
        <v>18</v>
      </c>
      <c r="D13" s="66">
        <v>105.10230968470783</v>
      </c>
      <c r="E13" s="66">
        <v>5.8390172047059909</v>
      </c>
      <c r="F13" s="66"/>
      <c r="G13" s="66"/>
      <c r="H13" s="60"/>
      <c r="I13" s="60"/>
      <c r="J13" s="60"/>
    </row>
    <row r="14" spans="2:10" ht="15.75" thickBot="1" x14ac:dyDescent="0.3">
      <c r="B14" s="63" t="s">
        <v>34</v>
      </c>
      <c r="C14" s="63">
        <v>19</v>
      </c>
      <c r="D14" s="68">
        <v>110.285855</v>
      </c>
      <c r="E14" s="63"/>
      <c r="F14" s="63"/>
      <c r="G14" s="63"/>
      <c r="H14" s="60"/>
      <c r="I14" s="60"/>
      <c r="J14" s="60"/>
    </row>
    <row r="15" spans="2:10" ht="15.75" thickBot="1" x14ac:dyDescent="0.3">
      <c r="B15" s="60"/>
      <c r="C15" s="60"/>
      <c r="D15" s="60"/>
      <c r="E15" s="60"/>
      <c r="F15" s="60"/>
      <c r="G15" s="60"/>
      <c r="H15" s="60"/>
      <c r="I15" s="60"/>
      <c r="J15" s="60"/>
    </row>
    <row r="16" spans="2:10" x14ac:dyDescent="0.25">
      <c r="B16" s="64"/>
      <c r="C16" s="64" t="s">
        <v>41</v>
      </c>
      <c r="D16" s="64" t="s">
        <v>29</v>
      </c>
      <c r="E16" s="64" t="s">
        <v>42</v>
      </c>
      <c r="F16" s="64" t="s">
        <v>43</v>
      </c>
      <c r="G16" s="64" t="s">
        <v>44</v>
      </c>
      <c r="H16" s="64" t="s">
        <v>45</v>
      </c>
      <c r="I16" s="64" t="s">
        <v>46</v>
      </c>
      <c r="J16" s="64" t="s">
        <v>47</v>
      </c>
    </row>
    <row r="17" spans="2:10" x14ac:dyDescent="0.25">
      <c r="B17" s="62" t="s">
        <v>35</v>
      </c>
      <c r="C17" s="66">
        <v>-97.597033994043372</v>
      </c>
      <c r="D17" s="66">
        <v>126.90987866044414</v>
      </c>
      <c r="E17" s="66">
        <v>-0.76902629664606925</v>
      </c>
      <c r="F17" s="66">
        <v>0.45185122127687971</v>
      </c>
      <c r="G17" s="66">
        <v>-364.22479519608623</v>
      </c>
      <c r="H17" s="66">
        <v>169.03072720799946</v>
      </c>
      <c r="I17" s="66">
        <v>-364.22479519608623</v>
      </c>
      <c r="J17" s="66">
        <v>169.03072720799946</v>
      </c>
    </row>
    <row r="18" spans="2:10" ht="15.75" thickBot="1" x14ac:dyDescent="0.3">
      <c r="B18" s="63">
        <v>1990</v>
      </c>
      <c r="C18" s="68">
        <v>5.9573790695286039E-2</v>
      </c>
      <c r="D18" s="68">
        <v>6.3228322958510386E-2</v>
      </c>
      <c r="E18" s="68">
        <v>0.9422010249169126</v>
      </c>
      <c r="F18" s="68">
        <v>0.35856453408507982</v>
      </c>
      <c r="G18" s="68">
        <v>-7.3263986575726858E-2</v>
      </c>
      <c r="H18" s="68">
        <v>0.19241156796629894</v>
      </c>
      <c r="I18" s="68">
        <v>-7.3263986575726858E-2</v>
      </c>
      <c r="J18" s="68">
        <v>0.19241156796629894</v>
      </c>
    </row>
    <row r="19" spans="2:10" x14ac:dyDescent="0.25">
      <c r="B19" s="60"/>
      <c r="C19" s="60"/>
      <c r="D19" s="60"/>
      <c r="E19" s="60"/>
      <c r="F19" s="60"/>
      <c r="G19" s="60"/>
      <c r="H19" s="60"/>
      <c r="I19" s="60"/>
      <c r="J19" s="60"/>
    </row>
    <row r="20" spans="2:10" x14ac:dyDescent="0.25">
      <c r="B20" s="60" t="s">
        <v>48</v>
      </c>
      <c r="C20" s="60"/>
      <c r="D20" s="60"/>
      <c r="E20" s="60"/>
      <c r="F20" s="60"/>
      <c r="G20" s="60"/>
      <c r="H20" s="60"/>
      <c r="I20" s="60"/>
      <c r="J20" s="60"/>
    </row>
    <row r="21" spans="2:10" ht="15.75" thickBot="1" x14ac:dyDescent="0.3">
      <c r="B21" s="60"/>
      <c r="C21" s="60"/>
      <c r="D21" s="60"/>
      <c r="E21" s="60"/>
      <c r="F21" s="60"/>
      <c r="G21" s="60"/>
      <c r="H21" s="60"/>
      <c r="I21" s="60"/>
      <c r="J21" s="60"/>
    </row>
    <row r="22" spans="2:10" x14ac:dyDescent="0.25">
      <c r="B22" s="64" t="s">
        <v>49</v>
      </c>
      <c r="C22" s="64" t="s">
        <v>50</v>
      </c>
      <c r="D22" s="64" t="s">
        <v>51</v>
      </c>
      <c r="E22" s="60"/>
      <c r="F22" s="60"/>
      <c r="G22" s="60"/>
      <c r="H22" s="60"/>
      <c r="I22" s="60"/>
      <c r="J22" s="60"/>
    </row>
    <row r="23" spans="2:10" x14ac:dyDescent="0.25">
      <c r="B23" s="62">
        <v>1</v>
      </c>
      <c r="C23" s="66">
        <v>21.014383280271133</v>
      </c>
      <c r="D23" s="66">
        <v>4.985616719728867</v>
      </c>
      <c r="E23" s="60"/>
      <c r="F23" s="60"/>
      <c r="G23" s="60"/>
      <c r="H23" s="60"/>
      <c r="I23" s="60"/>
      <c r="J23" s="60"/>
    </row>
    <row r="24" spans="2:10" x14ac:dyDescent="0.25">
      <c r="B24" s="62">
        <v>2</v>
      </c>
      <c r="C24" s="66">
        <v>21.133530861661697</v>
      </c>
      <c r="D24" s="66">
        <v>1.866469138338303</v>
      </c>
      <c r="E24" s="60"/>
      <c r="F24" s="60"/>
      <c r="G24" s="60"/>
      <c r="H24" s="60"/>
      <c r="I24" s="60"/>
      <c r="J24" s="60"/>
    </row>
    <row r="25" spans="2:10" x14ac:dyDescent="0.25">
      <c r="B25" s="62">
        <v>3</v>
      </c>
      <c r="C25" s="66">
        <v>21.252678443052275</v>
      </c>
      <c r="D25" s="66">
        <v>-0.25267844305227527</v>
      </c>
      <c r="E25" s="60"/>
      <c r="F25" s="60"/>
      <c r="G25" s="60"/>
      <c r="H25" s="60"/>
      <c r="I25" s="60"/>
      <c r="J25" s="60"/>
    </row>
    <row r="26" spans="2:10" x14ac:dyDescent="0.25">
      <c r="B26" s="62">
        <v>4</v>
      </c>
      <c r="C26" s="66">
        <v>21.5505473965287</v>
      </c>
      <c r="D26" s="66">
        <v>0.44945260347130045</v>
      </c>
      <c r="E26" s="60"/>
      <c r="F26" s="60"/>
      <c r="G26" s="60"/>
      <c r="H26" s="60"/>
      <c r="I26" s="60"/>
      <c r="J26" s="60"/>
    </row>
    <row r="27" spans="2:10" x14ac:dyDescent="0.25">
      <c r="B27" s="62">
        <v>5</v>
      </c>
      <c r="C27" s="66">
        <v>21.610121187223996</v>
      </c>
      <c r="D27" s="66">
        <v>-0.61012118722399578</v>
      </c>
      <c r="E27" s="60"/>
      <c r="F27" s="60"/>
      <c r="G27" s="60"/>
      <c r="H27" s="60"/>
      <c r="I27" s="60"/>
      <c r="J27" s="60"/>
    </row>
    <row r="28" spans="2:10" x14ac:dyDescent="0.25">
      <c r="B28" s="62">
        <v>6</v>
      </c>
      <c r="C28" s="66">
        <v>21.669694977919278</v>
      </c>
      <c r="D28" s="66">
        <v>-2.6696949779192778</v>
      </c>
      <c r="E28" s="60"/>
      <c r="F28" s="60"/>
      <c r="G28" s="60"/>
      <c r="H28" s="60"/>
      <c r="I28" s="60"/>
      <c r="J28" s="60"/>
    </row>
    <row r="29" spans="2:10" x14ac:dyDescent="0.25">
      <c r="B29" s="62">
        <v>7</v>
      </c>
      <c r="C29" s="66">
        <v>21.72926876861456</v>
      </c>
      <c r="D29" s="66">
        <v>-2.7292687686145598</v>
      </c>
      <c r="E29" s="60"/>
      <c r="F29" s="60"/>
      <c r="G29" s="60"/>
      <c r="H29" s="60"/>
      <c r="I29" s="60"/>
      <c r="J29" s="60"/>
    </row>
    <row r="30" spans="2:10" x14ac:dyDescent="0.25">
      <c r="B30" s="62">
        <v>8</v>
      </c>
      <c r="C30" s="66">
        <v>21.788842559309856</v>
      </c>
      <c r="D30" s="66">
        <v>-1.788842559309856</v>
      </c>
      <c r="E30" s="60"/>
      <c r="F30" s="60"/>
      <c r="G30" s="60"/>
      <c r="H30" s="60"/>
      <c r="I30" s="60"/>
      <c r="J30" s="60"/>
    </row>
    <row r="31" spans="2:10" x14ac:dyDescent="0.25">
      <c r="B31" s="62">
        <v>9</v>
      </c>
      <c r="C31" s="66">
        <v>21.848416350005138</v>
      </c>
      <c r="D31" s="66">
        <v>-1.848416350005138</v>
      </c>
      <c r="E31" s="60"/>
      <c r="F31" s="60"/>
      <c r="G31" s="60"/>
      <c r="H31" s="60"/>
      <c r="I31" s="60"/>
      <c r="J31" s="60"/>
    </row>
    <row r="32" spans="2:10" x14ac:dyDescent="0.25">
      <c r="B32" s="62">
        <v>10</v>
      </c>
      <c r="C32" s="66">
        <v>21.90799014070042</v>
      </c>
      <c r="D32" s="66">
        <v>2.2920098592995792</v>
      </c>
      <c r="E32" s="60"/>
      <c r="F32" s="60"/>
      <c r="G32" s="60"/>
      <c r="H32" s="60"/>
      <c r="I32" s="60"/>
      <c r="J32" s="60"/>
    </row>
    <row r="33" spans="2:10" x14ac:dyDescent="0.25">
      <c r="B33" s="62">
        <v>11</v>
      </c>
      <c r="C33" s="66">
        <v>21.967563931395702</v>
      </c>
      <c r="D33" s="66">
        <v>-2.2675639313957028</v>
      </c>
      <c r="E33" s="60"/>
      <c r="F33" s="60"/>
      <c r="G33" s="60"/>
      <c r="H33" s="60"/>
      <c r="I33" s="60"/>
      <c r="J33" s="60"/>
    </row>
    <row r="34" spans="2:10" x14ac:dyDescent="0.25">
      <c r="B34" s="62">
        <v>12</v>
      </c>
      <c r="C34" s="66">
        <v>22.027137722090998</v>
      </c>
      <c r="D34" s="66">
        <v>-1.2271377220909976</v>
      </c>
      <c r="E34" s="60"/>
      <c r="F34" s="60"/>
      <c r="G34" s="60"/>
      <c r="H34" s="60"/>
      <c r="I34" s="60"/>
      <c r="J34" s="60"/>
    </row>
    <row r="35" spans="2:10" x14ac:dyDescent="0.25">
      <c r="B35" s="62">
        <v>13</v>
      </c>
      <c r="C35" s="66">
        <v>22.146285303481562</v>
      </c>
      <c r="D35" s="66">
        <v>-1.1462853034815623</v>
      </c>
      <c r="E35" s="60"/>
      <c r="F35" s="60"/>
      <c r="G35" s="60"/>
      <c r="H35" s="60"/>
      <c r="I35" s="60"/>
      <c r="J35" s="60"/>
    </row>
    <row r="36" spans="2:10" x14ac:dyDescent="0.25">
      <c r="B36" s="62">
        <v>14</v>
      </c>
      <c r="C36" s="66">
        <v>22.325006675567423</v>
      </c>
      <c r="D36" s="66">
        <v>-2.0250066755674219</v>
      </c>
      <c r="E36" s="60"/>
      <c r="F36" s="60"/>
      <c r="G36" s="60"/>
      <c r="H36" s="60"/>
      <c r="I36" s="60"/>
      <c r="J36" s="60"/>
    </row>
    <row r="37" spans="2:10" x14ac:dyDescent="0.25">
      <c r="B37" s="62">
        <v>15</v>
      </c>
      <c r="C37" s="66">
        <v>22.444154256958001</v>
      </c>
      <c r="D37" s="66">
        <v>-2.3141542569580018</v>
      </c>
      <c r="E37" s="60"/>
      <c r="F37" s="60"/>
      <c r="G37" s="60"/>
      <c r="H37" s="60"/>
      <c r="I37" s="60"/>
      <c r="J37" s="60"/>
    </row>
    <row r="38" spans="2:10" x14ac:dyDescent="0.25">
      <c r="B38" s="62">
        <v>16</v>
      </c>
      <c r="C38" s="66">
        <v>22.503728047653283</v>
      </c>
      <c r="D38" s="66">
        <v>-0.30372804765328354</v>
      </c>
      <c r="E38" s="60"/>
      <c r="F38" s="60"/>
      <c r="G38" s="60"/>
      <c r="H38" s="60"/>
      <c r="I38" s="60"/>
      <c r="J38" s="60"/>
    </row>
    <row r="39" spans="2:10" x14ac:dyDescent="0.25">
      <c r="B39" s="62">
        <v>17</v>
      </c>
      <c r="C39" s="66">
        <v>22.563301838348565</v>
      </c>
      <c r="D39" s="66">
        <v>1.1366981616514344</v>
      </c>
      <c r="E39" s="60"/>
      <c r="F39" s="60"/>
      <c r="G39" s="60"/>
      <c r="H39" s="60"/>
      <c r="I39" s="60"/>
      <c r="J39" s="60"/>
    </row>
    <row r="40" spans="2:10" x14ac:dyDescent="0.25">
      <c r="B40" s="62">
        <v>18</v>
      </c>
      <c r="C40" s="66">
        <v>22.622875629043861</v>
      </c>
      <c r="D40" s="66">
        <v>4.9771243709561404</v>
      </c>
      <c r="E40" s="60"/>
      <c r="F40" s="60"/>
      <c r="G40" s="60"/>
      <c r="H40" s="60"/>
      <c r="I40" s="60"/>
      <c r="J40" s="60"/>
    </row>
    <row r="41" spans="2:10" x14ac:dyDescent="0.25">
      <c r="B41" s="62">
        <v>19</v>
      </c>
      <c r="C41" s="66">
        <v>22.682449419739143</v>
      </c>
      <c r="D41" s="66">
        <v>1.9175505802608583</v>
      </c>
      <c r="E41" s="60"/>
      <c r="F41" s="60"/>
      <c r="G41" s="60"/>
      <c r="H41" s="60"/>
      <c r="I41" s="60"/>
      <c r="J41" s="60"/>
    </row>
    <row r="42" spans="2:10" ht="15.75" thickBot="1" x14ac:dyDescent="0.3">
      <c r="B42" s="63">
        <v>20</v>
      </c>
      <c r="C42" s="68">
        <v>22.742023210434425</v>
      </c>
      <c r="D42" s="68">
        <v>1.5579767895655756</v>
      </c>
      <c r="E42" s="60"/>
      <c r="F42" s="60"/>
      <c r="G42" s="60"/>
      <c r="H42" s="60"/>
      <c r="I42" s="60"/>
      <c r="J42" s="60"/>
    </row>
  </sheetData>
  <pageMargins left="0.70866141732283472" right="0.70866141732283472" top="0.35433070866141736" bottom="0.35433070866141736" header="0.31496062992125984" footer="0.31496062992125984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ADDCA-CDF7-4AC8-9533-9F388994E12E}">
  <sheetPr>
    <pageSetUpPr fitToPage="1"/>
  </sheetPr>
  <dimension ref="A1:I43"/>
  <sheetViews>
    <sheetView view="pageLayout" topLeftCell="A4" zoomScaleNormal="100" workbookViewId="0">
      <selection activeCell="G49" sqref="G49"/>
    </sheetView>
  </sheetViews>
  <sheetFormatPr defaultRowHeight="15" x14ac:dyDescent="0.25"/>
  <cols>
    <col min="1" max="1" width="17.5703125" customWidth="1"/>
    <col min="2" max="2" width="11.28515625" customWidth="1"/>
    <col min="3" max="3" width="12.28515625" customWidth="1"/>
    <col min="4" max="5" width="10.42578125" bestFit="1" customWidth="1"/>
    <col min="6" max="6" width="12.7109375" customWidth="1"/>
    <col min="7" max="7" width="11.140625" customWidth="1"/>
    <col min="8" max="8" width="11.85546875" customWidth="1"/>
    <col min="9" max="9" width="11.42578125" customWidth="1"/>
  </cols>
  <sheetData>
    <row r="1" spans="1:9" s="76" customFormat="1" x14ac:dyDescent="0.25"/>
    <row r="3" spans="1:9" x14ac:dyDescent="0.25">
      <c r="A3" s="60" t="s">
        <v>24</v>
      </c>
      <c r="B3" s="60"/>
      <c r="C3" s="60"/>
      <c r="D3" s="60"/>
      <c r="E3" s="60"/>
      <c r="F3" s="60"/>
      <c r="G3" s="60"/>
      <c r="H3" s="60"/>
      <c r="I3" s="60"/>
    </row>
    <row r="4" spans="1:9" ht="15.75" thickBot="1" x14ac:dyDescent="0.3">
      <c r="A4" s="60"/>
      <c r="B4" s="60"/>
      <c r="C4" s="60"/>
      <c r="D4" s="60"/>
      <c r="E4" s="60"/>
      <c r="F4" s="60"/>
      <c r="G4" s="60"/>
      <c r="H4" s="60"/>
      <c r="I4" s="60"/>
    </row>
    <row r="5" spans="1:9" x14ac:dyDescent="0.25">
      <c r="A5" s="61" t="s">
        <v>25</v>
      </c>
      <c r="B5" s="61"/>
      <c r="C5" s="60"/>
      <c r="D5" s="60"/>
      <c r="E5" s="60"/>
      <c r="F5" s="60"/>
      <c r="G5" s="60"/>
      <c r="H5" s="60"/>
      <c r="I5" s="60"/>
    </row>
    <row r="6" spans="1:9" x14ac:dyDescent="0.25">
      <c r="A6" s="62" t="s">
        <v>26</v>
      </c>
      <c r="B6" s="66">
        <v>0.12015682478508859</v>
      </c>
      <c r="C6" s="60"/>
      <c r="D6" s="60"/>
      <c r="E6" s="60"/>
      <c r="F6" s="60"/>
      <c r="G6" s="60"/>
      <c r="H6" s="60"/>
      <c r="I6" s="60"/>
    </row>
    <row r="7" spans="1:9" x14ac:dyDescent="0.25">
      <c r="A7" s="62" t="s">
        <v>27</v>
      </c>
      <c r="B7" s="66">
        <v>1.443766254243448E-2</v>
      </c>
      <c r="C7" s="60"/>
      <c r="D7" s="60"/>
      <c r="E7" s="60"/>
      <c r="F7" s="60"/>
      <c r="G7" s="60"/>
      <c r="H7" s="60"/>
      <c r="I7" s="60"/>
    </row>
    <row r="8" spans="1:9" x14ac:dyDescent="0.25">
      <c r="A8" s="62" t="s">
        <v>28</v>
      </c>
      <c r="B8" s="66">
        <v>-4.35365926021282E-2</v>
      </c>
      <c r="C8" s="60"/>
      <c r="D8" s="60"/>
      <c r="E8" s="60"/>
      <c r="F8" s="60"/>
      <c r="G8" s="60"/>
      <c r="H8" s="60"/>
      <c r="I8" s="60"/>
    </row>
    <row r="9" spans="1:9" x14ac:dyDescent="0.25">
      <c r="A9" s="62" t="s">
        <v>29</v>
      </c>
      <c r="B9" s="66">
        <v>4.6277352941291254E-2</v>
      </c>
      <c r="C9" s="60"/>
      <c r="D9" s="60"/>
      <c r="E9" s="60"/>
      <c r="F9" s="60"/>
      <c r="G9" s="60"/>
      <c r="H9" s="60"/>
      <c r="I9" s="60"/>
    </row>
    <row r="10" spans="1:9" ht="15.75" thickBot="1" x14ac:dyDescent="0.3">
      <c r="A10" s="63" t="s">
        <v>30</v>
      </c>
      <c r="B10" s="63">
        <v>19</v>
      </c>
      <c r="C10" s="60"/>
      <c r="D10" s="60"/>
      <c r="E10" s="60"/>
      <c r="F10" s="60"/>
      <c r="G10" s="60"/>
      <c r="H10" s="60"/>
      <c r="I10" s="60"/>
    </row>
    <row r="11" spans="1:9" x14ac:dyDescent="0.25">
      <c r="A11" s="60"/>
      <c r="B11" s="60"/>
      <c r="C11" s="60"/>
      <c r="D11" s="60"/>
      <c r="E11" s="60"/>
      <c r="F11" s="60"/>
      <c r="G11" s="60"/>
      <c r="H11" s="60"/>
      <c r="I11" s="60"/>
    </row>
    <row r="12" spans="1:9" ht="15.75" thickBot="1" x14ac:dyDescent="0.3">
      <c r="A12" s="60" t="s">
        <v>31</v>
      </c>
      <c r="B12" s="60"/>
      <c r="C12" s="60"/>
      <c r="D12" s="60"/>
      <c r="E12" s="60"/>
      <c r="F12" s="60"/>
      <c r="G12" s="60"/>
      <c r="H12" s="60"/>
      <c r="I12" s="60"/>
    </row>
    <row r="13" spans="1:9" x14ac:dyDescent="0.25">
      <c r="A13" s="64"/>
      <c r="B13" s="64" t="s">
        <v>36</v>
      </c>
      <c r="C13" s="64" t="s">
        <v>37</v>
      </c>
      <c r="D13" s="64" t="s">
        <v>38</v>
      </c>
      <c r="E13" s="64" t="s">
        <v>39</v>
      </c>
      <c r="F13" s="64" t="s">
        <v>40</v>
      </c>
      <c r="G13" s="60"/>
      <c r="H13" s="60"/>
      <c r="I13" s="60"/>
    </row>
    <row r="14" spans="1:9" x14ac:dyDescent="0.25">
      <c r="A14" s="62" t="s">
        <v>32</v>
      </c>
      <c r="B14" s="62">
        <v>1</v>
      </c>
      <c r="C14" s="66">
        <v>5.3333333333333705E-4</v>
      </c>
      <c r="D14" s="66">
        <v>5.3333333333333705E-4</v>
      </c>
      <c r="E14" s="66">
        <v>0.24903575744842607</v>
      </c>
      <c r="F14" s="66">
        <v>0.62415080209103191</v>
      </c>
      <c r="G14" s="60"/>
      <c r="H14" s="60"/>
      <c r="I14" s="60"/>
    </row>
    <row r="15" spans="1:9" x14ac:dyDescent="0.25">
      <c r="A15" s="62" t="s">
        <v>33</v>
      </c>
      <c r="B15" s="62">
        <v>17</v>
      </c>
      <c r="C15" s="66">
        <v>3.6407087719298244E-2</v>
      </c>
      <c r="D15" s="66">
        <v>2.1415933952528381E-3</v>
      </c>
      <c r="E15" s="66"/>
      <c r="F15" s="66"/>
      <c r="G15" s="60"/>
      <c r="H15" s="60"/>
      <c r="I15" s="60"/>
    </row>
    <row r="16" spans="1:9" ht="15.75" thickBot="1" x14ac:dyDescent="0.3">
      <c r="A16" s="63" t="s">
        <v>34</v>
      </c>
      <c r="B16" s="63">
        <v>18</v>
      </c>
      <c r="C16" s="68">
        <v>3.6940421052631581E-2</v>
      </c>
      <c r="D16" s="68"/>
      <c r="E16" s="68"/>
      <c r="F16" s="68"/>
      <c r="G16" s="60"/>
      <c r="H16" s="60"/>
      <c r="I16" s="60"/>
    </row>
    <row r="17" spans="1:9" ht="15.75" thickBot="1" x14ac:dyDescent="0.3">
      <c r="A17" s="60"/>
      <c r="B17" s="60"/>
      <c r="C17" s="60"/>
      <c r="D17" s="60"/>
      <c r="E17" s="60"/>
      <c r="F17" s="60"/>
      <c r="G17" s="60"/>
      <c r="H17" s="60"/>
      <c r="I17" s="60"/>
    </row>
    <row r="18" spans="1:9" x14ac:dyDescent="0.25">
      <c r="A18" s="64"/>
      <c r="B18" s="64" t="s">
        <v>41</v>
      </c>
      <c r="C18" s="64" t="s">
        <v>29</v>
      </c>
      <c r="D18" s="64" t="s">
        <v>42</v>
      </c>
      <c r="E18" s="64" t="s">
        <v>43</v>
      </c>
      <c r="F18" s="64" t="s">
        <v>44</v>
      </c>
      <c r="G18" s="64" t="s">
        <v>45</v>
      </c>
      <c r="H18" s="64" t="s">
        <v>46</v>
      </c>
      <c r="I18" s="64" t="s">
        <v>47</v>
      </c>
    </row>
    <row r="19" spans="1:9" x14ac:dyDescent="0.25">
      <c r="A19" s="62" t="s">
        <v>35</v>
      </c>
      <c r="B19" s="66">
        <v>-1.1009952153110036</v>
      </c>
      <c r="C19" s="66">
        <v>2.4374554876173553</v>
      </c>
      <c r="D19" s="66">
        <v>-0.45169859343246549</v>
      </c>
      <c r="E19" s="66">
        <v>0.65719580544013612</v>
      </c>
      <c r="F19" s="66">
        <v>-6.2435767733614034</v>
      </c>
      <c r="G19" s="66">
        <v>4.0415863427393957</v>
      </c>
      <c r="H19" s="66">
        <v>-6.2435767733614034</v>
      </c>
      <c r="I19" s="66">
        <v>4.0415863427393957</v>
      </c>
    </row>
    <row r="20" spans="1:9" ht="15.75" thickBot="1" x14ac:dyDescent="0.3">
      <c r="A20" s="63">
        <v>1990</v>
      </c>
      <c r="B20" s="68">
        <v>6.0606060606060552E-4</v>
      </c>
      <c r="C20" s="68">
        <v>1.2144655535471739E-3</v>
      </c>
      <c r="D20" s="68">
        <v>0.49903482588735615</v>
      </c>
      <c r="E20" s="68">
        <v>0.62415080209103335</v>
      </c>
      <c r="F20" s="68">
        <v>-1.956237737555184E-3</v>
      </c>
      <c r="G20" s="68">
        <v>3.1683589496763953E-3</v>
      </c>
      <c r="H20" s="68">
        <v>-1.956237737555184E-3</v>
      </c>
      <c r="I20" s="68">
        <v>3.1683589496763953E-3</v>
      </c>
    </row>
    <row r="21" spans="1:9" x14ac:dyDescent="0.25">
      <c r="A21" s="60"/>
      <c r="B21" s="60"/>
      <c r="C21" s="60"/>
      <c r="D21" s="60"/>
      <c r="E21" s="60"/>
      <c r="F21" s="60"/>
      <c r="G21" s="60"/>
      <c r="H21" s="60"/>
      <c r="I21" s="60"/>
    </row>
    <row r="22" spans="1:9" x14ac:dyDescent="0.25">
      <c r="A22" s="60" t="s">
        <v>48</v>
      </c>
      <c r="B22" s="60"/>
      <c r="C22" s="60"/>
      <c r="D22" s="60"/>
      <c r="E22" s="60"/>
      <c r="F22" s="60"/>
      <c r="G22" s="60"/>
      <c r="H22" s="60"/>
      <c r="I22" s="60"/>
    </row>
    <row r="23" spans="1:9" ht="15.75" thickBot="1" x14ac:dyDescent="0.3">
      <c r="A23" s="60"/>
      <c r="B23" s="60"/>
      <c r="C23" s="60"/>
      <c r="D23" s="60"/>
      <c r="E23" s="60"/>
      <c r="F23" s="60"/>
      <c r="G23" s="60"/>
      <c r="H23" s="60"/>
      <c r="I23" s="60"/>
    </row>
    <row r="24" spans="1:9" x14ac:dyDescent="0.25">
      <c r="A24" s="64" t="s">
        <v>49</v>
      </c>
      <c r="B24" s="64" t="s">
        <v>57</v>
      </c>
      <c r="C24" s="64" t="s">
        <v>51</v>
      </c>
      <c r="D24" s="60"/>
      <c r="E24" s="60"/>
      <c r="F24" s="60"/>
      <c r="G24" s="60"/>
      <c r="H24" s="60"/>
      <c r="I24" s="60"/>
    </row>
    <row r="25" spans="1:9" x14ac:dyDescent="0.25">
      <c r="A25" s="62">
        <v>1</v>
      </c>
      <c r="B25" s="66">
        <v>0.10567145135566203</v>
      </c>
      <c r="C25" s="66">
        <v>-0.10567145135566203</v>
      </c>
      <c r="D25" s="60"/>
      <c r="E25" s="60"/>
      <c r="F25" s="60"/>
      <c r="G25" s="60"/>
      <c r="H25" s="60"/>
      <c r="I25" s="60"/>
    </row>
    <row r="26" spans="1:9" x14ac:dyDescent="0.25">
      <c r="A26" s="62">
        <v>2</v>
      </c>
      <c r="B26" s="66">
        <v>0.10688357256778325</v>
      </c>
      <c r="C26" s="66">
        <v>-6.8835725677832416E-3</v>
      </c>
      <c r="D26" s="60"/>
      <c r="E26" s="60"/>
      <c r="F26" s="60"/>
      <c r="G26" s="60"/>
      <c r="H26" s="60"/>
      <c r="I26" s="60"/>
    </row>
    <row r="27" spans="1:9" x14ac:dyDescent="0.25">
      <c r="A27" s="62">
        <v>3</v>
      </c>
      <c r="B27" s="66">
        <v>0.10809569377990447</v>
      </c>
      <c r="C27" s="66">
        <v>6.1904306220095545E-2</v>
      </c>
      <c r="D27" s="60"/>
      <c r="E27" s="60"/>
      <c r="F27" s="60"/>
      <c r="G27" s="60"/>
      <c r="H27" s="60"/>
      <c r="I27" s="60"/>
    </row>
    <row r="28" spans="1:9" x14ac:dyDescent="0.25">
      <c r="A28" s="62">
        <v>4</v>
      </c>
      <c r="B28" s="66">
        <v>0.11112599681020741</v>
      </c>
      <c r="C28" s="66">
        <v>-8.1259968102074115E-3</v>
      </c>
      <c r="D28" s="60"/>
      <c r="E28" s="60"/>
      <c r="F28" s="60"/>
      <c r="G28" s="60"/>
      <c r="H28" s="60"/>
      <c r="I28" s="60"/>
    </row>
    <row r="29" spans="1:9" x14ac:dyDescent="0.25">
      <c r="A29" s="62">
        <v>5</v>
      </c>
      <c r="B29" s="66">
        <v>0.1117320574162679</v>
      </c>
      <c r="C29" s="66">
        <v>4.3267942583732094E-2</v>
      </c>
      <c r="D29" s="60"/>
      <c r="E29" s="60"/>
      <c r="F29" s="60"/>
      <c r="G29" s="60"/>
      <c r="H29" s="60"/>
      <c r="I29" s="60"/>
    </row>
    <row r="30" spans="1:9" x14ac:dyDescent="0.25">
      <c r="A30" s="62">
        <v>6</v>
      </c>
      <c r="B30" s="66">
        <v>0.11233811802232863</v>
      </c>
      <c r="C30" s="66">
        <v>3.6618819776713801E-3</v>
      </c>
      <c r="D30" s="60"/>
      <c r="E30" s="60"/>
      <c r="F30" s="60"/>
      <c r="G30" s="60"/>
      <c r="H30" s="60"/>
      <c r="I30" s="60"/>
    </row>
    <row r="31" spans="1:9" x14ac:dyDescent="0.25">
      <c r="A31" s="62">
        <v>7</v>
      </c>
      <c r="B31" s="66">
        <v>0.11294417862838912</v>
      </c>
      <c r="C31" s="66">
        <v>3.0558213716108812E-3</v>
      </c>
      <c r="D31" s="60"/>
      <c r="E31" s="60"/>
      <c r="F31" s="60"/>
      <c r="G31" s="60"/>
      <c r="H31" s="60"/>
      <c r="I31" s="60"/>
    </row>
    <row r="32" spans="1:9" x14ac:dyDescent="0.25">
      <c r="A32" s="62">
        <v>8</v>
      </c>
      <c r="B32" s="66">
        <v>0.11355023923444985</v>
      </c>
      <c r="C32" s="66">
        <v>1.5449760765550158E-2</v>
      </c>
      <c r="D32" s="60"/>
      <c r="E32" s="60"/>
      <c r="F32" s="60"/>
      <c r="G32" s="60"/>
      <c r="H32" s="60"/>
      <c r="I32" s="60"/>
    </row>
    <row r="33" spans="1:9" x14ac:dyDescent="0.25">
      <c r="A33" s="62">
        <v>9</v>
      </c>
      <c r="B33" s="66">
        <v>0.11415629984051034</v>
      </c>
      <c r="C33" s="66">
        <v>-1.115629984051035E-2</v>
      </c>
      <c r="D33" s="60"/>
      <c r="E33" s="60"/>
      <c r="F33" s="60"/>
      <c r="G33" s="60"/>
      <c r="H33" s="60"/>
      <c r="I33" s="60"/>
    </row>
    <row r="34" spans="1:9" x14ac:dyDescent="0.25">
      <c r="A34" s="62">
        <v>10</v>
      </c>
      <c r="B34" s="66">
        <v>0.11476236044657107</v>
      </c>
      <c r="C34" s="66">
        <v>2.7237639553428922E-2</v>
      </c>
      <c r="D34" s="60"/>
      <c r="E34" s="60"/>
      <c r="F34" s="60"/>
      <c r="G34" s="60"/>
      <c r="H34" s="60"/>
      <c r="I34" s="60"/>
    </row>
    <row r="35" spans="1:9" x14ac:dyDescent="0.25">
      <c r="A35" s="62">
        <v>11</v>
      </c>
      <c r="B35" s="66">
        <v>0.11536842105263156</v>
      </c>
      <c r="C35" s="66">
        <v>3.9631578947368434E-2</v>
      </c>
      <c r="D35" s="60"/>
      <c r="E35" s="60"/>
      <c r="F35" s="60"/>
      <c r="G35" s="60"/>
      <c r="H35" s="60"/>
      <c r="I35" s="60"/>
    </row>
    <row r="36" spans="1:9" x14ac:dyDescent="0.25">
      <c r="A36" s="62">
        <v>12</v>
      </c>
      <c r="B36" s="66">
        <v>0.11597448165869229</v>
      </c>
      <c r="C36" s="66">
        <v>5.2025518341307725E-2</v>
      </c>
      <c r="D36" s="60"/>
      <c r="E36" s="60"/>
      <c r="F36" s="60"/>
      <c r="G36" s="60"/>
      <c r="H36" s="60"/>
      <c r="I36" s="60"/>
    </row>
    <row r="37" spans="1:9" x14ac:dyDescent="0.25">
      <c r="A37" s="62">
        <v>13</v>
      </c>
      <c r="B37" s="66">
        <v>0.11900478468899522</v>
      </c>
      <c r="C37" s="66">
        <v>-2.2004784688995221E-2</v>
      </c>
      <c r="D37" s="60"/>
      <c r="E37" s="60"/>
      <c r="F37" s="60"/>
      <c r="G37" s="60"/>
      <c r="H37" s="60"/>
      <c r="I37" s="60"/>
    </row>
    <row r="38" spans="1:9" x14ac:dyDescent="0.25">
      <c r="A38" s="62">
        <v>14</v>
      </c>
      <c r="B38" s="66">
        <v>0.12021690590111644</v>
      </c>
      <c r="C38" s="66">
        <v>-4.0216905901116443E-2</v>
      </c>
      <c r="D38" s="60"/>
      <c r="E38" s="60"/>
      <c r="F38" s="60"/>
      <c r="G38" s="60"/>
      <c r="H38" s="60"/>
      <c r="I38" s="60"/>
    </row>
    <row r="39" spans="1:9" x14ac:dyDescent="0.25">
      <c r="A39" s="62">
        <v>15</v>
      </c>
      <c r="B39" s="66">
        <v>0.12082296650717717</v>
      </c>
      <c r="C39" s="66">
        <v>-7.4822966507177166E-2</v>
      </c>
      <c r="D39" s="60"/>
      <c r="E39" s="60"/>
      <c r="F39" s="60"/>
      <c r="G39" s="60"/>
      <c r="H39" s="60"/>
      <c r="I39" s="60"/>
    </row>
    <row r="40" spans="1:9" x14ac:dyDescent="0.25">
      <c r="A40" s="62">
        <v>16</v>
      </c>
      <c r="B40" s="66">
        <v>0.12142902711323766</v>
      </c>
      <c r="C40" s="66">
        <v>1.6570972886762347E-2</v>
      </c>
      <c r="D40" s="60"/>
      <c r="E40" s="60"/>
      <c r="F40" s="60"/>
      <c r="G40" s="60"/>
      <c r="H40" s="60"/>
      <c r="I40" s="60"/>
    </row>
    <row r="41" spans="1:9" x14ac:dyDescent="0.25">
      <c r="A41" s="62">
        <v>17</v>
      </c>
      <c r="B41" s="66">
        <v>0.12203508771929839</v>
      </c>
      <c r="C41" s="66">
        <v>-5.9035087719298385E-2</v>
      </c>
      <c r="D41" s="60"/>
      <c r="E41" s="60"/>
      <c r="F41" s="60"/>
      <c r="G41" s="60"/>
      <c r="H41" s="60"/>
      <c r="I41" s="60"/>
    </row>
    <row r="42" spans="1:9" x14ac:dyDescent="0.25">
      <c r="A42" s="62">
        <v>18</v>
      </c>
      <c r="B42" s="66">
        <v>0.12264114832535888</v>
      </c>
      <c r="C42" s="66">
        <v>4.7358851674641128E-2</v>
      </c>
      <c r="D42" s="60"/>
      <c r="E42" s="60"/>
      <c r="F42" s="60"/>
      <c r="G42" s="60"/>
      <c r="H42" s="60"/>
      <c r="I42" s="60"/>
    </row>
    <row r="43" spans="1:9" ht="15.75" thickBot="1" x14ac:dyDescent="0.3">
      <c r="A43" s="63">
        <v>19</v>
      </c>
      <c r="B43" s="68">
        <v>0.12324720893141961</v>
      </c>
      <c r="C43" s="68">
        <v>1.7752791068580381E-2</v>
      </c>
      <c r="D43" s="60"/>
      <c r="E43" s="60"/>
      <c r="F43" s="60"/>
      <c r="G43" s="60"/>
      <c r="H43" s="60"/>
      <c r="I43" s="60"/>
    </row>
  </sheetData>
  <pageMargins left="0.70866141732283472" right="0.70866141732283472" top="0.35433070866141736" bottom="0.35433070866141736" header="0.31496062992125984" footer="0.31496062992125984"/>
  <pageSetup paperSize="9" scale="86" orientation="landscape" r:id="rId1"/>
  <headerFooter>
    <oddHeader>&amp;C&amp;"-,Italic"&amp;8Urbums Nr. 683; amonija joni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F233A-028A-4F8B-95CC-28C1BE108182}">
  <dimension ref="B3:J30"/>
  <sheetViews>
    <sheetView view="pageLayout" zoomScaleNormal="100" workbookViewId="0">
      <selection activeCell="H7" sqref="H7"/>
    </sheetView>
  </sheetViews>
  <sheetFormatPr defaultRowHeight="15" x14ac:dyDescent="0.25"/>
  <cols>
    <col min="1" max="1" width="5.42578125" customWidth="1"/>
    <col min="2" max="2" width="16.140625" customWidth="1"/>
    <col min="3" max="3" width="10.5703125" customWidth="1"/>
    <col min="4" max="4" width="13.85546875" customWidth="1"/>
    <col min="5" max="6" width="10.42578125" bestFit="1" customWidth="1"/>
    <col min="7" max="7" width="11.140625" customWidth="1"/>
    <col min="8" max="8" width="10.42578125" customWidth="1"/>
    <col min="9" max="9" width="12.140625" customWidth="1"/>
    <col min="10" max="10" width="11.7109375" customWidth="1"/>
  </cols>
  <sheetData>
    <row r="3" spans="2:10" x14ac:dyDescent="0.25">
      <c r="B3" s="60" t="s">
        <v>24</v>
      </c>
      <c r="C3" s="60"/>
      <c r="D3" s="60"/>
      <c r="E3" s="60"/>
      <c r="F3" s="60"/>
      <c r="G3" s="60"/>
      <c r="H3" s="60"/>
      <c r="I3" s="60"/>
      <c r="J3" s="60"/>
    </row>
    <row r="4" spans="2:10" ht="15.75" thickBot="1" x14ac:dyDescent="0.3">
      <c r="B4" s="60"/>
      <c r="C4" s="60"/>
      <c r="D4" s="60"/>
      <c r="E4" s="60"/>
      <c r="F4" s="60"/>
      <c r="G4" s="60"/>
      <c r="H4" s="60"/>
      <c r="I4" s="60"/>
      <c r="J4" s="60"/>
    </row>
    <row r="5" spans="2:10" x14ac:dyDescent="0.25">
      <c r="B5" s="61" t="s">
        <v>25</v>
      </c>
      <c r="C5" s="61"/>
      <c r="D5" s="60"/>
      <c r="E5" s="60"/>
      <c r="F5" s="60"/>
      <c r="G5" s="60"/>
      <c r="H5" s="60"/>
      <c r="I5" s="60"/>
      <c r="J5" s="60"/>
    </row>
    <row r="6" spans="2:10" x14ac:dyDescent="0.25">
      <c r="B6" s="62" t="s">
        <v>26</v>
      </c>
      <c r="C6" s="66">
        <v>0.15287027331688285</v>
      </c>
      <c r="D6" s="60"/>
      <c r="E6" s="60"/>
      <c r="F6" s="60"/>
      <c r="G6" s="60"/>
      <c r="H6" s="60"/>
      <c r="I6" s="60"/>
      <c r="J6" s="60"/>
    </row>
    <row r="7" spans="2:10" x14ac:dyDescent="0.25">
      <c r="B7" s="62" t="s">
        <v>27</v>
      </c>
      <c r="C7" s="66">
        <v>2.3369320463978462E-2</v>
      </c>
      <c r="D7" s="60"/>
      <c r="E7" s="60"/>
      <c r="F7" s="60"/>
      <c r="G7" s="60"/>
      <c r="H7" s="60"/>
      <c r="I7" s="60"/>
      <c r="J7" s="60"/>
    </row>
    <row r="8" spans="2:10" x14ac:dyDescent="0.25">
      <c r="B8" s="62" t="s">
        <v>28</v>
      </c>
      <c r="C8" s="66">
        <v>-0.22078834942002692</v>
      </c>
      <c r="D8" s="60"/>
      <c r="E8" s="60"/>
      <c r="F8" s="60"/>
      <c r="G8" s="60"/>
      <c r="H8" s="60"/>
      <c r="I8" s="60"/>
      <c r="J8" s="60"/>
    </row>
    <row r="9" spans="2:10" x14ac:dyDescent="0.25">
      <c r="B9" s="62" t="s">
        <v>29</v>
      </c>
      <c r="C9" s="66">
        <v>0.30906733740015147</v>
      </c>
      <c r="D9" s="60"/>
      <c r="E9" s="60"/>
      <c r="F9" s="60"/>
      <c r="G9" s="60"/>
      <c r="H9" s="60"/>
      <c r="I9" s="60"/>
      <c r="J9" s="60"/>
    </row>
    <row r="10" spans="2:10" ht="15.75" thickBot="1" x14ac:dyDescent="0.3">
      <c r="B10" s="63" t="s">
        <v>30</v>
      </c>
      <c r="C10" s="63">
        <v>6</v>
      </c>
      <c r="D10" s="60"/>
      <c r="E10" s="60"/>
      <c r="F10" s="60"/>
      <c r="G10" s="60"/>
      <c r="H10" s="60"/>
      <c r="I10" s="60"/>
      <c r="J10" s="60"/>
    </row>
    <row r="11" spans="2:10" x14ac:dyDescent="0.25">
      <c r="B11" s="60"/>
      <c r="C11" s="60"/>
      <c r="D11" s="60"/>
      <c r="E11" s="60"/>
      <c r="F11" s="60"/>
      <c r="G11" s="60"/>
      <c r="H11" s="60"/>
      <c r="I11" s="60"/>
      <c r="J11" s="60"/>
    </row>
    <row r="12" spans="2:10" ht="15.75" thickBot="1" x14ac:dyDescent="0.3">
      <c r="B12" s="60" t="s">
        <v>31</v>
      </c>
      <c r="C12" s="60"/>
      <c r="D12" s="60"/>
      <c r="E12" s="60"/>
      <c r="F12" s="60"/>
      <c r="G12" s="60"/>
      <c r="H12" s="60"/>
      <c r="I12" s="60"/>
      <c r="J12" s="60"/>
    </row>
    <row r="13" spans="2:10" x14ac:dyDescent="0.25">
      <c r="B13" s="64"/>
      <c r="C13" s="64" t="s">
        <v>36</v>
      </c>
      <c r="D13" s="64" t="s">
        <v>37</v>
      </c>
      <c r="E13" s="64" t="s">
        <v>38</v>
      </c>
      <c r="F13" s="64" t="s">
        <v>39</v>
      </c>
      <c r="G13" s="64" t="s">
        <v>40</v>
      </c>
      <c r="H13" s="60"/>
      <c r="I13" s="60"/>
      <c r="J13" s="60"/>
    </row>
    <row r="14" spans="2:10" x14ac:dyDescent="0.25">
      <c r="B14" s="62" t="s">
        <v>32</v>
      </c>
      <c r="C14" s="62">
        <v>1</v>
      </c>
      <c r="D14" s="66">
        <v>9.1428571428571748E-3</v>
      </c>
      <c r="E14" s="66">
        <v>9.1428571428571748E-3</v>
      </c>
      <c r="F14" s="66">
        <v>9.5714054262889953E-2</v>
      </c>
      <c r="G14" s="66">
        <v>0.77248082722795486</v>
      </c>
      <c r="H14" s="60"/>
      <c r="I14" s="60"/>
      <c r="J14" s="60"/>
    </row>
    <row r="15" spans="2:10" x14ac:dyDescent="0.25">
      <c r="B15" s="62" t="s">
        <v>33</v>
      </c>
      <c r="C15" s="62">
        <v>4</v>
      </c>
      <c r="D15" s="66">
        <v>0.3820904761904762</v>
      </c>
      <c r="E15" s="66">
        <v>9.5522619047619051E-2</v>
      </c>
      <c r="F15" s="66"/>
      <c r="G15" s="66"/>
      <c r="H15" s="60"/>
      <c r="I15" s="60"/>
      <c r="J15" s="60"/>
    </row>
    <row r="16" spans="2:10" ht="15.75" thickBot="1" x14ac:dyDescent="0.3">
      <c r="B16" s="63" t="s">
        <v>34</v>
      </c>
      <c r="C16" s="63">
        <v>5</v>
      </c>
      <c r="D16" s="68">
        <v>0.39123333333333338</v>
      </c>
      <c r="E16" s="68"/>
      <c r="F16" s="68"/>
      <c r="G16" s="68"/>
      <c r="H16" s="60"/>
      <c r="I16" s="60"/>
      <c r="J16" s="60"/>
    </row>
    <row r="17" spans="2:10" ht="15.75" thickBot="1" x14ac:dyDescent="0.3">
      <c r="B17" s="60"/>
      <c r="C17" s="60"/>
      <c r="D17" s="60"/>
      <c r="E17" s="60"/>
      <c r="F17" s="60"/>
      <c r="G17" s="60"/>
      <c r="H17" s="60"/>
      <c r="I17" s="60"/>
      <c r="J17" s="60"/>
    </row>
    <row r="18" spans="2:10" x14ac:dyDescent="0.25">
      <c r="B18" s="64"/>
      <c r="C18" s="64" t="s">
        <v>41</v>
      </c>
      <c r="D18" s="64" t="s">
        <v>29</v>
      </c>
      <c r="E18" s="64" t="s">
        <v>42</v>
      </c>
      <c r="F18" s="64" t="s">
        <v>43</v>
      </c>
      <c r="G18" s="64" t="s">
        <v>44</v>
      </c>
      <c r="H18" s="64" t="s">
        <v>45</v>
      </c>
      <c r="I18" s="64" t="s">
        <v>46</v>
      </c>
      <c r="J18" s="64" t="s">
        <v>47</v>
      </c>
    </row>
    <row r="19" spans="2:10" x14ac:dyDescent="0.25">
      <c r="B19" s="62" t="s">
        <v>35</v>
      </c>
      <c r="C19" s="66">
        <v>46.822619047619057</v>
      </c>
      <c r="D19" s="66">
        <v>149.05542438656488</v>
      </c>
      <c r="E19" s="66">
        <v>0.31412891708112445</v>
      </c>
      <c r="F19" s="66">
        <v>0.76912441446193025</v>
      </c>
      <c r="G19" s="66">
        <v>-367.02158439363882</v>
      </c>
      <c r="H19" s="66">
        <v>460.66682248887696</v>
      </c>
      <c r="I19" s="66">
        <v>-367.02158439363882</v>
      </c>
      <c r="J19" s="66">
        <v>460.66682248887696</v>
      </c>
    </row>
    <row r="20" spans="2:10" ht="15.75" thickBot="1" x14ac:dyDescent="0.3">
      <c r="B20" s="63">
        <v>2013</v>
      </c>
      <c r="C20" s="68">
        <v>-2.2857142857142861E-2</v>
      </c>
      <c r="D20" s="68">
        <v>7.3881224774293375E-2</v>
      </c>
      <c r="E20" s="68">
        <v>-0.30937688062117641</v>
      </c>
      <c r="F20" s="68">
        <v>0.77248082722795519</v>
      </c>
      <c r="G20" s="68">
        <v>-0.22798430774774764</v>
      </c>
      <c r="H20" s="68">
        <v>0.18227002203346193</v>
      </c>
      <c r="I20" s="68">
        <v>-0.22798430774774764</v>
      </c>
      <c r="J20" s="68">
        <v>0.18227002203346193</v>
      </c>
    </row>
    <row r="21" spans="2:10" x14ac:dyDescent="0.25">
      <c r="B21" s="60"/>
      <c r="C21" s="60"/>
      <c r="D21" s="60"/>
      <c r="E21" s="60"/>
      <c r="F21" s="60"/>
      <c r="G21" s="60"/>
      <c r="H21" s="60"/>
      <c r="I21" s="60"/>
      <c r="J21" s="60"/>
    </row>
    <row r="22" spans="2:10" x14ac:dyDescent="0.25">
      <c r="B22" s="60" t="s">
        <v>48</v>
      </c>
      <c r="C22" s="60"/>
      <c r="D22" s="60"/>
      <c r="E22" s="60"/>
      <c r="F22" s="60"/>
      <c r="G22" s="60"/>
      <c r="H22" s="60"/>
      <c r="I22" s="60"/>
      <c r="J22" s="60"/>
    </row>
    <row r="23" spans="2:10" ht="15.75" thickBot="1" x14ac:dyDescent="0.3">
      <c r="B23" s="60"/>
      <c r="C23" s="60"/>
      <c r="D23" s="60"/>
      <c r="E23" s="60"/>
      <c r="F23" s="60"/>
      <c r="G23" s="60"/>
      <c r="H23" s="60"/>
      <c r="I23" s="60"/>
      <c r="J23" s="60"/>
    </row>
    <row r="24" spans="2:10" x14ac:dyDescent="0.25">
      <c r="B24" s="64" t="s">
        <v>49</v>
      </c>
      <c r="C24" s="64" t="s">
        <v>56</v>
      </c>
      <c r="D24" s="64" t="s">
        <v>51</v>
      </c>
      <c r="E24" s="60"/>
      <c r="F24" s="60"/>
      <c r="G24" s="60"/>
      <c r="H24" s="60"/>
      <c r="I24" s="60"/>
      <c r="J24" s="60"/>
    </row>
    <row r="25" spans="2:10" x14ac:dyDescent="0.25">
      <c r="B25" s="62">
        <v>1</v>
      </c>
      <c r="C25" s="65">
        <v>0.76547619047619264</v>
      </c>
      <c r="D25" s="65">
        <v>0.23452380952380736</v>
      </c>
      <c r="E25" s="60"/>
      <c r="F25" s="60"/>
      <c r="G25" s="60"/>
      <c r="H25" s="60"/>
      <c r="I25" s="60"/>
      <c r="J25" s="60"/>
    </row>
    <row r="26" spans="2:10" x14ac:dyDescent="0.25">
      <c r="B26" s="62">
        <v>2</v>
      </c>
      <c r="C26" s="65">
        <v>0.74261904761905129</v>
      </c>
      <c r="D26" s="65">
        <v>8.7380952380948673E-2</v>
      </c>
      <c r="E26" s="60"/>
      <c r="F26" s="60"/>
      <c r="G26" s="60"/>
      <c r="H26" s="60"/>
      <c r="I26" s="60"/>
      <c r="J26" s="60"/>
    </row>
    <row r="27" spans="2:10" x14ac:dyDescent="0.25">
      <c r="B27" s="62">
        <v>3</v>
      </c>
      <c r="C27" s="65">
        <v>0.71976190476190993</v>
      </c>
      <c r="D27" s="65">
        <v>-0.49476190476190995</v>
      </c>
      <c r="E27" s="60"/>
      <c r="F27" s="60"/>
      <c r="G27" s="60"/>
      <c r="H27" s="60"/>
      <c r="I27" s="60"/>
      <c r="J27" s="60"/>
    </row>
    <row r="28" spans="2:10" x14ac:dyDescent="0.25">
      <c r="B28" s="62">
        <v>4</v>
      </c>
      <c r="C28" s="65">
        <v>0.69690476190476147</v>
      </c>
      <c r="D28" s="65">
        <v>-0.13190476190476152</v>
      </c>
      <c r="E28" s="60"/>
      <c r="F28" s="60"/>
      <c r="G28" s="60"/>
      <c r="H28" s="60"/>
      <c r="I28" s="60"/>
      <c r="J28" s="60"/>
    </row>
    <row r="29" spans="2:10" x14ac:dyDescent="0.25">
      <c r="B29" s="62">
        <v>5</v>
      </c>
      <c r="C29" s="65">
        <v>0.67404761904762012</v>
      </c>
      <c r="D29" s="65">
        <v>0.22595238095237991</v>
      </c>
      <c r="E29" s="60"/>
      <c r="F29" s="60"/>
      <c r="G29" s="60"/>
      <c r="H29" s="60"/>
      <c r="I29" s="60"/>
      <c r="J29" s="60"/>
    </row>
    <row r="30" spans="2:10" ht="15.75" thickBot="1" x14ac:dyDescent="0.3">
      <c r="B30" s="63">
        <v>6</v>
      </c>
      <c r="C30" s="67">
        <v>0.65119047619047876</v>
      </c>
      <c r="D30" s="67">
        <v>7.880952380952122E-2</v>
      </c>
      <c r="E30" s="60"/>
      <c r="F30" s="60"/>
      <c r="G30" s="60"/>
      <c r="H30" s="60"/>
      <c r="I30" s="60"/>
      <c r="J30" s="60"/>
    </row>
  </sheetData>
  <pageMargins left="0.70866141732283472" right="0.70866141732283472" top="0.35433070866141736" bottom="0.35433070866141736" header="0.31496062992125984" footer="0.31496062992125984"/>
  <pageSetup paperSize="9" orientation="landscape" r:id="rId1"/>
  <headerFooter>
    <oddHeader>&amp;C&amp;"-,Italic"&amp;8Urbums Nr. 683; As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Imanta_683</vt:lpstr>
      <vt:lpstr>R_analīze_683_Cl</vt:lpstr>
      <vt:lpstr>R_analīze_683_NH4</vt:lpstr>
      <vt:lpstr>R_analīze_683_As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 Stiebriņš</cp:lastModifiedBy>
  <cp:lastPrinted>2020-12-30T08:28:31Z</cp:lastPrinted>
  <dcterms:created xsi:type="dcterms:W3CDTF">2020-11-10T06:42:39Z</dcterms:created>
  <dcterms:modified xsi:type="dcterms:W3CDTF">2021-01-27T13:35:22Z</dcterms:modified>
</cp:coreProperties>
</file>