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Jugla\"/>
    </mc:Choice>
  </mc:AlternateContent>
  <xr:revisionPtr revIDLastSave="0" documentId="13_ncr:1_{2C14566D-C170-46F2-A129-7D9977B3A14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Jugla_1505" sheetId="1" r:id="rId1"/>
    <sheet name="Cl" sheetId="3" r:id="rId2"/>
    <sheet name="NH4" sheetId="4" r:id="rId3"/>
    <sheet name="NO3" sheetId="5" r:id="rId4"/>
  </sheets>
  <definedNames>
    <definedName name="_xlnm._FilterDatabase" localSheetId="0" hidden="1">Jugla_1505!#REF!</definedName>
  </definedNames>
  <calcPr calcId="181029"/>
</workbook>
</file>

<file path=xl/calcChain.xml><?xml version="1.0" encoding="utf-8"?>
<calcChain xmlns="http://schemas.openxmlformats.org/spreadsheetml/2006/main">
  <c r="X31" i="1" l="1"/>
  <c r="X30" i="1"/>
  <c r="X29" i="1"/>
  <c r="X28" i="1"/>
  <c r="X27" i="1"/>
  <c r="X26" i="1"/>
  <c r="W31" i="1"/>
  <c r="W30" i="1"/>
  <c r="W29" i="1"/>
  <c r="W28" i="1"/>
  <c r="W27" i="1"/>
  <c r="W26" i="1"/>
  <c r="V31" i="1"/>
  <c r="V30" i="1"/>
  <c r="V29" i="1"/>
  <c r="V28" i="1"/>
  <c r="V27" i="1"/>
  <c r="V26" i="1"/>
  <c r="U31" i="1"/>
  <c r="U30" i="1"/>
  <c r="U29" i="1"/>
  <c r="U28" i="1"/>
  <c r="U27" i="1"/>
  <c r="U26" i="1"/>
  <c r="T31" i="1"/>
  <c r="T30" i="1"/>
  <c r="T29" i="1"/>
  <c r="T28" i="1"/>
  <c r="T27" i="1"/>
  <c r="T26" i="1"/>
  <c r="S31" i="1"/>
  <c r="S30" i="1"/>
  <c r="S29" i="1"/>
  <c r="S28" i="1"/>
  <c r="S27" i="1"/>
  <c r="S26" i="1"/>
  <c r="R31" i="1"/>
  <c r="R30" i="1"/>
  <c r="R29" i="1"/>
  <c r="R28" i="1"/>
  <c r="R27" i="1"/>
  <c r="R26" i="1"/>
  <c r="Q31" i="1"/>
  <c r="Q30" i="1"/>
  <c r="Q29" i="1"/>
  <c r="Q28" i="1"/>
  <c r="Q27" i="1"/>
  <c r="Q26" i="1"/>
  <c r="P31" i="1"/>
  <c r="P30" i="1"/>
  <c r="P29" i="1"/>
  <c r="P28" i="1"/>
  <c r="P27" i="1"/>
  <c r="P26" i="1"/>
  <c r="O31" i="1"/>
  <c r="O30" i="1"/>
  <c r="O29" i="1"/>
  <c r="O28" i="1"/>
  <c r="O27" i="1"/>
  <c r="O26" i="1"/>
  <c r="X32" i="1" l="1"/>
  <c r="Q32" i="1"/>
  <c r="R32" i="1"/>
  <c r="P32" i="1"/>
  <c r="V32" i="1"/>
  <c r="O32" i="1"/>
</calcChain>
</file>

<file path=xl/sharedStrings.xml><?xml version="1.0" encoding="utf-8"?>
<sst xmlns="http://schemas.openxmlformats.org/spreadsheetml/2006/main" count="141" uniqueCount="61">
  <si>
    <t>Datums</t>
  </si>
  <si>
    <t>mg/l</t>
  </si>
  <si>
    <t>µg/l</t>
  </si>
  <si>
    <t>1,2-dihloretāns</t>
  </si>
  <si>
    <t>Trihlormetāns</t>
  </si>
  <si>
    <t>Cl</t>
  </si>
  <si>
    <t>As</t>
  </si>
  <si>
    <t>Cd</t>
  </si>
  <si>
    <t>Pb</t>
  </si>
  <si>
    <t>BTEX</t>
  </si>
  <si>
    <t>TCE + PCE</t>
  </si>
  <si>
    <t>Robežvērtība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</si>
  <si>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</si>
  <si>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r>
      <t>NO</t>
    </r>
    <r>
      <rPr>
        <vertAlign val="subscript"/>
        <sz val="10"/>
        <color theme="1"/>
        <rFont val="Calibri"/>
        <family val="2"/>
        <scheme val="minor"/>
      </rPr>
      <t>3</t>
    </r>
  </si>
  <si>
    <t>Kvartāra pazemes ūdeņu horizonts</t>
  </si>
  <si>
    <t>11 x 4,42 = 48,62</t>
  </si>
  <si>
    <t>0,8 x 1,288 = 1,03</t>
  </si>
  <si>
    <t>Count</t>
  </si>
  <si>
    <t>Median</t>
  </si>
  <si>
    <t>Confidence.T</t>
  </si>
  <si>
    <t>Gads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</si>
  <si>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</si>
  <si>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</si>
  <si>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</si>
  <si>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</si>
  <si>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</si>
  <si>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</si>
  <si>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</si>
  <si>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</si>
  <si>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</si>
  <si>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</si>
  <si>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</si>
  <si>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</si>
  <si>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</si>
  <si>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</si>
  <si>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</si>
  <si>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</si>
  <si>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</si>
  <si>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</si>
  <si>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</si>
  <si>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</si>
  <si>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</si>
  <si>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</si>
  <si>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</si>
  <si>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</si>
  <si>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</si>
  <si>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</si>
  <si>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18</t>
  </si>
  <si>
    <t>Residuals</t>
  </si>
  <si>
    <t>Predicted 0</t>
  </si>
  <si>
    <t>Testēšanas rezultāti</t>
  </si>
  <si>
    <t xml:space="preserve">                        DB "Urbumi" dati</t>
  </si>
  <si>
    <t>Tendenču aprēķinam sagatavotie dati</t>
  </si>
  <si>
    <t>Min</t>
  </si>
  <si>
    <t>Max</t>
  </si>
  <si>
    <t>Var.p</t>
  </si>
  <si>
    <t>Stdev.p</t>
  </si>
  <si>
    <t>Ar</t>
  </si>
  <si>
    <t xml:space="preserve">apzīmēta koncentrācija, mazāka par metodes detektēšanas robežu </t>
  </si>
  <si>
    <t>Sarkanā krāsā izceltā vērtība daudzkārt pārsniedz standarta novirzi; turpmākajos aprēķinos netiek ņemta vērā</t>
  </si>
  <si>
    <t>Metodes detektēšanas robeža aizstāta ar 0,5*MDL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</si>
</sst>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i/>
      <sz val="11"/>
      <color theme="1"/>
      <name val="Calibri"/>
      <family val="2"/>
      <charset val="186"/>
      <scheme val="minor"/>
    </font>
    <font>
      <sz val="10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7">
    <xf numFmtId="0" fontId="0" fillId="0" borderId="0" xfId="0"/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20" xfId="0" applyFont="1" applyBorder="1"/>
    <xf numFmtId="0" fontId="18" fillId="0" borderId="21" xfId="0" applyFont="1" applyBorder="1"/>
    <xf numFmtId="0" fontId="18" fillId="0" borderId="0" xfId="0" applyFont="1"/>
    <xf numFmtId="0" fontId="18" fillId="0" borderId="22" xfId="0" applyFont="1" applyBorder="1"/>
    <xf numFmtId="0" fontId="18" fillId="0" borderId="23" xfId="0" applyFont="1" applyBorder="1"/>
    <xf numFmtId="0" fontId="18" fillId="0" borderId="24" xfId="0" applyFont="1" applyBorder="1"/>
    <xf numFmtId="0" fontId="18" fillId="0" borderId="13" xfId="0" applyFont="1" applyBorder="1"/>
    <xf numFmtId="0" fontId="18" fillId="0" borderId="22" xfId="0" applyFont="1" applyFill="1" applyBorder="1"/>
    <xf numFmtId="0" fontId="18" fillId="0" borderId="13" xfId="0" applyFont="1" applyFill="1" applyBorder="1"/>
    <xf numFmtId="2" fontId="18" fillId="0" borderId="22" xfId="0" applyNumberFormat="1" applyFont="1" applyBorder="1"/>
    <xf numFmtId="2" fontId="18" fillId="0" borderId="13" xfId="0" applyNumberFormat="1" applyFont="1" applyBorder="1"/>
    <xf numFmtId="164" fontId="18" fillId="0" borderId="20" xfId="0" applyNumberFormat="1" applyFont="1" applyBorder="1"/>
    <xf numFmtId="164" fontId="18" fillId="0" borderId="22" xfId="0" applyNumberFormat="1" applyFont="1" applyBorder="1"/>
    <xf numFmtId="164" fontId="18" fillId="0" borderId="25" xfId="0" applyNumberFormat="1" applyFont="1" applyBorder="1"/>
    <xf numFmtId="164" fontId="18" fillId="0" borderId="13" xfId="0" applyNumberFormat="1" applyFont="1" applyBorder="1"/>
    <xf numFmtId="164" fontId="18" fillId="0" borderId="28" xfId="0" applyNumberFormat="1" applyFont="1" applyBorder="1"/>
    <xf numFmtId="164" fontId="18" fillId="0" borderId="26" xfId="0" applyNumberFormat="1" applyFont="1" applyBorder="1"/>
    <xf numFmtId="2" fontId="18" fillId="0" borderId="26" xfId="0" applyNumberFormat="1" applyFont="1" applyBorder="1"/>
    <xf numFmtId="2" fontId="18" fillId="0" borderId="28" xfId="0" applyNumberFormat="1" applyFont="1" applyBorder="1"/>
    <xf numFmtId="2" fontId="18" fillId="0" borderId="10" xfId="0" applyNumberFormat="1" applyFont="1" applyBorder="1"/>
    <xf numFmtId="2" fontId="18" fillId="0" borderId="24" xfId="0" applyNumberFormat="1" applyFont="1" applyBorder="1"/>
    <xf numFmtId="2" fontId="18" fillId="0" borderId="23" xfId="0" applyNumberFormat="1" applyFont="1" applyBorder="1"/>
    <xf numFmtId="0" fontId="19" fillId="0" borderId="15" xfId="0" applyFont="1" applyBorder="1" applyAlignment="1">
      <alignment horizontal="right" vertical="center"/>
    </xf>
    <xf numFmtId="0" fontId="18" fillId="0" borderId="15" xfId="0" applyFont="1" applyBorder="1"/>
    <xf numFmtId="0" fontId="19" fillId="0" borderId="15" xfId="0" applyFont="1" applyBorder="1" applyAlignment="1">
      <alignment horizontal="right" vertical="center" wrapText="1"/>
    </xf>
    <xf numFmtId="14" fontId="18" fillId="0" borderId="22" xfId="0" applyNumberFormat="1" applyFont="1" applyBorder="1" applyAlignment="1"/>
    <xf numFmtId="165" fontId="18" fillId="0" borderId="0" xfId="0" applyNumberFormat="1" applyFont="1"/>
    <xf numFmtId="0" fontId="19" fillId="0" borderId="15" xfId="0" applyFont="1" applyFill="1" applyBorder="1" applyAlignment="1">
      <alignment horizontal="right" vertical="center"/>
    </xf>
    <xf numFmtId="0" fontId="18" fillId="0" borderId="27" xfId="0" applyFont="1" applyBorder="1"/>
    <xf numFmtId="14" fontId="18" fillId="0" borderId="20" xfId="0" applyNumberFormat="1" applyFont="1" applyBorder="1" applyAlignment="1"/>
    <xf numFmtId="14" fontId="18" fillId="0" borderId="13" xfId="0" applyNumberFormat="1" applyFont="1" applyBorder="1" applyAlignment="1"/>
    <xf numFmtId="14" fontId="18" fillId="0" borderId="24" xfId="0" applyNumberFormat="1" applyFont="1" applyBorder="1" applyAlignment="1"/>
    <xf numFmtId="14" fontId="18" fillId="0" borderId="29" xfId="0" applyNumberFormat="1" applyFont="1" applyBorder="1" applyAlignment="1"/>
    <xf numFmtId="164" fontId="18" fillId="0" borderId="15" xfId="0" applyNumberFormat="1" applyFont="1" applyBorder="1"/>
    <xf numFmtId="0" fontId="18" fillId="0" borderId="0" xfId="0" applyFont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0" fillId="0" borderId="0" xfId="0" applyFill="1" applyBorder="1" applyAlignment="1"/>
    <xf numFmtId="0" fontId="0" fillId="0" borderId="30" xfId="0" applyFill="1" applyBorder="1" applyAlignment="1"/>
    <xf numFmtId="0" fontId="21" fillId="0" borderId="31" xfId="0" applyFont="1" applyFill="1" applyBorder="1" applyAlignment="1">
      <alignment horizontal="center"/>
    </xf>
    <xf numFmtId="0" fontId="21" fillId="0" borderId="31" xfId="0" applyFont="1" applyFill="1" applyBorder="1" applyAlignment="1">
      <alignment horizontal="centerContinuous"/>
    </xf>
    <xf numFmtId="0" fontId="19" fillId="0" borderId="0" xfId="0" applyFont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 wrapText="1"/>
    </xf>
    <xf numFmtId="0" fontId="18" fillId="0" borderId="0" xfId="0" applyFont="1" applyBorder="1"/>
    <xf numFmtId="0" fontId="18" fillId="33" borderId="22" xfId="0" applyFont="1" applyFill="1" applyBorder="1"/>
    <xf numFmtId="2" fontId="18" fillId="33" borderId="22" xfId="0" applyNumberFormat="1" applyFont="1" applyFill="1" applyBorder="1"/>
    <xf numFmtId="164" fontId="22" fillId="0" borderId="22" xfId="0" applyNumberFormat="1" applyFont="1" applyBorder="1"/>
    <xf numFmtId="164" fontId="18" fillId="33" borderId="22" xfId="0" applyNumberFormat="1" applyFont="1" applyFill="1" applyBorder="1"/>
    <xf numFmtId="2" fontId="18" fillId="33" borderId="23" xfId="0" applyNumberFormat="1" applyFont="1" applyFill="1" applyBorder="1"/>
    <xf numFmtId="2" fontId="18" fillId="33" borderId="26" xfId="0" applyNumberFormat="1" applyFont="1" applyFill="1" applyBorder="1"/>
    <xf numFmtId="2" fontId="18" fillId="33" borderId="13" xfId="0" applyNumberFormat="1" applyFont="1" applyFill="1" applyBorder="1"/>
    <xf numFmtId="164" fontId="18" fillId="0" borderId="29" xfId="0" applyNumberFormat="1" applyFont="1" applyBorder="1"/>
    <xf numFmtId="2" fontId="18" fillId="33" borderId="29" xfId="0" applyNumberFormat="1" applyFont="1" applyFill="1" applyBorder="1"/>
    <xf numFmtId="2" fontId="18" fillId="0" borderId="29" xfId="0" applyNumberFormat="1" applyFont="1" applyBorder="1"/>
    <xf numFmtId="0" fontId="18" fillId="33" borderId="29" xfId="0" applyFont="1" applyFill="1" applyBorder="1"/>
    <xf numFmtId="2" fontId="18" fillId="33" borderId="32" xfId="0" applyNumberFormat="1" applyFont="1" applyFill="1" applyBorder="1"/>
    <xf numFmtId="0" fontId="18" fillId="0" borderId="29" xfId="0" applyFont="1" applyBorder="1"/>
    <xf numFmtId="0" fontId="19" fillId="0" borderId="0" xfId="0" applyFont="1" applyAlignment="1">
      <alignment horizontal="center"/>
    </xf>
    <xf numFmtId="2" fontId="18" fillId="0" borderId="22" xfId="0" applyNumberFormat="1" applyFont="1" applyFill="1" applyBorder="1"/>
    <xf numFmtId="2" fontId="18" fillId="0" borderId="13" xfId="0" applyNumberFormat="1" applyFont="1" applyFill="1" applyBorder="1"/>
    <xf numFmtId="2" fontId="18" fillId="0" borderId="0" xfId="0" applyNumberFormat="1" applyFont="1"/>
    <xf numFmtId="165" fontId="18" fillId="0" borderId="22" xfId="0" applyNumberFormat="1" applyFont="1" applyBorder="1"/>
    <xf numFmtId="165" fontId="18" fillId="0" borderId="26" xfId="0" applyNumberFormat="1" applyFont="1" applyBorder="1"/>
    <xf numFmtId="0" fontId="18" fillId="0" borderId="17" xfId="0" applyFont="1" applyBorder="1"/>
    <xf numFmtId="165" fontId="18" fillId="33" borderId="0" xfId="0" applyNumberFormat="1" applyFont="1" applyFill="1"/>
    <xf numFmtId="164" fontId="18" fillId="0" borderId="0" xfId="0" applyNumberFormat="1" applyFont="1"/>
    <xf numFmtId="165" fontId="0" fillId="0" borderId="0" xfId="0" applyNumberFormat="1" applyFill="1" applyBorder="1" applyAlignment="1"/>
    <xf numFmtId="165" fontId="0" fillId="0" borderId="30" xfId="0" applyNumberFormat="1" applyFill="1" applyBorder="1" applyAlignment="1"/>
    <xf numFmtId="0" fontId="24" fillId="0" borderId="0" xfId="0" applyFont="1"/>
    <xf numFmtId="0" fontId="25" fillId="0" borderId="31" xfId="0" applyFont="1" applyFill="1" applyBorder="1" applyAlignment="1">
      <alignment horizontal="centerContinuous"/>
    </xf>
    <xf numFmtId="0" fontId="24" fillId="0" borderId="0" xfId="0" applyFont="1" applyFill="1" applyBorder="1" applyAlignment="1"/>
    <xf numFmtId="0" fontId="24" fillId="0" borderId="30" xfId="0" applyFont="1" applyFill="1" applyBorder="1" applyAlignment="1"/>
    <xf numFmtId="0" fontId="25" fillId="0" borderId="31" xfId="0" applyFont="1" applyFill="1" applyBorder="1" applyAlignment="1">
      <alignment horizontal="center"/>
    </xf>
    <xf numFmtId="165" fontId="24" fillId="0" borderId="0" xfId="0" applyNumberFormat="1" applyFont="1" applyFill="1" applyBorder="1" applyAlignment="1"/>
    <xf numFmtId="165" fontId="24" fillId="0" borderId="30" xfId="0" applyNumberFormat="1" applyFont="1" applyFill="1" applyBorder="1" applyAlignment="1"/>
    <xf numFmtId="0" fontId="18" fillId="0" borderId="0" xfId="0" applyFont="1" applyAlignment="1">
      <alignment vertical="top" wrapText="1"/>
    </xf>
    <xf numFmtId="0" fontId="23" fillId="0" borderId="0" xfId="0" applyFont="1" applyAlignment="1">
      <alignment horizontal="center"/>
    </xf>
    <xf numFmtId="0" fontId="18" fillId="0" borderId="20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165" fontId="18" fillId="0" borderId="0" xfId="0" applyNumberFormat="1" applyFont="1" applyAlignment="1">
      <alignment horizontal="left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top" wrapText="1"/>
    </xf>
    <xf numFmtId="166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Jugla_1505!$AU$6</c:f>
              <c:strCache>
                <c:ptCount val="1"/>
                <c:pt idx="0">
                  <c:v>Cl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094949669752821"/>
                  <c:y val="-0.265475057560543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Jugla_1505!$AT$7:$AT$24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1995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2013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2019</c:v>
                </c:pt>
                <c:pt idx="17">
                  <c:v>2020</c:v>
                </c:pt>
              </c:numCache>
            </c:numRef>
          </c:xVal>
          <c:yVal>
            <c:numRef>
              <c:f>Jugla_1505!$AU$7:$AU$24</c:f>
              <c:numCache>
                <c:formatCode>0.0</c:formatCode>
                <c:ptCount val="18"/>
                <c:pt idx="0">
                  <c:v>18</c:v>
                </c:pt>
                <c:pt idx="1">
                  <c:v>20</c:v>
                </c:pt>
                <c:pt idx="2">
                  <c:v>18</c:v>
                </c:pt>
                <c:pt idx="3">
                  <c:v>12</c:v>
                </c:pt>
                <c:pt idx="4">
                  <c:v>6.3</c:v>
                </c:pt>
                <c:pt idx="5">
                  <c:v>6.7</c:v>
                </c:pt>
                <c:pt idx="6">
                  <c:v>6.8</c:v>
                </c:pt>
                <c:pt idx="7">
                  <c:v>6.8</c:v>
                </c:pt>
                <c:pt idx="8">
                  <c:v>7.2</c:v>
                </c:pt>
                <c:pt idx="9">
                  <c:v>8.3000000000000007</c:v>
                </c:pt>
                <c:pt idx="10">
                  <c:v>6.9</c:v>
                </c:pt>
                <c:pt idx="11">
                  <c:v>7</c:v>
                </c:pt>
                <c:pt idx="12">
                  <c:v>7.7</c:v>
                </c:pt>
                <c:pt idx="13">
                  <c:v>7.2</c:v>
                </c:pt>
                <c:pt idx="14">
                  <c:v>5.95</c:v>
                </c:pt>
                <c:pt idx="15">
                  <c:v>6.2</c:v>
                </c:pt>
                <c:pt idx="16">
                  <c:v>5.6</c:v>
                </c:pt>
                <c:pt idx="17">
                  <c:v>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88-4FDB-BABC-FDAE15A1F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882512"/>
        <c:axId val="380882904"/>
      </c:scatterChart>
      <c:valAx>
        <c:axId val="380882512"/>
        <c:scaling>
          <c:orientation val="minMax"/>
          <c:max val="2021"/>
          <c:min val="198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  <a:endParaRPr lang="en-US" sz="800" b="1"/>
              </a:p>
            </c:rich>
          </c:tx>
          <c:layout>
            <c:manualLayout>
              <c:xMode val="edge"/>
              <c:yMode val="edge"/>
              <c:x val="0.51216026568107564"/>
              <c:y val="0.897718887979581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80882904"/>
        <c:crosses val="autoZero"/>
        <c:crossBetween val="midCat"/>
      </c:valAx>
      <c:valAx>
        <c:axId val="38088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8088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 paperSize="8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NH</a:t>
            </a:r>
            <a:r>
              <a:rPr lang="en-US" sz="1100" b="1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9.5487459671936614E-2"/>
          <c:y val="0.16348200855581863"/>
          <c:w val="0.86239846392827268"/>
          <c:h val="0.65843188212044923"/>
        </c:manualLayout>
      </c:layout>
      <c:scatterChart>
        <c:scatterStyle val="lineMarker"/>
        <c:varyColors val="0"/>
        <c:ser>
          <c:idx val="0"/>
          <c:order val="0"/>
          <c:tx>
            <c:strRef>
              <c:f>Jugla_1505!$AV$6</c:f>
              <c:strCache>
                <c:ptCount val="1"/>
                <c:pt idx="0">
                  <c:v>NH4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9594638582265053E-2"/>
                  <c:y val="-7.78943218267776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Jugla_1505!$AT$7:$AT$24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1995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2013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2019</c:v>
                </c:pt>
                <c:pt idx="17">
                  <c:v>2020</c:v>
                </c:pt>
              </c:numCache>
            </c:numRef>
          </c:xVal>
          <c:yVal>
            <c:numRef>
              <c:f>Jugla_1505!$AV$7:$AV$24</c:f>
              <c:numCache>
                <c:formatCode>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0.14000000000000001</c:v>
                </c:pt>
                <c:pt idx="3">
                  <c:v>0.23200000000000001</c:v>
                </c:pt>
                <c:pt idx="4">
                  <c:v>0.155</c:v>
                </c:pt>
                <c:pt idx="5">
                  <c:v>0.129</c:v>
                </c:pt>
                <c:pt idx="6">
                  <c:v>0.19400000000000001</c:v>
                </c:pt>
                <c:pt idx="7">
                  <c:v>0.129</c:v>
                </c:pt>
                <c:pt idx="8">
                  <c:v>0.20599999999999999</c:v>
                </c:pt>
                <c:pt idx="9">
                  <c:v>0.20599999999999999</c:v>
                </c:pt>
                <c:pt idx="10">
                  <c:v>0.18099999999999999</c:v>
                </c:pt>
                <c:pt idx="11">
                  <c:v>0.19400000000000001</c:v>
                </c:pt>
                <c:pt idx="12">
                  <c:v>0.16700000000000001</c:v>
                </c:pt>
                <c:pt idx="13">
                  <c:v>0.1</c:v>
                </c:pt>
                <c:pt idx="14">
                  <c:v>0.115</c:v>
                </c:pt>
                <c:pt idx="15">
                  <c:v>6.3E-2</c:v>
                </c:pt>
                <c:pt idx="16">
                  <c:v>0.17499999999999999</c:v>
                </c:pt>
                <c:pt idx="17">
                  <c:v>0.18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0F-49AC-81D0-600AB0671B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883296"/>
        <c:axId val="380888392"/>
      </c:scatterChart>
      <c:valAx>
        <c:axId val="380883296"/>
        <c:scaling>
          <c:orientation val="minMax"/>
          <c:max val="2022"/>
          <c:min val="198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80888392"/>
        <c:crosses val="autoZero"/>
        <c:crossBetween val="midCat"/>
      </c:valAx>
      <c:valAx>
        <c:axId val="380888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 i="0" baseline="0">
                    <a:effectLst/>
                  </a:rPr>
                  <a:t>mg/</a:t>
                </a:r>
                <a:r>
                  <a:rPr lang="lv-LV" sz="1050" b="0" i="0" baseline="0">
                    <a:effectLst/>
                  </a:rPr>
                  <a:t>l</a:t>
                </a:r>
                <a:endParaRPr lang="en-US" sz="5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8088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NO</a:t>
            </a:r>
            <a:r>
              <a:rPr lang="en-US" sz="1100" b="1" baseline="-25000"/>
              <a:t>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Jugla_1505!$AW$6</c:f>
              <c:strCache>
                <c:ptCount val="1"/>
                <c:pt idx="0">
                  <c:v>NO3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389745237889221"/>
                  <c:y val="-0.192911289779593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Jugla_1505!$AT$7:$AT$24</c:f>
              <c:numCache>
                <c:formatCode>General</c:formatCode>
                <c:ptCount val="18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1995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2013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2019</c:v>
                </c:pt>
                <c:pt idx="17">
                  <c:v>2020</c:v>
                </c:pt>
              </c:numCache>
            </c:numRef>
          </c:xVal>
          <c:yVal>
            <c:numRef>
              <c:f>Jugla_1505!$AW$7:$AW$24</c:f>
              <c:numCache>
                <c:formatCode>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0.75</c:v>
                </c:pt>
                <c:pt idx="3">
                  <c:v>1.329</c:v>
                </c:pt>
                <c:pt idx="4">
                  <c:v>8.8999999999999999E-3</c:v>
                </c:pt>
                <c:pt idx="5">
                  <c:v>2.2200000000000001E-2</c:v>
                </c:pt>
                <c:pt idx="6">
                  <c:v>2.2200000000000001E-2</c:v>
                </c:pt>
                <c:pt idx="7">
                  <c:v>1.3299999999999999E-2</c:v>
                </c:pt>
                <c:pt idx="8">
                  <c:v>3.9899999999999998E-2</c:v>
                </c:pt>
                <c:pt idx="9">
                  <c:v>2.6599999999999999E-2</c:v>
                </c:pt>
                <c:pt idx="10">
                  <c:v>2.6599999999999999E-2</c:v>
                </c:pt>
                <c:pt idx="11">
                  <c:v>4.4299999999999999E-2</c:v>
                </c:pt>
                <c:pt idx="12">
                  <c:v>1.4999999999999999E-2</c:v>
                </c:pt>
                <c:pt idx="13">
                  <c:v>5.5E-2</c:v>
                </c:pt>
                <c:pt idx="14">
                  <c:v>4.4999999999999998E-2</c:v>
                </c:pt>
                <c:pt idx="15">
                  <c:v>4.4999999999999998E-2</c:v>
                </c:pt>
                <c:pt idx="16">
                  <c:v>4.4999999999999998E-2</c:v>
                </c:pt>
                <c:pt idx="17">
                  <c:v>4.4999999999999998E-2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9B-4273-99E0-0237B9C43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885256"/>
        <c:axId val="380884864"/>
      </c:scatterChart>
      <c:valAx>
        <c:axId val="380885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80884864"/>
        <c:crosses val="autoZero"/>
        <c:crossBetween val="midCat"/>
      </c:valAx>
      <c:valAx>
        <c:axId val="38088486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80885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600075</xdr:colOff>
      <xdr:row>3</xdr:row>
      <xdr:rowOff>4762</xdr:rowOff>
    </xdr:from>
    <xdr:to>
      <xdr:col>34</xdr:col>
      <xdr:colOff>571500</xdr:colOff>
      <xdr:row>18</xdr:row>
      <xdr:rowOff>28576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20</xdr:row>
      <xdr:rowOff>171450</xdr:rowOff>
    </xdr:from>
    <xdr:to>
      <xdr:col>34</xdr:col>
      <xdr:colOff>581025</xdr:colOff>
      <xdr:row>32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9525</xdr:colOff>
      <xdr:row>34</xdr:row>
      <xdr:rowOff>180975</xdr:rowOff>
    </xdr:from>
    <xdr:to>
      <xdr:col>34</xdr:col>
      <xdr:colOff>590550</xdr:colOff>
      <xdr:row>50</xdr:row>
      <xdr:rowOff>14289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5"/>
  <sheetViews>
    <sheetView tabSelected="1" workbookViewId="0">
      <selection activeCell="V29" sqref="V29"/>
    </sheetView>
  </sheetViews>
  <sheetFormatPr defaultRowHeight="15" x14ac:dyDescent="0.25"/>
  <cols>
    <col min="1" max="1" width="3.42578125" customWidth="1"/>
    <col min="2" max="2" width="9.85546875" customWidth="1"/>
    <col min="3" max="3" width="7" customWidth="1"/>
    <col min="4" max="4" width="6.42578125" customWidth="1"/>
    <col min="5" max="5" width="5.85546875" customWidth="1"/>
    <col min="6" max="6" width="6.140625" customWidth="1"/>
    <col min="7" max="7" width="6.5703125" customWidth="1"/>
    <col min="8" max="8" width="8" customWidth="1"/>
    <col min="9" max="9" width="11.5703125" customWidth="1"/>
    <col min="10" max="10" width="6.85546875" customWidth="1"/>
    <col min="11" max="11" width="12.28515625" customWidth="1"/>
    <col min="12" max="12" width="7.5703125" customWidth="1"/>
    <col min="13" max="13" width="3.5703125" customWidth="1"/>
    <col min="14" max="14" width="12" customWidth="1"/>
    <col min="15" max="15" width="7.42578125" customWidth="1"/>
    <col min="16" max="16" width="6.7109375" customWidth="1"/>
    <col min="17" max="18" width="7" customWidth="1"/>
    <col min="19" max="19" width="6.5703125" customWidth="1"/>
    <col min="20" max="20" width="8.42578125" customWidth="1"/>
    <col min="21" max="21" width="11" customWidth="1"/>
    <col min="22" max="22" width="11.42578125" customWidth="1"/>
    <col min="23" max="23" width="13" customWidth="1"/>
    <col min="24" max="24" width="9.7109375" customWidth="1"/>
  </cols>
  <sheetData>
    <row r="1" spans="1:49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49" x14ac:dyDescent="0.25">
      <c r="A2" s="7"/>
      <c r="B2" s="7"/>
      <c r="C2" s="82" t="s">
        <v>51</v>
      </c>
      <c r="D2" s="82"/>
      <c r="E2" s="82"/>
      <c r="F2" s="82"/>
      <c r="G2" s="82"/>
      <c r="H2" s="82"/>
      <c r="I2" s="82"/>
      <c r="J2" s="82"/>
      <c r="K2" s="82"/>
      <c r="L2" s="7"/>
      <c r="M2" s="7"/>
      <c r="N2" s="63"/>
      <c r="O2" s="63"/>
      <c r="P2" s="63"/>
      <c r="Q2" s="82" t="s">
        <v>52</v>
      </c>
      <c r="R2" s="82"/>
      <c r="S2" s="82"/>
      <c r="T2" s="82"/>
      <c r="U2" s="82"/>
      <c r="V2" s="82"/>
      <c r="W2" s="7"/>
      <c r="X2" s="7"/>
    </row>
    <row r="3" spans="1:49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69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AT3" s="7"/>
      <c r="AU3" s="7"/>
      <c r="AV3" s="7"/>
      <c r="AW3" s="7"/>
    </row>
    <row r="4" spans="1:49" x14ac:dyDescent="0.25">
      <c r="A4" s="7"/>
      <c r="B4" s="86" t="s">
        <v>0</v>
      </c>
      <c r="C4" s="89" t="s">
        <v>50</v>
      </c>
      <c r="D4" s="89"/>
      <c r="E4" s="89"/>
      <c r="F4" s="89"/>
      <c r="G4" s="89"/>
      <c r="H4" s="89"/>
      <c r="I4" s="89"/>
      <c r="J4" s="89"/>
      <c r="K4" s="89"/>
      <c r="L4" s="90"/>
      <c r="M4" s="33"/>
      <c r="N4" s="83" t="s">
        <v>20</v>
      </c>
      <c r="O4" s="3" t="s">
        <v>5</v>
      </c>
      <c r="P4" s="1" t="s">
        <v>6</v>
      </c>
      <c r="Q4" s="1" t="s">
        <v>7</v>
      </c>
      <c r="R4" s="1" t="s">
        <v>8</v>
      </c>
      <c r="S4" s="1" t="s">
        <v>9</v>
      </c>
      <c r="T4" s="1" t="s">
        <v>10</v>
      </c>
      <c r="U4" s="2" t="s">
        <v>4</v>
      </c>
      <c r="V4" s="3" t="s">
        <v>12</v>
      </c>
      <c r="W4" s="2" t="s">
        <v>3</v>
      </c>
      <c r="X4" s="2" t="s">
        <v>13</v>
      </c>
      <c r="Y4" s="7"/>
      <c r="AT4" s="7"/>
      <c r="AU4" s="7"/>
      <c r="AV4" s="7"/>
      <c r="AW4" s="7"/>
    </row>
    <row r="5" spans="1:49" x14ac:dyDescent="0.25">
      <c r="A5" s="7"/>
      <c r="B5" s="87"/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2" t="s">
        <v>4</v>
      </c>
      <c r="J5" s="3" t="s">
        <v>12</v>
      </c>
      <c r="K5" s="2" t="s">
        <v>3</v>
      </c>
      <c r="L5" s="2" t="s">
        <v>13</v>
      </c>
      <c r="M5" s="33"/>
      <c r="N5" s="84"/>
      <c r="O5" s="41" t="s">
        <v>1</v>
      </c>
      <c r="P5" s="91" t="s">
        <v>2</v>
      </c>
      <c r="Q5" s="92"/>
      <c r="R5" s="92"/>
      <c r="S5" s="92"/>
      <c r="T5" s="92"/>
      <c r="U5" s="93"/>
      <c r="V5" s="41" t="s">
        <v>1</v>
      </c>
      <c r="W5" s="40" t="s">
        <v>2</v>
      </c>
      <c r="X5" s="4" t="s">
        <v>1</v>
      </c>
      <c r="Y5" s="7"/>
      <c r="AT5" s="7"/>
      <c r="AU5" s="7"/>
      <c r="AV5" s="7"/>
      <c r="AW5" s="7"/>
    </row>
    <row r="6" spans="1:49" x14ac:dyDescent="0.25">
      <c r="A6" s="7"/>
      <c r="B6" s="88"/>
      <c r="C6" s="41" t="s">
        <v>1</v>
      </c>
      <c r="D6" s="91" t="s">
        <v>2</v>
      </c>
      <c r="E6" s="92"/>
      <c r="F6" s="92"/>
      <c r="G6" s="92"/>
      <c r="H6" s="92"/>
      <c r="I6" s="93"/>
      <c r="J6" s="41" t="s">
        <v>1</v>
      </c>
      <c r="K6" s="40" t="s">
        <v>2</v>
      </c>
      <c r="L6" s="4" t="s">
        <v>1</v>
      </c>
      <c r="M6" s="11"/>
      <c r="N6" s="11">
        <v>1990</v>
      </c>
      <c r="O6" s="16">
        <v>18</v>
      </c>
      <c r="P6" s="6"/>
      <c r="Q6" s="7"/>
      <c r="R6" s="5"/>
      <c r="S6" s="5"/>
      <c r="T6" s="6"/>
      <c r="U6" s="6"/>
      <c r="V6" s="24">
        <v>0</v>
      </c>
      <c r="W6" s="6"/>
      <c r="X6" s="24">
        <v>0</v>
      </c>
      <c r="Y6" s="7"/>
      <c r="AT6" s="28" t="s">
        <v>20</v>
      </c>
      <c r="AU6" s="28" t="s">
        <v>5</v>
      </c>
      <c r="AV6" s="2" t="s">
        <v>12</v>
      </c>
      <c r="AW6" s="2" t="s">
        <v>13</v>
      </c>
    </row>
    <row r="7" spans="1:49" x14ac:dyDescent="0.25">
      <c r="A7" s="7"/>
      <c r="B7" s="34">
        <v>32947</v>
      </c>
      <c r="C7" s="16">
        <v>18</v>
      </c>
      <c r="D7" s="6"/>
      <c r="E7" s="7"/>
      <c r="F7" s="5"/>
      <c r="G7" s="5"/>
      <c r="H7" s="6"/>
      <c r="I7" s="6"/>
      <c r="J7" s="24">
        <v>0</v>
      </c>
      <c r="K7" s="6"/>
      <c r="L7" s="24">
        <v>0</v>
      </c>
      <c r="M7" s="7"/>
      <c r="N7" s="10">
        <v>1991</v>
      </c>
      <c r="O7" s="17">
        <v>20</v>
      </c>
      <c r="P7" s="9"/>
      <c r="Q7" s="9"/>
      <c r="R7" s="9"/>
      <c r="S7" s="9"/>
      <c r="T7" s="9"/>
      <c r="U7" s="9"/>
      <c r="V7" s="25">
        <v>0</v>
      </c>
      <c r="W7" s="9"/>
      <c r="X7" s="25">
        <v>0</v>
      </c>
      <c r="Y7" s="7"/>
      <c r="AT7" s="28">
        <v>1990</v>
      </c>
      <c r="AU7" s="38">
        <v>18</v>
      </c>
      <c r="AV7" s="24">
        <v>0</v>
      </c>
      <c r="AW7" s="24">
        <v>0</v>
      </c>
    </row>
    <row r="8" spans="1:49" x14ac:dyDescent="0.25">
      <c r="A8" s="7"/>
      <c r="B8" s="35">
        <v>33422</v>
      </c>
      <c r="C8" s="17">
        <v>20</v>
      </c>
      <c r="D8" s="9"/>
      <c r="E8" s="9"/>
      <c r="F8" s="9"/>
      <c r="G8" s="9"/>
      <c r="H8" s="9"/>
      <c r="I8" s="9"/>
      <c r="J8" s="25">
        <v>0</v>
      </c>
      <c r="K8" s="9"/>
      <c r="L8" s="25">
        <v>0</v>
      </c>
      <c r="M8" s="7"/>
      <c r="N8" s="8">
        <v>1993</v>
      </c>
      <c r="O8" s="18">
        <v>18</v>
      </c>
      <c r="P8" s="8"/>
      <c r="Q8" s="8"/>
      <c r="R8" s="8"/>
      <c r="S8" s="8"/>
      <c r="T8" s="12"/>
      <c r="U8" s="8"/>
      <c r="V8" s="14">
        <v>0.14000000000000001</v>
      </c>
      <c r="W8" s="8"/>
      <c r="X8" s="14">
        <v>0.75</v>
      </c>
      <c r="Y8" s="7"/>
      <c r="AT8" s="28">
        <v>1991</v>
      </c>
      <c r="AU8" s="38">
        <v>20</v>
      </c>
      <c r="AV8" s="25">
        <v>0</v>
      </c>
      <c r="AW8" s="25">
        <v>0</v>
      </c>
    </row>
    <row r="9" spans="1:49" x14ac:dyDescent="0.25">
      <c r="A9" s="7"/>
      <c r="B9" s="30">
        <v>34275</v>
      </c>
      <c r="C9" s="18">
        <v>18</v>
      </c>
      <c r="D9" s="8"/>
      <c r="E9" s="8"/>
      <c r="F9" s="8"/>
      <c r="G9" s="8"/>
      <c r="H9" s="12"/>
      <c r="I9" s="8"/>
      <c r="J9" s="14">
        <v>0.14000000000000001</v>
      </c>
      <c r="K9" s="8"/>
      <c r="L9" s="14">
        <v>0.75</v>
      </c>
      <c r="M9" s="7"/>
      <c r="N9" s="11">
        <v>1995</v>
      </c>
      <c r="O9" s="17">
        <v>12</v>
      </c>
      <c r="P9" s="8"/>
      <c r="Q9" s="8"/>
      <c r="R9" s="8"/>
      <c r="S9" s="8"/>
      <c r="T9" s="12"/>
      <c r="U9" s="8"/>
      <c r="V9" s="14">
        <v>0.23200000000000001</v>
      </c>
      <c r="W9" s="8"/>
      <c r="X9" s="14">
        <v>1.329</v>
      </c>
      <c r="Y9" s="7"/>
      <c r="AT9" s="28">
        <v>1993</v>
      </c>
      <c r="AU9" s="38">
        <v>18</v>
      </c>
      <c r="AV9" s="14">
        <v>0.14000000000000001</v>
      </c>
      <c r="AW9" s="14">
        <v>0.75</v>
      </c>
    </row>
    <row r="10" spans="1:49" x14ac:dyDescent="0.25">
      <c r="A10" s="7"/>
      <c r="B10" s="35">
        <v>34717</v>
      </c>
      <c r="C10" s="17">
        <v>12</v>
      </c>
      <c r="D10" s="8"/>
      <c r="E10" s="8"/>
      <c r="F10" s="8"/>
      <c r="G10" s="8"/>
      <c r="H10" s="12"/>
      <c r="I10" s="8"/>
      <c r="J10" s="14">
        <v>0.23200000000000001</v>
      </c>
      <c r="K10" s="8"/>
      <c r="L10" s="14">
        <v>1.329</v>
      </c>
      <c r="M10" s="7"/>
      <c r="N10" s="10">
        <v>2002</v>
      </c>
      <c r="O10" s="17">
        <v>6.3</v>
      </c>
      <c r="P10" s="8"/>
      <c r="Q10" s="8"/>
      <c r="R10" s="8"/>
      <c r="S10" s="8"/>
      <c r="T10" s="8"/>
      <c r="U10" s="8"/>
      <c r="V10" s="14">
        <v>0.155</v>
      </c>
      <c r="W10" s="8"/>
      <c r="X10" s="14">
        <v>8.8999999999999999E-3</v>
      </c>
      <c r="Y10" s="7"/>
      <c r="AT10" s="28">
        <v>1995</v>
      </c>
      <c r="AU10" s="38">
        <v>12</v>
      </c>
      <c r="AV10" s="14">
        <v>0.23200000000000001</v>
      </c>
      <c r="AW10" s="14">
        <v>1.329</v>
      </c>
    </row>
    <row r="11" spans="1:49" x14ac:dyDescent="0.25">
      <c r="A11" s="7"/>
      <c r="B11" s="36">
        <v>37531</v>
      </c>
      <c r="C11" s="17">
        <v>6.3</v>
      </c>
      <c r="D11" s="8"/>
      <c r="E11" s="8"/>
      <c r="F11" s="8"/>
      <c r="G11" s="8"/>
      <c r="H11" s="8"/>
      <c r="I11" s="8"/>
      <c r="J11" s="14">
        <v>0.155</v>
      </c>
      <c r="K11" s="8"/>
      <c r="L11" s="14">
        <v>8.8999999999999999E-3</v>
      </c>
      <c r="M11" s="7"/>
      <c r="N11" s="8">
        <v>2003</v>
      </c>
      <c r="O11" s="17">
        <v>6.7</v>
      </c>
      <c r="P11" s="8"/>
      <c r="Q11" s="8"/>
      <c r="R11" s="8"/>
      <c r="S11" s="8"/>
      <c r="T11" s="12"/>
      <c r="U11" s="8"/>
      <c r="V11" s="14">
        <v>0.129</v>
      </c>
      <c r="W11" s="8"/>
      <c r="X11" s="14">
        <v>2.2200000000000001E-2</v>
      </c>
      <c r="Y11" s="7"/>
      <c r="AT11" s="28">
        <v>2002</v>
      </c>
      <c r="AU11" s="38">
        <v>6.3</v>
      </c>
      <c r="AV11" s="14">
        <v>0.155</v>
      </c>
      <c r="AW11" s="14">
        <v>8.8999999999999999E-3</v>
      </c>
    </row>
    <row r="12" spans="1:49" x14ac:dyDescent="0.25">
      <c r="A12" s="7"/>
      <c r="B12" s="36">
        <v>37937</v>
      </c>
      <c r="C12" s="17">
        <v>6.7</v>
      </c>
      <c r="D12" s="8"/>
      <c r="E12" s="8"/>
      <c r="F12" s="8"/>
      <c r="G12" s="8"/>
      <c r="H12" s="12"/>
      <c r="I12" s="8"/>
      <c r="J12" s="14">
        <v>0.129</v>
      </c>
      <c r="K12" s="8"/>
      <c r="L12" s="14">
        <v>2.2200000000000001E-2</v>
      </c>
      <c r="M12" s="7"/>
      <c r="N12" s="11">
        <v>2004</v>
      </c>
      <c r="O12" s="17">
        <v>6.8</v>
      </c>
      <c r="P12" s="8"/>
      <c r="Q12" s="8"/>
      <c r="R12" s="8"/>
      <c r="S12" s="8"/>
      <c r="T12" s="12">
        <v>0.2</v>
      </c>
      <c r="U12" s="12"/>
      <c r="V12" s="64">
        <v>0.19400000000000001</v>
      </c>
      <c r="W12" s="12"/>
      <c r="X12" s="14">
        <v>2.2200000000000001E-2</v>
      </c>
      <c r="Y12" s="7"/>
      <c r="AT12" s="28">
        <v>2003</v>
      </c>
      <c r="AU12" s="38">
        <v>6.7</v>
      </c>
      <c r="AV12" s="14">
        <v>0.129</v>
      </c>
      <c r="AW12" s="14">
        <v>2.2200000000000001E-2</v>
      </c>
    </row>
    <row r="13" spans="1:49" x14ac:dyDescent="0.25">
      <c r="A13" s="7"/>
      <c r="B13" s="36">
        <v>38295</v>
      </c>
      <c r="C13" s="17">
        <v>6.8</v>
      </c>
      <c r="D13" s="8"/>
      <c r="E13" s="8"/>
      <c r="F13" s="8"/>
      <c r="G13" s="8"/>
      <c r="H13" s="12">
        <v>0.1</v>
      </c>
      <c r="I13" s="8"/>
      <c r="J13" s="14">
        <v>0.19400000000000001</v>
      </c>
      <c r="K13" s="8"/>
      <c r="L13" s="14">
        <v>2.2200000000000001E-2</v>
      </c>
      <c r="M13" s="7"/>
      <c r="N13" s="10">
        <v>2005</v>
      </c>
      <c r="O13" s="17">
        <v>6.8</v>
      </c>
      <c r="P13" s="8"/>
      <c r="Q13" s="8"/>
      <c r="R13" s="8"/>
      <c r="S13" s="8"/>
      <c r="T13" s="12"/>
      <c r="U13" s="12"/>
      <c r="V13" s="64">
        <v>0.129</v>
      </c>
      <c r="W13" s="12"/>
      <c r="X13" s="14">
        <v>1.3299999999999999E-2</v>
      </c>
      <c r="Y13" s="7"/>
      <c r="AT13" s="28">
        <v>2004</v>
      </c>
      <c r="AU13" s="38">
        <v>6.8</v>
      </c>
      <c r="AV13" s="64">
        <v>0.19400000000000001</v>
      </c>
      <c r="AW13" s="14">
        <v>2.2200000000000001E-2</v>
      </c>
    </row>
    <row r="14" spans="1:49" x14ac:dyDescent="0.25">
      <c r="A14" s="7"/>
      <c r="B14" s="36">
        <v>38580</v>
      </c>
      <c r="C14" s="17">
        <v>6.8</v>
      </c>
      <c r="D14" s="8"/>
      <c r="E14" s="8"/>
      <c r="F14" s="8"/>
      <c r="G14" s="8"/>
      <c r="H14" s="12"/>
      <c r="I14" s="8"/>
      <c r="J14" s="14">
        <v>0.129</v>
      </c>
      <c r="K14" s="8"/>
      <c r="L14" s="14">
        <v>1.3299999999999999E-2</v>
      </c>
      <c r="M14" s="7"/>
      <c r="N14" s="10">
        <v>2006</v>
      </c>
      <c r="O14" s="19">
        <v>7.2</v>
      </c>
      <c r="P14" s="11"/>
      <c r="Q14" s="11"/>
      <c r="R14" s="11"/>
      <c r="S14" s="11"/>
      <c r="T14" s="13"/>
      <c r="U14" s="13"/>
      <c r="V14" s="65">
        <v>0.20599999999999999</v>
      </c>
      <c r="W14" s="13"/>
      <c r="X14" s="15">
        <v>3.9899999999999998E-2</v>
      </c>
      <c r="Y14" s="7"/>
      <c r="AT14" s="28">
        <v>2005</v>
      </c>
      <c r="AU14" s="38">
        <v>6.8</v>
      </c>
      <c r="AV14" s="64">
        <v>0.129</v>
      </c>
      <c r="AW14" s="14">
        <v>1.3299999999999999E-2</v>
      </c>
    </row>
    <row r="15" spans="1:49" x14ac:dyDescent="0.25">
      <c r="A15" s="7"/>
      <c r="B15" s="36">
        <v>38966</v>
      </c>
      <c r="C15" s="19">
        <v>7.2</v>
      </c>
      <c r="D15" s="11"/>
      <c r="E15" s="11"/>
      <c r="F15" s="11"/>
      <c r="G15" s="11"/>
      <c r="H15" s="13"/>
      <c r="I15" s="11"/>
      <c r="J15" s="15">
        <v>0.20599999999999999</v>
      </c>
      <c r="K15" s="11"/>
      <c r="L15" s="15">
        <v>3.9899999999999998E-2</v>
      </c>
      <c r="M15" s="7"/>
      <c r="N15" s="8">
        <v>2007</v>
      </c>
      <c r="O15" s="17">
        <v>8.3000000000000007</v>
      </c>
      <c r="P15" s="8"/>
      <c r="Q15" s="8"/>
      <c r="R15" s="8"/>
      <c r="S15" s="8"/>
      <c r="T15" s="12"/>
      <c r="U15" s="12"/>
      <c r="V15" s="64">
        <v>0.20599999999999999</v>
      </c>
      <c r="W15" s="12"/>
      <c r="X15" s="14">
        <v>2.6599999999999999E-2</v>
      </c>
      <c r="Y15" s="7"/>
      <c r="AT15" s="28">
        <v>2006</v>
      </c>
      <c r="AU15" s="38">
        <v>7.2</v>
      </c>
      <c r="AV15" s="65">
        <v>0.20599999999999999</v>
      </c>
      <c r="AW15" s="15">
        <v>3.9899999999999998E-2</v>
      </c>
    </row>
    <row r="16" spans="1:49" x14ac:dyDescent="0.25">
      <c r="A16" s="7"/>
      <c r="B16" s="36">
        <v>39239</v>
      </c>
      <c r="C16" s="17">
        <v>8.3000000000000007</v>
      </c>
      <c r="D16" s="8"/>
      <c r="E16" s="8"/>
      <c r="F16" s="8"/>
      <c r="G16" s="8"/>
      <c r="H16" s="12"/>
      <c r="I16" s="8"/>
      <c r="J16" s="14">
        <v>0.20599999999999999</v>
      </c>
      <c r="K16" s="8"/>
      <c r="L16" s="14">
        <v>2.6599999999999999E-2</v>
      </c>
      <c r="M16" s="7"/>
      <c r="N16" s="8">
        <v>2008</v>
      </c>
      <c r="O16" s="17">
        <v>6.9</v>
      </c>
      <c r="P16" s="8"/>
      <c r="Q16" s="8"/>
      <c r="R16" s="8"/>
      <c r="S16" s="8"/>
      <c r="T16" s="12"/>
      <c r="U16" s="12"/>
      <c r="V16" s="64">
        <v>0.18099999999999999</v>
      </c>
      <c r="W16" s="12"/>
      <c r="X16" s="14">
        <v>2.6599999999999999E-2</v>
      </c>
      <c r="Y16" s="7"/>
      <c r="AT16" s="28">
        <v>2007</v>
      </c>
      <c r="AU16" s="38">
        <v>8.3000000000000007</v>
      </c>
      <c r="AV16" s="64">
        <v>0.20599999999999999</v>
      </c>
      <c r="AW16" s="14">
        <v>2.6599999999999999E-2</v>
      </c>
    </row>
    <row r="17" spans="1:49" x14ac:dyDescent="0.25">
      <c r="A17" s="7"/>
      <c r="B17" s="30">
        <v>39668</v>
      </c>
      <c r="C17" s="17">
        <v>6.9</v>
      </c>
      <c r="D17" s="8"/>
      <c r="E17" s="8"/>
      <c r="F17" s="8"/>
      <c r="G17" s="8"/>
      <c r="H17" s="12"/>
      <c r="I17" s="8"/>
      <c r="J17" s="14">
        <v>0.18099999999999999</v>
      </c>
      <c r="K17" s="8"/>
      <c r="L17" s="14">
        <v>2.6599999999999999E-2</v>
      </c>
      <c r="M17" s="7"/>
      <c r="N17" s="11">
        <v>2009</v>
      </c>
      <c r="O17" s="17">
        <v>7</v>
      </c>
      <c r="P17" s="14">
        <v>2.2000000000000002</v>
      </c>
      <c r="Q17" s="67">
        <v>0.06</v>
      </c>
      <c r="R17" s="14">
        <v>0.4</v>
      </c>
      <c r="S17" s="8"/>
      <c r="T17" s="12"/>
      <c r="U17" s="12"/>
      <c r="V17" s="64">
        <v>0.19400000000000001</v>
      </c>
      <c r="W17" s="12"/>
      <c r="X17" s="14">
        <v>4.4299999999999999E-2</v>
      </c>
      <c r="Y17" s="7"/>
      <c r="AT17" s="28">
        <v>2008</v>
      </c>
      <c r="AU17" s="38">
        <v>6.9</v>
      </c>
      <c r="AV17" s="64">
        <v>0.18099999999999999</v>
      </c>
      <c r="AW17" s="14">
        <v>2.6599999999999999E-2</v>
      </c>
    </row>
    <row r="18" spans="1:49" x14ac:dyDescent="0.25">
      <c r="A18" s="7"/>
      <c r="B18" s="35">
        <v>39883</v>
      </c>
      <c r="C18" s="17">
        <v>7</v>
      </c>
      <c r="D18" s="8">
        <v>2.2000000000000002</v>
      </c>
      <c r="E18" s="14">
        <v>0.06</v>
      </c>
      <c r="F18" s="14">
        <v>0.4</v>
      </c>
      <c r="G18" s="8"/>
      <c r="H18" s="12"/>
      <c r="I18" s="8"/>
      <c r="J18" s="14">
        <v>0.19400000000000001</v>
      </c>
      <c r="K18" s="8"/>
      <c r="L18" s="14">
        <v>4.4299999999999999E-2</v>
      </c>
      <c r="M18" s="7"/>
      <c r="N18" s="10">
        <v>2013</v>
      </c>
      <c r="O18" s="17">
        <v>7.7</v>
      </c>
      <c r="P18" s="14">
        <v>1.2</v>
      </c>
      <c r="Q18" s="67">
        <v>4.8000000000000001E-2</v>
      </c>
      <c r="R18" s="14">
        <v>0.85899999999999999</v>
      </c>
      <c r="S18" s="67">
        <v>1</v>
      </c>
      <c r="T18" s="12">
        <v>0.1</v>
      </c>
      <c r="U18" s="12">
        <v>0.1</v>
      </c>
      <c r="V18" s="64">
        <v>0.16700000000000001</v>
      </c>
      <c r="W18" s="12">
        <v>0.05</v>
      </c>
      <c r="X18" s="14">
        <v>1.4999999999999999E-2</v>
      </c>
      <c r="Y18" s="7"/>
      <c r="AT18" s="28">
        <v>2009</v>
      </c>
      <c r="AU18" s="38">
        <v>7</v>
      </c>
      <c r="AV18" s="64">
        <v>0.19400000000000001</v>
      </c>
      <c r="AW18" s="14">
        <v>4.4299999999999999E-2</v>
      </c>
    </row>
    <row r="19" spans="1:49" x14ac:dyDescent="0.25">
      <c r="A19" s="7"/>
      <c r="B19" s="36">
        <v>41430.490277777775</v>
      </c>
      <c r="C19" s="17">
        <v>7.7</v>
      </c>
      <c r="D19" s="17">
        <v>2.29</v>
      </c>
      <c r="E19" s="51">
        <v>0.17</v>
      </c>
      <c r="F19" s="51">
        <v>0.3</v>
      </c>
      <c r="G19" s="51">
        <v>2</v>
      </c>
      <c r="H19" s="50">
        <v>0.2</v>
      </c>
      <c r="I19" s="50">
        <v>0.2</v>
      </c>
      <c r="J19" s="14">
        <v>0.14166000000000001</v>
      </c>
      <c r="K19" s="50">
        <v>0.1</v>
      </c>
      <c r="L19" s="51">
        <v>2.656E-2</v>
      </c>
      <c r="M19" s="7"/>
      <c r="N19" s="10">
        <v>2015</v>
      </c>
      <c r="O19" s="17">
        <v>7.2</v>
      </c>
      <c r="P19" s="14">
        <v>2.2000000000000002</v>
      </c>
      <c r="Q19" s="67">
        <v>5.0000000000000001E-3</v>
      </c>
      <c r="R19" s="23">
        <v>0.2</v>
      </c>
      <c r="S19" s="8"/>
      <c r="T19" s="12"/>
      <c r="U19" s="8"/>
      <c r="V19" s="23">
        <v>0.1</v>
      </c>
      <c r="W19" s="8"/>
      <c r="X19" s="26">
        <v>5.5E-2</v>
      </c>
      <c r="Y19" s="7"/>
      <c r="AT19" s="28">
        <v>2013</v>
      </c>
      <c r="AU19" s="17">
        <v>7.7</v>
      </c>
      <c r="AV19" s="64">
        <v>0.16700000000000001</v>
      </c>
      <c r="AW19" s="14">
        <v>1.4999999999999999E-2</v>
      </c>
    </row>
    <row r="20" spans="1:49" x14ac:dyDescent="0.25">
      <c r="A20" s="7"/>
      <c r="B20" s="36">
        <v>41557.591666666667</v>
      </c>
      <c r="C20" s="52">
        <v>119.4</v>
      </c>
      <c r="D20" s="53">
        <v>0.2</v>
      </c>
      <c r="E20" s="51">
        <v>0.02</v>
      </c>
      <c r="F20" s="23">
        <v>1.5669999999999999</v>
      </c>
      <c r="G20" s="8"/>
      <c r="H20" s="12"/>
      <c r="I20" s="8"/>
      <c r="J20" s="23">
        <v>0.19317500000000001</v>
      </c>
      <c r="K20" s="8"/>
      <c r="L20" s="54">
        <v>2.656E-2</v>
      </c>
      <c r="M20" s="7"/>
      <c r="N20" s="10">
        <v>2016</v>
      </c>
      <c r="O20" s="20">
        <v>5.95</v>
      </c>
      <c r="P20" s="22">
        <v>2.7</v>
      </c>
      <c r="Q20" s="68">
        <v>8.0000000000000002E-3</v>
      </c>
      <c r="R20" s="14">
        <v>1</v>
      </c>
      <c r="S20" s="8"/>
      <c r="T20" s="12"/>
      <c r="U20" s="8"/>
      <c r="V20" s="23">
        <v>0.115</v>
      </c>
      <c r="W20" s="8"/>
      <c r="X20" s="14">
        <v>4.4999999999999998E-2</v>
      </c>
      <c r="Y20" s="7"/>
      <c r="AT20" s="28">
        <v>2015</v>
      </c>
      <c r="AU20" s="17">
        <v>7.2</v>
      </c>
      <c r="AV20" s="23">
        <v>0.1</v>
      </c>
      <c r="AW20" s="26">
        <v>5.5E-2</v>
      </c>
    </row>
    <row r="21" spans="1:49" x14ac:dyDescent="0.25">
      <c r="A21" s="7"/>
      <c r="B21" s="30">
        <v>42075.569444444445</v>
      </c>
      <c r="C21" s="20">
        <v>7.18</v>
      </c>
      <c r="D21" s="21">
        <v>2.2000000000000002</v>
      </c>
      <c r="E21" s="55">
        <v>8.9999999999999993E-3</v>
      </c>
      <c r="F21" s="51">
        <v>0.4</v>
      </c>
      <c r="G21" s="8"/>
      <c r="H21" s="12"/>
      <c r="I21" s="8"/>
      <c r="J21" s="23">
        <v>0.1</v>
      </c>
      <c r="K21" s="8"/>
      <c r="L21" s="51">
        <v>0.11</v>
      </c>
      <c r="M21" s="7"/>
      <c r="N21" s="10">
        <v>2017</v>
      </c>
      <c r="O21" s="17">
        <v>6.2</v>
      </c>
      <c r="P21" s="14">
        <v>2.7</v>
      </c>
      <c r="Q21" s="67">
        <v>5.4999999999999997E-3</v>
      </c>
      <c r="R21" s="14">
        <v>1.085</v>
      </c>
      <c r="S21" s="8"/>
      <c r="T21" s="12"/>
      <c r="U21" s="8"/>
      <c r="V21" s="14">
        <v>6.3E-2</v>
      </c>
      <c r="W21" s="8"/>
      <c r="X21" s="14">
        <v>4.4999999999999998E-2</v>
      </c>
      <c r="Y21" s="7"/>
      <c r="AT21" s="28">
        <v>2016</v>
      </c>
      <c r="AU21" s="20">
        <v>5.95</v>
      </c>
      <c r="AV21" s="23">
        <v>0.115</v>
      </c>
      <c r="AW21" s="14">
        <v>4.4999999999999998E-2</v>
      </c>
    </row>
    <row r="22" spans="1:49" x14ac:dyDescent="0.25">
      <c r="A22" s="7"/>
      <c r="B22" s="30">
        <v>42488.461805555555</v>
      </c>
      <c r="C22" s="17">
        <v>6.86</v>
      </c>
      <c r="D22" s="17">
        <v>2.4</v>
      </c>
      <c r="E22" s="51">
        <v>1.7999999999999999E-2</v>
      </c>
      <c r="F22" s="14"/>
      <c r="G22" s="8"/>
      <c r="H22" s="12"/>
      <c r="I22" s="8"/>
      <c r="J22" s="51">
        <v>0.14199999999999999</v>
      </c>
      <c r="K22" s="8"/>
      <c r="L22" s="51">
        <v>9.0999999999999998E-2</v>
      </c>
      <c r="M22" s="7"/>
      <c r="N22" s="10">
        <v>2019</v>
      </c>
      <c r="O22" s="17">
        <v>5.6</v>
      </c>
      <c r="P22" s="14">
        <v>2.75</v>
      </c>
      <c r="Q22" s="67">
        <v>2.8000000000000001E-2</v>
      </c>
      <c r="R22" s="14">
        <v>0.27500000000000002</v>
      </c>
      <c r="S22" s="8"/>
      <c r="T22" s="12"/>
      <c r="U22" s="8"/>
      <c r="V22" s="14">
        <v>0.17499999999999999</v>
      </c>
      <c r="W22" s="8"/>
      <c r="X22" s="14">
        <v>4.4999999999999998E-2</v>
      </c>
      <c r="Y22" s="7"/>
      <c r="AT22" s="28">
        <v>2017</v>
      </c>
      <c r="AU22" s="17">
        <v>6.2</v>
      </c>
      <c r="AV22" s="14">
        <v>6.3E-2</v>
      </c>
      <c r="AW22" s="14">
        <v>4.4999999999999998E-2</v>
      </c>
    </row>
    <row r="23" spans="1:49" x14ac:dyDescent="0.25">
      <c r="A23" s="7"/>
      <c r="B23" s="30">
        <v>42644.621527777781</v>
      </c>
      <c r="C23" s="17">
        <v>5.04</v>
      </c>
      <c r="D23" s="17">
        <v>3</v>
      </c>
      <c r="E23" s="51">
        <v>7.0000000000000001E-3</v>
      </c>
      <c r="F23" s="14">
        <v>2</v>
      </c>
      <c r="G23" s="8"/>
      <c r="H23" s="12"/>
      <c r="I23" s="8"/>
      <c r="J23" s="14">
        <v>0.16</v>
      </c>
      <c r="K23" s="8"/>
      <c r="L23" s="51">
        <v>9.0999999999999998E-2</v>
      </c>
      <c r="M23" s="7"/>
      <c r="N23" s="62">
        <v>2020</v>
      </c>
      <c r="O23" s="17">
        <v>5.5</v>
      </c>
      <c r="P23" s="14">
        <v>2.1</v>
      </c>
      <c r="Q23" s="67">
        <v>5.0000000000000001E-3</v>
      </c>
      <c r="R23" s="14">
        <v>2.21</v>
      </c>
      <c r="S23" s="8">
        <v>8.5000000000000006E-2</v>
      </c>
      <c r="T23" s="12">
        <v>0.1</v>
      </c>
      <c r="U23" s="8">
        <v>0.1</v>
      </c>
      <c r="V23" s="14">
        <v>0.18</v>
      </c>
      <c r="W23" s="8">
        <v>0.05</v>
      </c>
      <c r="X23" s="14">
        <v>4.4999999999999998E-2</v>
      </c>
      <c r="Y23" s="7"/>
      <c r="AT23" s="28">
        <v>2019</v>
      </c>
      <c r="AU23" s="17">
        <v>5.6</v>
      </c>
      <c r="AV23" s="14">
        <v>0.17499999999999999</v>
      </c>
      <c r="AW23" s="14">
        <v>4.4999999999999998E-2</v>
      </c>
    </row>
    <row r="24" spans="1:49" ht="25.5" x14ac:dyDescent="0.25">
      <c r="A24" s="7"/>
      <c r="B24" s="30">
        <v>42887.680555555555</v>
      </c>
      <c r="C24" s="17">
        <v>6.15</v>
      </c>
      <c r="D24" s="17">
        <v>3.3</v>
      </c>
      <c r="E24" s="51">
        <v>7.0000000000000001E-3</v>
      </c>
      <c r="F24" s="14">
        <v>1.97</v>
      </c>
      <c r="G24" s="8"/>
      <c r="H24" s="12"/>
      <c r="I24" s="8"/>
      <c r="J24" s="51">
        <v>0.14000000000000001</v>
      </c>
      <c r="K24" s="8"/>
      <c r="L24" s="51">
        <v>9.0999999999999998E-2</v>
      </c>
      <c r="M24" s="7"/>
      <c r="N24" s="27" t="s">
        <v>11</v>
      </c>
      <c r="O24" s="27">
        <v>130</v>
      </c>
      <c r="P24" s="27">
        <v>7</v>
      </c>
      <c r="Q24" s="27">
        <v>2</v>
      </c>
      <c r="R24" s="27">
        <v>6</v>
      </c>
      <c r="S24" s="27">
        <v>10</v>
      </c>
      <c r="T24" s="32">
        <v>5</v>
      </c>
      <c r="U24" s="27">
        <v>6</v>
      </c>
      <c r="V24" s="29" t="s">
        <v>16</v>
      </c>
      <c r="W24" s="27">
        <v>1.5</v>
      </c>
      <c r="X24" s="29" t="s">
        <v>15</v>
      </c>
      <c r="Y24" s="7"/>
      <c r="AT24" s="28">
        <v>2020</v>
      </c>
      <c r="AU24" s="17">
        <v>5.5</v>
      </c>
      <c r="AV24" s="14">
        <v>0.18</v>
      </c>
      <c r="AW24" s="14">
        <v>4.4999999999999998E-2</v>
      </c>
    </row>
    <row r="25" spans="1:49" x14ac:dyDescent="0.25">
      <c r="A25" s="7"/>
      <c r="B25" s="30">
        <v>43055.531944444447</v>
      </c>
      <c r="C25" s="17">
        <v>6.15</v>
      </c>
      <c r="D25" s="17">
        <v>2.1</v>
      </c>
      <c r="E25" s="51">
        <v>7.0000000000000001E-3</v>
      </c>
      <c r="F25" s="51">
        <v>0.4</v>
      </c>
      <c r="G25" s="8"/>
      <c r="H25" s="12"/>
      <c r="I25" s="8"/>
      <c r="J25" s="51">
        <v>0.11</v>
      </c>
      <c r="K25" s="8"/>
      <c r="L25" s="51">
        <v>9.0999999999999998E-2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AT25" s="7"/>
      <c r="AU25" s="7"/>
      <c r="AV25" s="7"/>
      <c r="AW25" s="7"/>
    </row>
    <row r="26" spans="1:49" x14ac:dyDescent="0.25">
      <c r="A26" s="7"/>
      <c r="B26" s="30">
        <v>43620.5</v>
      </c>
      <c r="C26" s="17">
        <v>5.82</v>
      </c>
      <c r="D26" s="17">
        <v>2.6</v>
      </c>
      <c r="E26" s="14">
        <v>0.05</v>
      </c>
      <c r="F26" s="51">
        <v>0.4</v>
      </c>
      <c r="G26" s="8"/>
      <c r="H26" s="12"/>
      <c r="I26" s="8"/>
      <c r="J26" s="14">
        <v>0.18</v>
      </c>
      <c r="K26" s="8"/>
      <c r="L26" s="51">
        <v>9.0999999999999998E-2</v>
      </c>
      <c r="M26" s="7"/>
      <c r="N26" s="7" t="s">
        <v>17</v>
      </c>
      <c r="O26" s="7">
        <f t="shared" ref="O26:X26" si="0">COUNT(O6:O23)</f>
        <v>18</v>
      </c>
      <c r="P26" s="7">
        <f t="shared" si="0"/>
        <v>7</v>
      </c>
      <c r="Q26" s="7">
        <f t="shared" si="0"/>
        <v>7</v>
      </c>
      <c r="R26" s="7">
        <f t="shared" si="0"/>
        <v>7</v>
      </c>
      <c r="S26" s="7">
        <f t="shared" si="0"/>
        <v>2</v>
      </c>
      <c r="T26" s="7">
        <f t="shared" si="0"/>
        <v>3</v>
      </c>
      <c r="U26" s="7">
        <f t="shared" si="0"/>
        <v>2</v>
      </c>
      <c r="V26" s="7">
        <f t="shared" si="0"/>
        <v>18</v>
      </c>
      <c r="W26" s="7">
        <f t="shared" si="0"/>
        <v>2</v>
      </c>
      <c r="X26" s="7">
        <f t="shared" si="0"/>
        <v>18</v>
      </c>
      <c r="Y26" s="7"/>
      <c r="AT26" s="7"/>
      <c r="AU26" s="7"/>
      <c r="AV26" s="7"/>
      <c r="AW26" s="7"/>
    </row>
    <row r="27" spans="1:49" x14ac:dyDescent="0.25">
      <c r="A27" s="7"/>
      <c r="B27" s="35">
        <v>43774.595833333333</v>
      </c>
      <c r="C27" s="19">
        <v>5.37</v>
      </c>
      <c r="D27" s="19">
        <v>2.9</v>
      </c>
      <c r="E27" s="56">
        <v>7.0000000000000001E-3</v>
      </c>
      <c r="F27" s="56">
        <v>0.7</v>
      </c>
      <c r="G27" s="11"/>
      <c r="H27" s="13"/>
      <c r="I27" s="11"/>
      <c r="J27" s="15">
        <v>0.17</v>
      </c>
      <c r="K27" s="11"/>
      <c r="L27" s="56">
        <v>9.0999999999999998E-2</v>
      </c>
      <c r="M27" s="7"/>
      <c r="N27" s="7" t="s">
        <v>53</v>
      </c>
      <c r="O27" s="71">
        <f t="shared" ref="O27:X27" si="1">MIN(O6:O23)</f>
        <v>5.5</v>
      </c>
      <c r="P27" s="66">
        <f t="shared" si="1"/>
        <v>1.2</v>
      </c>
      <c r="Q27" s="31">
        <f t="shared" si="1"/>
        <v>5.0000000000000001E-3</v>
      </c>
      <c r="R27" s="66">
        <f t="shared" si="1"/>
        <v>0.2</v>
      </c>
      <c r="S27" s="31">
        <f t="shared" si="1"/>
        <v>8.5000000000000006E-2</v>
      </c>
      <c r="T27" s="71">
        <f t="shared" si="1"/>
        <v>0.1</v>
      </c>
      <c r="U27" s="71">
        <f t="shared" si="1"/>
        <v>0.1</v>
      </c>
      <c r="V27" s="66">
        <f t="shared" si="1"/>
        <v>0</v>
      </c>
      <c r="W27" s="66">
        <f t="shared" si="1"/>
        <v>0.05</v>
      </c>
      <c r="X27" s="66">
        <f t="shared" si="1"/>
        <v>0</v>
      </c>
      <c r="Y27" s="7"/>
      <c r="AT27" s="7"/>
      <c r="AU27" s="7"/>
      <c r="AV27" s="7"/>
      <c r="AW27" s="7"/>
    </row>
    <row r="28" spans="1:49" x14ac:dyDescent="0.25">
      <c r="A28" s="7"/>
      <c r="B28" s="37">
        <v>43957.549305555556</v>
      </c>
      <c r="C28" s="57">
        <v>5.5</v>
      </c>
      <c r="D28" s="57">
        <v>2.1</v>
      </c>
      <c r="E28" s="58">
        <v>1.2999999999999999E-2</v>
      </c>
      <c r="F28" s="59">
        <v>2.21</v>
      </c>
      <c r="G28" s="60">
        <v>0.17</v>
      </c>
      <c r="H28" s="60">
        <v>0.2</v>
      </c>
      <c r="I28" s="60">
        <v>0.2</v>
      </c>
      <c r="J28" s="59">
        <v>0.18</v>
      </c>
      <c r="K28" s="60">
        <v>0.1</v>
      </c>
      <c r="L28" s="61">
        <v>9.0999999999999998E-2</v>
      </c>
      <c r="M28" s="33"/>
      <c r="N28" s="7" t="s">
        <v>54</v>
      </c>
      <c r="O28" s="71">
        <f t="shared" ref="O28:X28" si="2">MAX(O6:O23)</f>
        <v>20</v>
      </c>
      <c r="P28" s="66">
        <f t="shared" si="2"/>
        <v>2.75</v>
      </c>
      <c r="Q28" s="31">
        <f t="shared" si="2"/>
        <v>0.06</v>
      </c>
      <c r="R28" s="66">
        <f t="shared" si="2"/>
        <v>2.21</v>
      </c>
      <c r="S28" s="31">
        <f t="shared" si="2"/>
        <v>1</v>
      </c>
      <c r="T28" s="71">
        <f t="shared" si="2"/>
        <v>0.2</v>
      </c>
      <c r="U28" s="71">
        <f t="shared" si="2"/>
        <v>0.1</v>
      </c>
      <c r="V28" s="66">
        <f t="shared" si="2"/>
        <v>0.23200000000000001</v>
      </c>
      <c r="W28" s="66">
        <f t="shared" si="2"/>
        <v>0.05</v>
      </c>
      <c r="X28" s="66">
        <f t="shared" si="2"/>
        <v>1.329</v>
      </c>
      <c r="Y28" s="7"/>
      <c r="AT28" s="7"/>
      <c r="AU28" s="7"/>
      <c r="AV28" s="7"/>
      <c r="AW28" s="7"/>
    </row>
    <row r="29" spans="1:49" x14ac:dyDescent="0.25">
      <c r="A29" s="7"/>
      <c r="B29" s="46"/>
      <c r="C29" s="46"/>
      <c r="D29" s="46"/>
      <c r="E29" s="46"/>
      <c r="F29" s="46"/>
      <c r="G29" s="46"/>
      <c r="H29" s="47"/>
      <c r="I29" s="46"/>
      <c r="J29" s="48"/>
      <c r="K29" s="46"/>
      <c r="L29" s="48"/>
      <c r="M29" s="7"/>
      <c r="N29" s="7" t="s">
        <v>18</v>
      </c>
      <c r="O29" s="31">
        <f t="shared" ref="O29:X29" si="3">MEDIAN(O6:O23)</f>
        <v>6.95</v>
      </c>
      <c r="P29" s="31">
        <f t="shared" si="3"/>
        <v>2.2000000000000002</v>
      </c>
      <c r="Q29" s="31">
        <f t="shared" si="3"/>
        <v>8.0000000000000002E-3</v>
      </c>
      <c r="R29" s="31">
        <f t="shared" si="3"/>
        <v>0.85899999999999999</v>
      </c>
      <c r="S29" s="31">
        <f t="shared" si="3"/>
        <v>0.54249999999999998</v>
      </c>
      <c r="T29" s="31">
        <f t="shared" si="3"/>
        <v>0.1</v>
      </c>
      <c r="U29" s="31">
        <f t="shared" si="3"/>
        <v>0.1</v>
      </c>
      <c r="V29" s="31">
        <f t="shared" si="3"/>
        <v>0.161</v>
      </c>
      <c r="W29" s="31">
        <f t="shared" si="3"/>
        <v>0.05</v>
      </c>
      <c r="X29" s="31">
        <f t="shared" si="3"/>
        <v>3.3250000000000002E-2</v>
      </c>
      <c r="Y29" s="49"/>
      <c r="AT29" s="7"/>
      <c r="AU29" s="7"/>
      <c r="AV29" s="7"/>
      <c r="AW29" s="7"/>
    </row>
    <row r="30" spans="1:49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 t="s">
        <v>55</v>
      </c>
      <c r="O30" s="31">
        <f t="shared" ref="O30:X30" si="4">_xlfn.VAR.P(O6:O23)</f>
        <v>20.68229166666671</v>
      </c>
      <c r="P30" s="31">
        <f t="shared" si="4"/>
        <v>0.25479591836734666</v>
      </c>
      <c r="Q30" s="96">
        <f t="shared" si="4"/>
        <v>4.5684693877551003E-4</v>
      </c>
      <c r="R30" s="31">
        <f t="shared" si="4"/>
        <v>0.41173420408163253</v>
      </c>
      <c r="S30" s="31">
        <f t="shared" si="4"/>
        <v>0.20930625000000003</v>
      </c>
      <c r="T30" s="31">
        <f t="shared" si="4"/>
        <v>2.2222222222222244E-3</v>
      </c>
      <c r="U30" s="31">
        <f t="shared" si="4"/>
        <v>0</v>
      </c>
      <c r="V30" s="31">
        <f t="shared" si="4"/>
        <v>4.2192469135802404E-3</v>
      </c>
      <c r="W30" s="31">
        <f t="shared" si="4"/>
        <v>0</v>
      </c>
      <c r="X30" s="31">
        <f t="shared" si="4"/>
        <v>0.11054738950617288</v>
      </c>
      <c r="Y30" s="7"/>
      <c r="AT30" s="7"/>
      <c r="AU30" s="7"/>
      <c r="AV30" s="7"/>
      <c r="AW30" s="7"/>
    </row>
    <row r="31" spans="1:49" x14ac:dyDescent="0.25">
      <c r="A31" s="7"/>
      <c r="B31" s="94" t="s">
        <v>14</v>
      </c>
      <c r="C31" s="94"/>
      <c r="D31" s="94"/>
      <c r="E31" s="94"/>
      <c r="F31" s="7"/>
      <c r="G31" s="7"/>
      <c r="H31" s="7"/>
      <c r="I31" s="7"/>
      <c r="J31" s="7"/>
      <c r="K31" s="7"/>
      <c r="L31" s="7"/>
      <c r="M31" s="7"/>
      <c r="N31" s="7" t="s">
        <v>56</v>
      </c>
      <c r="O31" s="31">
        <f t="shared" ref="O31:X31" si="5">_xlfn.STDEV.P(O6:O23)</f>
        <v>4.5477787618426104</v>
      </c>
      <c r="P31" s="31">
        <f t="shared" si="5"/>
        <v>0.50477313554442127</v>
      </c>
      <c r="Q31" s="31">
        <f t="shared" si="5"/>
        <v>2.137397807558317E-2</v>
      </c>
      <c r="R31" s="31">
        <f t="shared" si="5"/>
        <v>0.64166518066794975</v>
      </c>
      <c r="S31" s="31">
        <f t="shared" si="5"/>
        <v>0.45750000000000002</v>
      </c>
      <c r="T31" s="31">
        <f t="shared" si="5"/>
        <v>4.7140452079103189E-2</v>
      </c>
      <c r="U31" s="31">
        <f t="shared" si="5"/>
        <v>0</v>
      </c>
      <c r="V31" s="31">
        <f t="shared" si="5"/>
        <v>6.4955730413722851E-2</v>
      </c>
      <c r="W31" s="31">
        <f t="shared" si="5"/>
        <v>0</v>
      </c>
      <c r="X31" s="31">
        <f t="shared" si="5"/>
        <v>0.33248667568215856</v>
      </c>
      <c r="Y31" s="7"/>
      <c r="AT31" s="7"/>
      <c r="AU31" s="7"/>
      <c r="AV31" s="7"/>
      <c r="AW31" s="7"/>
    </row>
    <row r="32" spans="1:49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 t="s">
        <v>19</v>
      </c>
      <c r="O32" s="31">
        <f t="shared" ref="O32:P32" si="6">_xlfn.CONFIDENCE.T(0.05,O31,O26)</f>
        <v>2.2615571724953112</v>
      </c>
      <c r="P32" s="31">
        <f t="shared" si="6"/>
        <v>0.46683728827342424</v>
      </c>
      <c r="Q32" s="31">
        <f t="shared" ref="Q32:X32" si="7">_xlfn.CONFIDENCE.T(0.05,Q31,Q26)</f>
        <v>1.9767632747846122E-2</v>
      </c>
      <c r="R32" s="31">
        <f t="shared" si="7"/>
        <v>0.59344131418448098</v>
      </c>
      <c r="S32" s="31"/>
      <c r="T32" s="31"/>
      <c r="U32" s="31"/>
      <c r="V32" s="31">
        <f t="shared" si="7"/>
        <v>3.2301724799010945E-2</v>
      </c>
      <c r="W32" s="31"/>
      <c r="X32" s="31">
        <f t="shared" si="7"/>
        <v>0.16534173395968971</v>
      </c>
      <c r="Y32" s="7"/>
      <c r="AT32" s="7"/>
      <c r="AU32" s="7"/>
      <c r="AV32" s="7"/>
      <c r="AW32" s="7"/>
    </row>
    <row r="33" spans="1:49" x14ac:dyDescent="0.25">
      <c r="A33" s="7"/>
      <c r="B33" s="39" t="s">
        <v>57</v>
      </c>
      <c r="C33" s="70"/>
      <c r="D33" s="85" t="s">
        <v>58</v>
      </c>
      <c r="E33" s="85"/>
      <c r="F33" s="85"/>
      <c r="G33" s="85"/>
      <c r="H33" s="85"/>
      <c r="I33" s="85"/>
      <c r="J33" s="85"/>
      <c r="K33" s="85"/>
      <c r="N33" s="7"/>
      <c r="O33" s="7"/>
      <c r="P33" s="7"/>
      <c r="Q33" s="7"/>
      <c r="R33" s="7"/>
      <c r="S33" s="7"/>
      <c r="T33" s="7"/>
      <c r="U33" s="7"/>
      <c r="Y33" s="7"/>
      <c r="AT33" s="7"/>
      <c r="AU33" s="7"/>
      <c r="AV33" s="7"/>
      <c r="AW33" s="7"/>
    </row>
    <row r="34" spans="1:49" ht="15" customHeight="1" x14ac:dyDescent="0.25">
      <c r="B34" s="95" t="s">
        <v>59</v>
      </c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81"/>
      <c r="N34" s="81"/>
      <c r="Y34" s="7"/>
      <c r="AT34" s="7"/>
      <c r="AU34" s="7"/>
      <c r="AV34" s="7"/>
      <c r="AW34" s="7"/>
    </row>
    <row r="35" spans="1:49" x14ac:dyDescent="0.25">
      <c r="N35" s="74" t="s">
        <v>60</v>
      </c>
      <c r="O35" s="74"/>
      <c r="P35" s="74"/>
      <c r="Q35" s="74"/>
      <c r="Y35" s="7"/>
      <c r="AT35" s="7"/>
      <c r="AU35" s="7"/>
      <c r="AV35" s="7"/>
      <c r="AW35" s="7"/>
    </row>
  </sheetData>
  <mergeCells count="10">
    <mergeCell ref="B34:L34"/>
    <mergeCell ref="Q2:V2"/>
    <mergeCell ref="N4:N5"/>
    <mergeCell ref="D33:K33"/>
    <mergeCell ref="B4:B6"/>
    <mergeCell ref="C4:L4"/>
    <mergeCell ref="D6:I6"/>
    <mergeCell ref="C2:K2"/>
    <mergeCell ref="P5:U5"/>
    <mergeCell ref="B31:E31"/>
  </mergeCells>
  <pageMargins left="0.70866141732283472" right="0.31496062992125984" top="0.35433070866141736" bottom="0.35433070866141736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41"/>
  <sheetViews>
    <sheetView view="pageLayout" topLeftCell="A16" zoomScaleNormal="100" workbookViewId="0">
      <selection activeCell="F26" sqref="F26"/>
    </sheetView>
  </sheetViews>
  <sheetFormatPr defaultRowHeight="15" x14ac:dyDescent="0.25"/>
  <cols>
    <col min="1" max="1" width="17.85546875" customWidth="1"/>
    <col min="2" max="2" width="20.28515625" customWidth="1"/>
    <col min="3" max="3" width="15.7109375" customWidth="1"/>
    <col min="4" max="4" width="11.5703125" bestFit="1" customWidth="1"/>
    <col min="5" max="5" width="9.5703125" bestFit="1" customWidth="1"/>
    <col min="6" max="6" width="18.140625" customWidth="1"/>
    <col min="7" max="7" width="17" customWidth="1"/>
    <col min="8" max="8" width="16.42578125" customWidth="1"/>
    <col min="9" max="9" width="19.28515625" customWidth="1"/>
  </cols>
  <sheetData>
    <row r="3" spans="1:6" x14ac:dyDescent="0.25">
      <c r="A3" t="s">
        <v>21</v>
      </c>
    </row>
    <row r="4" spans="1:6" ht="15.75" thickBot="1" x14ac:dyDescent="0.3"/>
    <row r="5" spans="1:6" x14ac:dyDescent="0.25">
      <c r="A5" s="45" t="s">
        <v>22</v>
      </c>
      <c r="B5" s="45"/>
    </row>
    <row r="6" spans="1:6" x14ac:dyDescent="0.25">
      <c r="A6" s="42" t="s">
        <v>23</v>
      </c>
      <c r="B6" s="72">
        <v>7.5389524184568332E-2</v>
      </c>
    </row>
    <row r="7" spans="1:6" x14ac:dyDescent="0.25">
      <c r="A7" s="42" t="s">
        <v>24</v>
      </c>
      <c r="B7" s="72">
        <v>5.6835803567756131E-3</v>
      </c>
    </row>
    <row r="8" spans="1:6" x14ac:dyDescent="0.25">
      <c r="A8" s="42" t="s">
        <v>25</v>
      </c>
      <c r="B8" s="72">
        <v>-6.0604180952772674E-2</v>
      </c>
    </row>
    <row r="9" spans="1:6" x14ac:dyDescent="0.25">
      <c r="A9" s="42" t="s">
        <v>26</v>
      </c>
      <c r="B9" s="72">
        <v>14.41835062806274</v>
      </c>
    </row>
    <row r="10" spans="1:6" ht="15.75" thickBot="1" x14ac:dyDescent="0.3">
      <c r="A10" s="43" t="s">
        <v>27</v>
      </c>
      <c r="B10" s="43">
        <v>17</v>
      </c>
    </row>
    <row r="12" spans="1:6" ht="15.75" thickBot="1" x14ac:dyDescent="0.3">
      <c r="A12" t="s">
        <v>28</v>
      </c>
    </row>
    <row r="13" spans="1:6" x14ac:dyDescent="0.25">
      <c r="A13" s="44"/>
      <c r="B13" s="44" t="s">
        <v>33</v>
      </c>
      <c r="C13" s="44" t="s">
        <v>34</v>
      </c>
      <c r="D13" s="44" t="s">
        <v>35</v>
      </c>
      <c r="E13" s="44" t="s">
        <v>36</v>
      </c>
      <c r="F13" s="44" t="s">
        <v>37</v>
      </c>
    </row>
    <row r="14" spans="1:6" x14ac:dyDescent="0.25">
      <c r="A14" s="42" t="s">
        <v>29</v>
      </c>
      <c r="B14" s="42">
        <v>1</v>
      </c>
      <c r="C14" s="72">
        <v>17.824601023053674</v>
      </c>
      <c r="D14" s="72">
        <v>17.824601023053674</v>
      </c>
      <c r="E14" s="72">
        <v>8.5741021336270901E-2</v>
      </c>
      <c r="F14" s="72">
        <v>0.773674772803429</v>
      </c>
    </row>
    <row r="15" spans="1:6" x14ac:dyDescent="0.25">
      <c r="A15" s="42" t="s">
        <v>30</v>
      </c>
      <c r="B15" s="42">
        <v>15</v>
      </c>
      <c r="C15" s="72">
        <v>3118.3325225063581</v>
      </c>
      <c r="D15" s="72">
        <v>207.88883483375722</v>
      </c>
      <c r="E15" s="72"/>
      <c r="F15" s="72"/>
    </row>
    <row r="16" spans="1:6" ht="15.75" thickBot="1" x14ac:dyDescent="0.3">
      <c r="A16" s="43" t="s">
        <v>31</v>
      </c>
      <c r="B16" s="43">
        <v>16</v>
      </c>
      <c r="C16" s="73">
        <v>3136.1571235294118</v>
      </c>
      <c r="D16" s="73"/>
      <c r="E16" s="73"/>
      <c r="F16" s="73"/>
    </row>
    <row r="17" spans="1:9" ht="15.75" thickBot="1" x14ac:dyDescent="0.3"/>
    <row r="18" spans="1:9" x14ac:dyDescent="0.25">
      <c r="A18" s="44"/>
      <c r="B18" s="44" t="s">
        <v>38</v>
      </c>
      <c r="C18" s="44" t="s">
        <v>26</v>
      </c>
      <c r="D18" s="44" t="s">
        <v>39</v>
      </c>
      <c r="E18" s="44" t="s">
        <v>40</v>
      </c>
      <c r="F18" s="44" t="s">
        <v>41</v>
      </c>
      <c r="G18" s="44" t="s">
        <v>42</v>
      </c>
      <c r="H18" s="44" t="s">
        <v>43</v>
      </c>
      <c r="I18" s="44" t="s">
        <v>44</v>
      </c>
    </row>
    <row r="19" spans="1:9" x14ac:dyDescent="0.25">
      <c r="A19" s="42" t="s">
        <v>32</v>
      </c>
      <c r="B19" s="72">
        <v>251.54238768013565</v>
      </c>
      <c r="C19" s="72">
        <v>818.89153438687322</v>
      </c>
      <c r="D19" s="72">
        <v>0.30717424361759021</v>
      </c>
      <c r="E19" s="72">
        <v>0.76293409899630404</v>
      </c>
      <c r="F19" s="72">
        <v>-1493.8836011515116</v>
      </c>
      <c r="G19" s="72">
        <v>1996.9683765117827</v>
      </c>
      <c r="H19" s="72">
        <v>-1493.8836011515116</v>
      </c>
      <c r="I19" s="72">
        <v>1996.9683765117827</v>
      </c>
    </row>
    <row r="20" spans="1:9" ht="15.75" thickBot="1" x14ac:dyDescent="0.3">
      <c r="A20" s="43">
        <v>1990</v>
      </c>
      <c r="B20" s="73">
        <v>-0.1194588866911557</v>
      </c>
      <c r="C20" s="73">
        <v>0.40796615628540805</v>
      </c>
      <c r="D20" s="73">
        <v>-0.29281567809164971</v>
      </c>
      <c r="E20" s="73">
        <v>0.77367477280342689</v>
      </c>
      <c r="F20" s="73">
        <v>-0.9890181651094565</v>
      </c>
      <c r="G20" s="73">
        <v>0.75010039172714515</v>
      </c>
      <c r="H20" s="73">
        <v>-0.9890181651094565</v>
      </c>
      <c r="I20" s="73">
        <v>0.75010039172714515</v>
      </c>
    </row>
    <row r="22" spans="1:9" x14ac:dyDescent="0.25">
      <c r="A22" t="s">
        <v>45</v>
      </c>
    </row>
    <row r="23" spans="1:9" ht="15.75" thickBot="1" x14ac:dyDescent="0.3"/>
    <row r="24" spans="1:9" x14ac:dyDescent="0.25">
      <c r="A24" s="44" t="s">
        <v>46</v>
      </c>
      <c r="B24" s="44" t="s">
        <v>47</v>
      </c>
      <c r="C24" s="44" t="s">
        <v>48</v>
      </c>
    </row>
    <row r="25" spans="1:9" x14ac:dyDescent="0.25">
      <c r="A25" s="42">
        <v>1</v>
      </c>
      <c r="B25" s="72">
        <v>13.699744278044648</v>
      </c>
      <c r="C25" s="72">
        <v>6.3002557219553523</v>
      </c>
    </row>
    <row r="26" spans="1:9" x14ac:dyDescent="0.25">
      <c r="A26" s="42">
        <v>2</v>
      </c>
      <c r="B26" s="72">
        <v>13.460826504662322</v>
      </c>
      <c r="C26" s="72">
        <v>4.5391734953376783</v>
      </c>
    </row>
    <row r="27" spans="1:9" x14ac:dyDescent="0.25">
      <c r="A27" s="42">
        <v>3</v>
      </c>
      <c r="B27" s="72">
        <v>13.221908731280024</v>
      </c>
      <c r="C27" s="72">
        <v>-1.2219087312800241</v>
      </c>
    </row>
    <row r="28" spans="1:9" x14ac:dyDescent="0.25">
      <c r="A28" s="42">
        <v>4</v>
      </c>
      <c r="B28" s="72">
        <v>12.385696524441926</v>
      </c>
      <c r="C28" s="72">
        <v>-6.0856965244419259</v>
      </c>
    </row>
    <row r="29" spans="1:9" x14ac:dyDescent="0.25">
      <c r="A29" s="42">
        <v>5</v>
      </c>
      <c r="B29" s="72">
        <v>12.266237637750777</v>
      </c>
      <c r="C29" s="72">
        <v>-5.5662376377507767</v>
      </c>
    </row>
    <row r="30" spans="1:9" x14ac:dyDescent="0.25">
      <c r="A30" s="42">
        <v>6</v>
      </c>
      <c r="B30" s="72">
        <v>12.146778751059628</v>
      </c>
      <c r="C30" s="72">
        <v>-5.3467787510596283</v>
      </c>
    </row>
    <row r="31" spans="1:9" x14ac:dyDescent="0.25">
      <c r="A31" s="42">
        <v>7</v>
      </c>
      <c r="B31" s="72">
        <v>12.027319864368451</v>
      </c>
      <c r="C31" s="72">
        <v>-5.2273198643684511</v>
      </c>
    </row>
    <row r="32" spans="1:9" x14ac:dyDescent="0.25">
      <c r="A32" s="42">
        <v>8</v>
      </c>
      <c r="B32" s="72">
        <v>11.907860977677302</v>
      </c>
      <c r="C32" s="72">
        <v>-4.7078609776773019</v>
      </c>
    </row>
    <row r="33" spans="1:3" x14ac:dyDescent="0.25">
      <c r="A33" s="42">
        <v>9</v>
      </c>
      <c r="B33" s="72">
        <v>11.788402090986153</v>
      </c>
      <c r="C33" s="72">
        <v>-3.4884020909861526</v>
      </c>
    </row>
    <row r="34" spans="1:3" x14ac:dyDescent="0.25">
      <c r="A34" s="42">
        <v>10</v>
      </c>
      <c r="B34" s="72">
        <v>11.668943204295005</v>
      </c>
      <c r="C34" s="72">
        <v>-4.7689432042950042</v>
      </c>
    </row>
    <row r="35" spans="1:3" x14ac:dyDescent="0.25">
      <c r="A35" s="42">
        <v>11</v>
      </c>
      <c r="B35" s="72">
        <v>11.549484317603827</v>
      </c>
      <c r="C35" s="72">
        <v>-4.5494843176038273</v>
      </c>
    </row>
    <row r="36" spans="1:3" x14ac:dyDescent="0.25">
      <c r="A36" s="42">
        <v>12</v>
      </c>
      <c r="B36" s="72">
        <v>11.071648770839232</v>
      </c>
      <c r="C36" s="72">
        <v>52.478351229160772</v>
      </c>
    </row>
    <row r="37" spans="1:3" x14ac:dyDescent="0.25">
      <c r="A37" s="42">
        <v>13</v>
      </c>
      <c r="B37" s="72">
        <v>10.832730997456906</v>
      </c>
      <c r="C37" s="72">
        <v>-3.6527309974569064</v>
      </c>
    </row>
    <row r="38" spans="1:3" x14ac:dyDescent="0.25">
      <c r="A38" s="42">
        <v>14</v>
      </c>
      <c r="B38" s="72">
        <v>10.713272110765757</v>
      </c>
      <c r="C38" s="72">
        <v>-4.7632721107657572</v>
      </c>
    </row>
    <row r="39" spans="1:3" x14ac:dyDescent="0.25">
      <c r="A39" s="42">
        <v>15</v>
      </c>
      <c r="B39" s="72">
        <v>10.593813224074609</v>
      </c>
      <c r="C39" s="72">
        <v>-4.4438132240746082</v>
      </c>
    </row>
    <row r="40" spans="1:3" x14ac:dyDescent="0.25">
      <c r="A40" s="42">
        <v>16</v>
      </c>
      <c r="B40" s="72">
        <v>10.354895450692283</v>
      </c>
      <c r="C40" s="72">
        <v>-4.7598954506922819</v>
      </c>
    </row>
    <row r="41" spans="1:3" ht="15.75" thickBot="1" x14ac:dyDescent="0.3">
      <c r="A41" s="43">
        <v>17</v>
      </c>
      <c r="B41" s="73">
        <v>10.235436564001134</v>
      </c>
      <c r="C41" s="73">
        <v>-4.7354365640011338</v>
      </c>
    </row>
  </sheetData>
  <pageMargins left="0.70866141732283472" right="0.70866141732283472" top="0.35433070866141736" bottom="0.35433070866141736" header="0.31496062992125984" footer="0.31496062992125984"/>
  <pageSetup paperSize="9" scale="89" orientation="landscape" r:id="rId1"/>
  <headerFooter>
    <oddHeader>&amp;C&amp;"-,Italic"&amp;8Urbums Nr. 1505; Cl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J42"/>
  <sheetViews>
    <sheetView view="pageLayout" zoomScaleNormal="100" workbookViewId="0">
      <selection activeCell="A22" sqref="A22:XFD23"/>
    </sheetView>
  </sheetViews>
  <sheetFormatPr defaultRowHeight="15" x14ac:dyDescent="0.25"/>
  <cols>
    <col min="1" max="1" width="15.5703125" customWidth="1"/>
    <col min="2" max="2" width="10.85546875" customWidth="1"/>
    <col min="3" max="3" width="12.7109375" customWidth="1"/>
    <col min="4" max="4" width="9.85546875" customWidth="1"/>
    <col min="5" max="5" width="10.85546875" customWidth="1"/>
    <col min="6" max="6" width="11.5703125" customWidth="1"/>
    <col min="7" max="7" width="10.7109375" customWidth="1"/>
    <col min="8" max="8" width="13.7109375" customWidth="1"/>
    <col min="9" max="9" width="14.5703125" customWidth="1"/>
  </cols>
  <sheetData>
    <row r="3" spans="1:10" x14ac:dyDescent="0.25">
      <c r="A3" s="74" t="s">
        <v>21</v>
      </c>
      <c r="B3" s="74"/>
      <c r="C3" s="74"/>
      <c r="D3" s="74"/>
      <c r="E3" s="74"/>
      <c r="F3" s="74"/>
      <c r="G3" s="74"/>
      <c r="H3" s="74"/>
      <c r="I3" s="74"/>
      <c r="J3" s="74"/>
    </row>
    <row r="4" spans="1:10" ht="15.75" thickBot="1" x14ac:dyDescent="0.3">
      <c r="A4" s="74"/>
      <c r="B4" s="74"/>
      <c r="C4" s="74"/>
      <c r="D4" s="74"/>
      <c r="E4" s="74"/>
      <c r="F4" s="74"/>
      <c r="G4" s="74"/>
      <c r="H4" s="74"/>
      <c r="I4" s="74"/>
      <c r="J4" s="74"/>
    </row>
    <row r="5" spans="1:10" x14ac:dyDescent="0.25">
      <c r="A5" s="75" t="s">
        <v>22</v>
      </c>
      <c r="B5" s="75"/>
      <c r="C5" s="74"/>
      <c r="D5" s="74"/>
      <c r="E5" s="74"/>
      <c r="F5" s="74"/>
      <c r="G5" s="74"/>
      <c r="H5" s="74"/>
      <c r="I5" s="74"/>
      <c r="J5" s="74"/>
    </row>
    <row r="6" spans="1:10" x14ac:dyDescent="0.25">
      <c r="A6" s="76" t="s">
        <v>23</v>
      </c>
      <c r="B6" s="79">
        <v>0.22738647103124141</v>
      </c>
      <c r="C6" s="74"/>
      <c r="D6" s="74"/>
      <c r="E6" s="74"/>
      <c r="F6" s="74"/>
      <c r="G6" s="74"/>
      <c r="H6" s="74"/>
      <c r="I6" s="74"/>
      <c r="J6" s="74"/>
    </row>
    <row r="7" spans="1:10" x14ac:dyDescent="0.25">
      <c r="A7" s="76" t="s">
        <v>24</v>
      </c>
      <c r="B7" s="79">
        <v>5.1704607208041591E-2</v>
      </c>
      <c r="C7" s="74"/>
      <c r="D7" s="74"/>
      <c r="E7" s="74"/>
      <c r="F7" s="74"/>
      <c r="G7" s="74"/>
      <c r="H7" s="74"/>
      <c r="I7" s="74"/>
      <c r="J7" s="74"/>
    </row>
    <row r="8" spans="1:10" x14ac:dyDescent="0.25">
      <c r="A8" s="76" t="s">
        <v>25</v>
      </c>
      <c r="B8" s="79">
        <v>-1.1515085644755637E-2</v>
      </c>
      <c r="C8" s="74"/>
      <c r="D8" s="74"/>
      <c r="E8" s="74"/>
      <c r="F8" s="74"/>
      <c r="G8" s="74"/>
      <c r="H8" s="74"/>
      <c r="I8" s="74"/>
      <c r="J8" s="74"/>
    </row>
    <row r="9" spans="1:10" x14ac:dyDescent="0.25">
      <c r="A9" s="76" t="s">
        <v>26</v>
      </c>
      <c r="B9" s="79">
        <v>5.3644931657123848E-2</v>
      </c>
      <c r="C9" s="74"/>
      <c r="D9" s="74"/>
      <c r="E9" s="74"/>
      <c r="F9" s="74"/>
      <c r="G9" s="74"/>
      <c r="H9" s="74"/>
      <c r="I9" s="74"/>
      <c r="J9" s="74"/>
    </row>
    <row r="10" spans="1:10" ht="15.75" thickBot="1" x14ac:dyDescent="0.3">
      <c r="A10" s="77" t="s">
        <v>27</v>
      </c>
      <c r="B10" s="77">
        <v>17</v>
      </c>
      <c r="C10" s="74"/>
      <c r="D10" s="74"/>
      <c r="E10" s="74"/>
      <c r="F10" s="74"/>
      <c r="G10" s="74"/>
      <c r="H10" s="74"/>
      <c r="I10" s="74"/>
      <c r="J10" s="74"/>
    </row>
    <row r="11" spans="1:10" x14ac:dyDescent="0.25">
      <c r="A11" s="74"/>
      <c r="B11" s="74"/>
      <c r="C11" s="74"/>
      <c r="D11" s="74"/>
      <c r="E11" s="74"/>
      <c r="F11" s="74"/>
      <c r="G11" s="74"/>
      <c r="H11" s="74"/>
      <c r="I11" s="74"/>
      <c r="J11" s="74"/>
    </row>
    <row r="12" spans="1:10" ht="15.75" thickBot="1" x14ac:dyDescent="0.3">
      <c r="A12" s="74" t="s">
        <v>28</v>
      </c>
      <c r="B12" s="74"/>
      <c r="C12" s="74"/>
      <c r="D12" s="74"/>
      <c r="E12" s="74"/>
      <c r="F12" s="74"/>
      <c r="G12" s="74"/>
      <c r="H12" s="74"/>
      <c r="I12" s="74"/>
      <c r="J12" s="74"/>
    </row>
    <row r="13" spans="1:10" x14ac:dyDescent="0.25">
      <c r="A13" s="78"/>
      <c r="B13" s="78" t="s">
        <v>33</v>
      </c>
      <c r="C13" s="78" t="s">
        <v>34</v>
      </c>
      <c r="D13" s="78" t="s">
        <v>35</v>
      </c>
      <c r="E13" s="78" t="s">
        <v>36</v>
      </c>
      <c r="F13" s="78" t="s">
        <v>37</v>
      </c>
      <c r="G13" s="74"/>
      <c r="H13" s="74"/>
      <c r="I13" s="74"/>
      <c r="J13" s="74"/>
    </row>
    <row r="14" spans="1:10" x14ac:dyDescent="0.25">
      <c r="A14" s="76" t="s">
        <v>29</v>
      </c>
      <c r="B14" s="76">
        <v>1</v>
      </c>
      <c r="C14" s="79">
        <v>2.3536086654788388E-3</v>
      </c>
      <c r="D14" s="79">
        <v>2.3536086654788388E-3</v>
      </c>
      <c r="E14" s="79">
        <v>0.81785603306286647</v>
      </c>
      <c r="F14" s="79">
        <v>0.38010340332459958</v>
      </c>
      <c r="G14" s="74"/>
      <c r="H14" s="74"/>
      <c r="I14" s="74"/>
      <c r="J14" s="74"/>
    </row>
    <row r="15" spans="1:10" x14ac:dyDescent="0.25">
      <c r="A15" s="76" t="s">
        <v>30</v>
      </c>
      <c r="B15" s="76">
        <v>15</v>
      </c>
      <c r="C15" s="79">
        <v>4.3166680387462332E-2</v>
      </c>
      <c r="D15" s="79">
        <v>2.8777786924974887E-3</v>
      </c>
      <c r="E15" s="79"/>
      <c r="F15" s="79"/>
      <c r="G15" s="74"/>
      <c r="H15" s="74"/>
      <c r="I15" s="74"/>
      <c r="J15" s="74"/>
    </row>
    <row r="16" spans="1:10" ht="15.75" thickBot="1" x14ac:dyDescent="0.3">
      <c r="A16" s="77" t="s">
        <v>31</v>
      </c>
      <c r="B16" s="77">
        <v>16</v>
      </c>
      <c r="C16" s="80">
        <v>4.5520289052941171E-2</v>
      </c>
      <c r="D16" s="80"/>
      <c r="E16" s="80"/>
      <c r="F16" s="80"/>
      <c r="G16" s="74"/>
      <c r="H16" s="74"/>
      <c r="I16" s="74"/>
      <c r="J16" s="74"/>
    </row>
    <row r="17" spans="1:10" ht="15.75" thickBot="1" x14ac:dyDescent="0.3">
      <c r="A17" s="74"/>
      <c r="B17" s="74"/>
      <c r="C17" s="74"/>
      <c r="D17" s="74"/>
      <c r="E17" s="74"/>
      <c r="F17" s="74"/>
      <c r="G17" s="74"/>
      <c r="H17" s="74"/>
      <c r="I17" s="74"/>
      <c r="J17" s="74"/>
    </row>
    <row r="18" spans="1:10" x14ac:dyDescent="0.25">
      <c r="A18" s="78"/>
      <c r="B18" s="78" t="s">
        <v>38</v>
      </c>
      <c r="C18" s="78" t="s">
        <v>26</v>
      </c>
      <c r="D18" s="78" t="s">
        <v>39</v>
      </c>
      <c r="E18" s="78" t="s">
        <v>40</v>
      </c>
      <c r="F18" s="78" t="s">
        <v>41</v>
      </c>
      <c r="G18" s="78" t="s">
        <v>42</v>
      </c>
      <c r="H18" s="78" t="s">
        <v>43</v>
      </c>
      <c r="I18" s="78" t="s">
        <v>44</v>
      </c>
      <c r="J18" s="74"/>
    </row>
    <row r="19" spans="1:10" x14ac:dyDescent="0.25">
      <c r="A19" s="76" t="s">
        <v>32</v>
      </c>
      <c r="B19" s="79">
        <v>-2.5986017495526044</v>
      </c>
      <c r="C19" s="79">
        <v>3.0467687691878167</v>
      </c>
      <c r="D19" s="79">
        <v>-0.85290415729360347</v>
      </c>
      <c r="E19" s="79">
        <v>0.40712575801414597</v>
      </c>
      <c r="F19" s="79">
        <v>-9.0926356580636885</v>
      </c>
      <c r="G19" s="79">
        <v>3.8954321589584797</v>
      </c>
      <c r="H19" s="79">
        <v>-9.0926356580636885</v>
      </c>
      <c r="I19" s="79">
        <v>3.8954321589584797</v>
      </c>
      <c r="J19" s="74"/>
    </row>
    <row r="20" spans="1:10" ht="15.75" thickBot="1" x14ac:dyDescent="0.3">
      <c r="A20" s="77">
        <v>1990</v>
      </c>
      <c r="B20" s="80">
        <v>1.3727001507017047E-3</v>
      </c>
      <c r="C20" s="80">
        <v>1.5178793425757293E-3</v>
      </c>
      <c r="D20" s="80">
        <v>0.90435393130282271</v>
      </c>
      <c r="E20" s="80">
        <v>0.38010340332459847</v>
      </c>
      <c r="F20" s="80">
        <v>-1.862583084245902E-3</v>
      </c>
      <c r="G20" s="80">
        <v>4.6079833856493115E-3</v>
      </c>
      <c r="H20" s="80">
        <v>-1.862583084245902E-3</v>
      </c>
      <c r="I20" s="80">
        <v>4.6079833856493115E-3</v>
      </c>
      <c r="J20" s="74"/>
    </row>
    <row r="21" spans="1:10" x14ac:dyDescent="0.25">
      <c r="A21" s="74"/>
      <c r="B21" s="74"/>
      <c r="C21" s="74"/>
      <c r="D21" s="74"/>
      <c r="E21" s="74"/>
      <c r="F21" s="74"/>
      <c r="G21" s="74"/>
      <c r="H21" s="74"/>
      <c r="I21" s="74"/>
      <c r="J21" s="74"/>
    </row>
    <row r="22" spans="1:10" x14ac:dyDescent="0.25">
      <c r="A22" s="74" t="s">
        <v>45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0" ht="15.75" thickBot="1" x14ac:dyDescent="0.3">
      <c r="A23" s="74"/>
      <c r="B23" s="74"/>
      <c r="C23" s="74"/>
      <c r="D23" s="74"/>
      <c r="E23" s="74"/>
      <c r="F23" s="74"/>
      <c r="G23" s="74"/>
      <c r="H23" s="74"/>
      <c r="I23" s="74"/>
      <c r="J23" s="74"/>
    </row>
    <row r="24" spans="1:10" x14ac:dyDescent="0.25">
      <c r="A24" s="78" t="s">
        <v>46</v>
      </c>
      <c r="B24" s="78" t="s">
        <v>49</v>
      </c>
      <c r="C24" s="78" t="s">
        <v>48</v>
      </c>
      <c r="D24" s="74"/>
      <c r="E24" s="74"/>
      <c r="F24" s="74"/>
      <c r="G24" s="74"/>
      <c r="H24" s="74"/>
      <c r="I24" s="74"/>
      <c r="J24" s="74"/>
    </row>
    <row r="25" spans="1:10" x14ac:dyDescent="0.25">
      <c r="A25" s="76">
        <v>1</v>
      </c>
      <c r="B25" s="79">
        <v>0.13444425049448983</v>
      </c>
      <c r="C25" s="79">
        <v>-0.13444425049448983</v>
      </c>
      <c r="D25" s="74"/>
      <c r="E25" s="74"/>
      <c r="F25" s="74"/>
      <c r="G25" s="74"/>
      <c r="H25" s="74"/>
      <c r="I25" s="74"/>
      <c r="J25" s="74"/>
    </row>
    <row r="26" spans="1:10" x14ac:dyDescent="0.25">
      <c r="A26" s="76">
        <v>2</v>
      </c>
      <c r="B26" s="79">
        <v>0.13718965079589296</v>
      </c>
      <c r="C26" s="79">
        <v>2.8103492041070544E-3</v>
      </c>
      <c r="D26" s="74"/>
      <c r="E26" s="74"/>
      <c r="F26" s="74"/>
      <c r="G26" s="74"/>
      <c r="H26" s="74"/>
      <c r="I26" s="74"/>
      <c r="J26" s="74"/>
    </row>
    <row r="27" spans="1:10" x14ac:dyDescent="0.25">
      <c r="A27" s="76">
        <v>3</v>
      </c>
      <c r="B27" s="79">
        <v>0.13993505109729654</v>
      </c>
      <c r="C27" s="79">
        <v>9.2064948902703475E-2</v>
      </c>
      <c r="D27" s="74"/>
      <c r="E27" s="74"/>
      <c r="F27" s="74"/>
      <c r="G27" s="74"/>
      <c r="H27" s="74"/>
      <c r="I27" s="74"/>
      <c r="J27" s="74"/>
    </row>
    <row r="28" spans="1:10" x14ac:dyDescent="0.25">
      <c r="A28" s="76">
        <v>4</v>
      </c>
      <c r="B28" s="79">
        <v>0.14954395215220861</v>
      </c>
      <c r="C28" s="79">
        <v>5.4560478477913843E-3</v>
      </c>
      <c r="D28" s="74"/>
      <c r="E28" s="74"/>
      <c r="F28" s="74"/>
      <c r="G28" s="74"/>
      <c r="H28" s="74"/>
      <c r="I28" s="74"/>
      <c r="J28" s="74"/>
    </row>
    <row r="29" spans="1:10" x14ac:dyDescent="0.25">
      <c r="A29" s="76">
        <v>5</v>
      </c>
      <c r="B29" s="79">
        <v>0.1509166523029104</v>
      </c>
      <c r="C29" s="79">
        <v>-2.19166523029104E-2</v>
      </c>
      <c r="D29" s="74"/>
      <c r="E29" s="74"/>
      <c r="F29" s="74"/>
      <c r="G29" s="74"/>
      <c r="H29" s="74"/>
      <c r="I29" s="74"/>
      <c r="J29" s="74"/>
    </row>
    <row r="30" spans="1:10" x14ac:dyDescent="0.25">
      <c r="A30" s="76">
        <v>6</v>
      </c>
      <c r="B30" s="79">
        <v>0.15228935245361175</v>
      </c>
      <c r="C30" s="79">
        <v>4.1710647546388258E-2</v>
      </c>
      <c r="D30" s="74"/>
      <c r="E30" s="74"/>
      <c r="F30" s="74"/>
      <c r="G30" s="74"/>
      <c r="H30" s="74"/>
      <c r="I30" s="74"/>
      <c r="J30" s="74"/>
    </row>
    <row r="31" spans="1:10" x14ac:dyDescent="0.25">
      <c r="A31" s="76">
        <v>7</v>
      </c>
      <c r="B31" s="79">
        <v>0.15366205260431354</v>
      </c>
      <c r="C31" s="79">
        <v>-2.4662052604313534E-2</v>
      </c>
      <c r="D31" s="74"/>
      <c r="E31" s="74"/>
      <c r="F31" s="74"/>
      <c r="G31" s="74"/>
      <c r="H31" s="74"/>
      <c r="I31" s="74"/>
      <c r="J31" s="74"/>
    </row>
    <row r="32" spans="1:10" x14ac:dyDescent="0.25">
      <c r="A32" s="76">
        <v>8</v>
      </c>
      <c r="B32" s="79">
        <v>0.15503475275501533</v>
      </c>
      <c r="C32" s="79">
        <v>5.0965247244984663E-2</v>
      </c>
      <c r="D32" s="74"/>
      <c r="E32" s="74"/>
      <c r="F32" s="74"/>
      <c r="G32" s="74"/>
      <c r="H32" s="74"/>
      <c r="I32" s="74"/>
      <c r="J32" s="74"/>
    </row>
    <row r="33" spans="1:10" x14ac:dyDescent="0.25">
      <c r="A33" s="76">
        <v>9</v>
      </c>
      <c r="B33" s="79">
        <v>0.15640745290571711</v>
      </c>
      <c r="C33" s="79">
        <v>4.9592547094282874E-2</v>
      </c>
      <c r="D33" s="74"/>
      <c r="E33" s="74"/>
      <c r="F33" s="74"/>
      <c r="G33" s="74"/>
      <c r="H33" s="74"/>
      <c r="I33" s="74"/>
      <c r="J33" s="74"/>
    </row>
    <row r="34" spans="1:10" x14ac:dyDescent="0.25">
      <c r="A34" s="76">
        <v>10</v>
      </c>
      <c r="B34" s="79">
        <v>0.1577801530564189</v>
      </c>
      <c r="C34" s="79">
        <v>2.3219846943581091E-2</v>
      </c>
      <c r="D34" s="74"/>
      <c r="E34" s="74"/>
      <c r="F34" s="74"/>
      <c r="G34" s="74"/>
      <c r="H34" s="74"/>
      <c r="I34" s="74"/>
      <c r="J34" s="74"/>
    </row>
    <row r="35" spans="1:10" x14ac:dyDescent="0.25">
      <c r="A35" s="76">
        <v>11</v>
      </c>
      <c r="B35" s="79">
        <v>0.15915285320712025</v>
      </c>
      <c r="C35" s="79">
        <v>3.4847146792879757E-2</v>
      </c>
      <c r="D35" s="74"/>
      <c r="E35" s="74"/>
      <c r="F35" s="74"/>
      <c r="G35" s="74"/>
      <c r="H35" s="74"/>
      <c r="I35" s="74"/>
      <c r="J35" s="74"/>
    </row>
    <row r="36" spans="1:10" x14ac:dyDescent="0.25">
      <c r="A36" s="76">
        <v>12</v>
      </c>
      <c r="B36" s="79">
        <v>0.1646436538099274</v>
      </c>
      <c r="C36" s="79">
        <v>2.773846190072593E-3</v>
      </c>
      <c r="D36" s="74"/>
      <c r="E36" s="74"/>
      <c r="F36" s="74"/>
      <c r="G36" s="74"/>
      <c r="H36" s="74"/>
      <c r="I36" s="74"/>
      <c r="J36" s="74"/>
    </row>
    <row r="37" spans="1:10" x14ac:dyDescent="0.25">
      <c r="A37" s="76">
        <v>13</v>
      </c>
      <c r="B37" s="79">
        <v>0.16738905411133054</v>
      </c>
      <c r="C37" s="79">
        <v>-6.7389054111330532E-2</v>
      </c>
      <c r="D37" s="74"/>
      <c r="E37" s="74"/>
      <c r="F37" s="74"/>
      <c r="G37" s="74"/>
      <c r="H37" s="74"/>
      <c r="I37" s="74"/>
      <c r="J37" s="74"/>
    </row>
    <row r="38" spans="1:10" x14ac:dyDescent="0.25">
      <c r="A38" s="76">
        <v>14</v>
      </c>
      <c r="B38" s="79">
        <v>0.16876175426203233</v>
      </c>
      <c r="C38" s="79">
        <v>-1.7761754262032331E-2</v>
      </c>
      <c r="D38" s="74"/>
      <c r="E38" s="74"/>
      <c r="F38" s="74"/>
      <c r="G38" s="74"/>
      <c r="H38" s="74"/>
      <c r="I38" s="74"/>
      <c r="J38" s="74"/>
    </row>
    <row r="39" spans="1:10" x14ac:dyDescent="0.25">
      <c r="A39" s="76">
        <v>15</v>
      </c>
      <c r="B39" s="79">
        <v>0.17013445441273412</v>
      </c>
      <c r="C39" s="79">
        <v>-4.5134454412734115E-2</v>
      </c>
      <c r="D39" s="74"/>
      <c r="E39" s="74"/>
      <c r="F39" s="74"/>
      <c r="G39" s="74"/>
      <c r="H39" s="74"/>
      <c r="I39" s="74"/>
      <c r="J39" s="74"/>
    </row>
    <row r="40" spans="1:10" x14ac:dyDescent="0.25">
      <c r="A40" s="76">
        <v>16</v>
      </c>
      <c r="B40" s="79">
        <v>0.17287985471413725</v>
      </c>
      <c r="C40" s="79">
        <v>2.1201452858627401E-3</v>
      </c>
      <c r="D40" s="74"/>
      <c r="E40" s="74"/>
      <c r="F40" s="74"/>
      <c r="G40" s="74"/>
      <c r="H40" s="74"/>
      <c r="I40" s="74"/>
      <c r="J40" s="74"/>
    </row>
    <row r="41" spans="1:10" ht="15.75" thickBot="1" x14ac:dyDescent="0.3">
      <c r="A41" s="77">
        <v>17</v>
      </c>
      <c r="B41" s="80">
        <v>0.17425255486483904</v>
      </c>
      <c r="C41" s="80">
        <v>5.7474451351609557E-3</v>
      </c>
      <c r="D41" s="74"/>
      <c r="E41" s="74"/>
      <c r="F41" s="74"/>
      <c r="G41" s="74"/>
      <c r="H41" s="74"/>
      <c r="I41" s="74"/>
      <c r="J41" s="74"/>
    </row>
    <row r="42" spans="1:10" x14ac:dyDescent="0.25">
      <c r="A42" s="74"/>
      <c r="B42" s="74"/>
      <c r="C42" s="74"/>
      <c r="D42" s="74"/>
      <c r="E42" s="74"/>
      <c r="F42" s="74"/>
      <c r="G42" s="74"/>
      <c r="H42" s="74"/>
      <c r="I42" s="74"/>
      <c r="J42" s="74"/>
    </row>
  </sheetData>
  <pageMargins left="0.70866141732283472" right="0.70866141732283472" top="0.35433070866141736" bottom="0.35433070866141736" header="0.31496062992125984" footer="0.31496062992125984"/>
  <pageSetup paperSize="9" scale="90" orientation="landscape" r:id="rId1"/>
  <headerFooter>
    <oddHeader>&amp;C&amp;"-,Italic"&amp;8Urbums Nr. 1505; NH&amp;Y4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J43"/>
  <sheetViews>
    <sheetView view="pageLayout" zoomScaleNormal="100" workbookViewId="0">
      <selection activeCell="G27" sqref="G27"/>
    </sheetView>
  </sheetViews>
  <sheetFormatPr defaultRowHeight="15" x14ac:dyDescent="0.25"/>
  <cols>
    <col min="1" max="1" width="15.7109375" customWidth="1"/>
    <col min="3" max="3" width="12.28515625" customWidth="1"/>
    <col min="4" max="4" width="10.42578125" bestFit="1" customWidth="1"/>
    <col min="5" max="5" width="9.85546875" customWidth="1"/>
    <col min="6" max="6" width="10.140625" customWidth="1"/>
    <col min="7" max="8" width="10.5703125" customWidth="1"/>
    <col min="9" max="9" width="12.28515625" customWidth="1"/>
  </cols>
  <sheetData>
    <row r="3" spans="1:10" x14ac:dyDescent="0.25">
      <c r="A3" s="74" t="s">
        <v>21</v>
      </c>
      <c r="B3" s="74"/>
      <c r="C3" s="74"/>
      <c r="D3" s="74"/>
      <c r="E3" s="74"/>
      <c r="F3" s="74"/>
      <c r="G3" s="74"/>
      <c r="H3" s="74"/>
      <c r="I3" s="74"/>
      <c r="J3" s="74"/>
    </row>
    <row r="4" spans="1:10" ht="15.75" thickBot="1" x14ac:dyDescent="0.3">
      <c r="A4" s="74"/>
      <c r="B4" s="74"/>
      <c r="C4" s="74"/>
      <c r="D4" s="74"/>
      <c r="E4" s="74"/>
      <c r="F4" s="74"/>
      <c r="G4" s="74"/>
      <c r="H4" s="74"/>
      <c r="I4" s="74"/>
      <c r="J4" s="74"/>
    </row>
    <row r="5" spans="1:10" x14ac:dyDescent="0.25">
      <c r="A5" s="75" t="s">
        <v>22</v>
      </c>
      <c r="B5" s="75"/>
      <c r="C5" s="74"/>
      <c r="D5" s="74"/>
      <c r="E5" s="74"/>
      <c r="F5" s="74"/>
      <c r="G5" s="74"/>
      <c r="H5" s="74"/>
      <c r="I5" s="74"/>
      <c r="J5" s="74"/>
    </row>
    <row r="6" spans="1:10" x14ac:dyDescent="0.25">
      <c r="A6" s="76" t="s">
        <v>23</v>
      </c>
      <c r="B6" s="79">
        <v>0.45318805962331649</v>
      </c>
      <c r="C6" s="74"/>
      <c r="D6" s="74"/>
      <c r="E6" s="74"/>
      <c r="F6" s="74"/>
      <c r="G6" s="74"/>
      <c r="H6" s="74"/>
      <c r="I6" s="74"/>
      <c r="J6" s="74"/>
    </row>
    <row r="7" spans="1:10" x14ac:dyDescent="0.25">
      <c r="A7" s="76" t="s">
        <v>24</v>
      </c>
      <c r="B7" s="79">
        <v>0.20537941738514665</v>
      </c>
      <c r="C7" s="74"/>
      <c r="D7" s="74"/>
      <c r="E7" s="74"/>
      <c r="F7" s="74"/>
      <c r="G7" s="74"/>
      <c r="H7" s="74"/>
      <c r="I7" s="74"/>
      <c r="J7" s="74"/>
    </row>
    <row r="8" spans="1:10" x14ac:dyDescent="0.25">
      <c r="A8" s="76" t="s">
        <v>25</v>
      </c>
      <c r="B8" s="79">
        <v>0.15240471187748975</v>
      </c>
      <c r="C8" s="74"/>
      <c r="D8" s="74"/>
      <c r="E8" s="74"/>
      <c r="F8" s="74"/>
      <c r="G8" s="74"/>
      <c r="H8" s="74"/>
      <c r="I8" s="74"/>
      <c r="J8" s="74"/>
    </row>
    <row r="9" spans="1:10" x14ac:dyDescent="0.25">
      <c r="A9" s="76" t="s">
        <v>26</v>
      </c>
      <c r="B9" s="79">
        <v>0.31935814788616296</v>
      </c>
      <c r="C9" s="74"/>
      <c r="D9" s="74"/>
      <c r="E9" s="74"/>
      <c r="F9" s="74"/>
      <c r="G9" s="74"/>
      <c r="H9" s="74"/>
      <c r="I9" s="74"/>
      <c r="J9" s="74"/>
    </row>
    <row r="10" spans="1:10" ht="15.75" thickBot="1" x14ac:dyDescent="0.3">
      <c r="A10" s="77" t="s">
        <v>27</v>
      </c>
      <c r="B10" s="77">
        <v>17</v>
      </c>
      <c r="C10" s="74"/>
      <c r="D10" s="74"/>
      <c r="E10" s="74"/>
      <c r="F10" s="74"/>
      <c r="G10" s="74"/>
      <c r="H10" s="74"/>
      <c r="I10" s="74"/>
      <c r="J10" s="74"/>
    </row>
    <row r="11" spans="1:10" x14ac:dyDescent="0.25">
      <c r="A11" s="74"/>
      <c r="B11" s="74"/>
      <c r="C11" s="74"/>
      <c r="D11" s="74"/>
      <c r="E11" s="74"/>
      <c r="F11" s="74"/>
      <c r="G11" s="74"/>
      <c r="H11" s="74"/>
      <c r="I11" s="74"/>
      <c r="J11" s="74"/>
    </row>
    <row r="12" spans="1:10" ht="15.75" thickBot="1" x14ac:dyDescent="0.3">
      <c r="A12" s="74" t="s">
        <v>28</v>
      </c>
      <c r="B12" s="74"/>
      <c r="C12" s="74"/>
      <c r="D12" s="74"/>
      <c r="E12" s="74"/>
      <c r="F12" s="74"/>
      <c r="G12" s="74"/>
      <c r="H12" s="74"/>
      <c r="I12" s="74"/>
      <c r="J12" s="74"/>
    </row>
    <row r="13" spans="1:10" x14ac:dyDescent="0.25">
      <c r="A13" s="78"/>
      <c r="B13" s="78" t="s">
        <v>33</v>
      </c>
      <c r="C13" s="78" t="s">
        <v>34</v>
      </c>
      <c r="D13" s="78" t="s">
        <v>35</v>
      </c>
      <c r="E13" s="78" t="s">
        <v>36</v>
      </c>
      <c r="F13" s="78" t="s">
        <v>37</v>
      </c>
      <c r="G13" s="74"/>
      <c r="H13" s="74"/>
      <c r="I13" s="74"/>
      <c r="J13" s="74"/>
    </row>
    <row r="14" spans="1:10" x14ac:dyDescent="0.25">
      <c r="A14" s="76" t="s">
        <v>29</v>
      </c>
      <c r="B14" s="76">
        <v>1</v>
      </c>
      <c r="C14" s="79">
        <v>0.39540701348079432</v>
      </c>
      <c r="D14" s="79">
        <v>0.39540701348079432</v>
      </c>
      <c r="E14" s="79">
        <v>3.8769336311923697</v>
      </c>
      <c r="F14" s="79">
        <v>6.7713972663118682E-2</v>
      </c>
      <c r="G14" s="74"/>
      <c r="H14" s="74"/>
      <c r="I14" s="74"/>
      <c r="J14" s="74"/>
    </row>
    <row r="15" spans="1:10" x14ac:dyDescent="0.25">
      <c r="A15" s="76" t="s">
        <v>30</v>
      </c>
      <c r="B15" s="76">
        <v>15</v>
      </c>
      <c r="C15" s="79">
        <v>1.529844399319205</v>
      </c>
      <c r="D15" s="79">
        <v>0.10198962662128033</v>
      </c>
      <c r="E15" s="79"/>
      <c r="F15" s="79"/>
      <c r="G15" s="74"/>
      <c r="H15" s="74"/>
      <c r="I15" s="74"/>
      <c r="J15" s="74"/>
    </row>
    <row r="16" spans="1:10" ht="15.75" thickBot="1" x14ac:dyDescent="0.3">
      <c r="A16" s="77" t="s">
        <v>31</v>
      </c>
      <c r="B16" s="77">
        <v>16</v>
      </c>
      <c r="C16" s="80">
        <v>1.9252514127999993</v>
      </c>
      <c r="D16" s="80"/>
      <c r="E16" s="80"/>
      <c r="F16" s="80"/>
      <c r="G16" s="74"/>
      <c r="H16" s="74"/>
      <c r="I16" s="74"/>
      <c r="J16" s="74"/>
    </row>
    <row r="17" spans="1:10" ht="15.75" thickBot="1" x14ac:dyDescent="0.3">
      <c r="A17" s="74"/>
      <c r="B17" s="74"/>
      <c r="C17" s="74"/>
      <c r="D17" s="74"/>
      <c r="E17" s="74"/>
      <c r="F17" s="74"/>
      <c r="G17" s="74"/>
      <c r="H17" s="74"/>
      <c r="I17" s="74"/>
      <c r="J17" s="74"/>
    </row>
    <row r="18" spans="1:10" x14ac:dyDescent="0.25">
      <c r="A18" s="78"/>
      <c r="B18" s="78" t="s">
        <v>38</v>
      </c>
      <c r="C18" s="78" t="s">
        <v>26</v>
      </c>
      <c r="D18" s="78" t="s">
        <v>39</v>
      </c>
      <c r="E18" s="78" t="s">
        <v>40</v>
      </c>
      <c r="F18" s="78" t="s">
        <v>41</v>
      </c>
      <c r="G18" s="78" t="s">
        <v>42</v>
      </c>
      <c r="H18" s="78" t="s">
        <v>43</v>
      </c>
      <c r="I18" s="78" t="s">
        <v>44</v>
      </c>
      <c r="J18" s="74"/>
    </row>
    <row r="19" spans="1:10" x14ac:dyDescent="0.25">
      <c r="A19" s="76" t="s">
        <v>32</v>
      </c>
      <c r="B19" s="79">
        <v>35.87690114910049</v>
      </c>
      <c r="C19" s="79">
        <v>18.137975035261572</v>
      </c>
      <c r="D19" s="79">
        <v>1.9779992573235505</v>
      </c>
      <c r="E19" s="79">
        <v>6.659899824478395E-2</v>
      </c>
      <c r="F19" s="79">
        <v>-2.7832774971823184</v>
      </c>
      <c r="G19" s="79">
        <v>74.537079795383306</v>
      </c>
      <c r="H19" s="79">
        <v>-2.7832774971823184</v>
      </c>
      <c r="I19" s="79">
        <v>74.537079795383306</v>
      </c>
      <c r="J19" s="74"/>
    </row>
    <row r="20" spans="1:10" ht="15.75" thickBot="1" x14ac:dyDescent="0.3">
      <c r="A20" s="77">
        <v>1990</v>
      </c>
      <c r="B20" s="80">
        <v>-1.7792244513516055E-2</v>
      </c>
      <c r="C20" s="80">
        <v>9.0362149896648977E-3</v>
      </c>
      <c r="D20" s="80">
        <v>-1.9689930500619783</v>
      </c>
      <c r="E20" s="80">
        <v>6.7713972663118599E-2</v>
      </c>
      <c r="F20" s="80">
        <v>-3.7052480846817719E-2</v>
      </c>
      <c r="G20" s="80">
        <v>1.4679918197856093E-3</v>
      </c>
      <c r="H20" s="80">
        <v>-3.7052480846817719E-2</v>
      </c>
      <c r="I20" s="80">
        <v>1.4679918197856093E-3</v>
      </c>
      <c r="J20" s="74"/>
    </row>
    <row r="21" spans="1:10" x14ac:dyDescent="0.25">
      <c r="A21" s="74"/>
      <c r="B21" s="74"/>
      <c r="C21" s="74"/>
      <c r="D21" s="74"/>
      <c r="E21" s="74"/>
      <c r="F21" s="74"/>
      <c r="G21" s="74"/>
      <c r="H21" s="74"/>
      <c r="I21" s="74"/>
      <c r="J21" s="74"/>
    </row>
    <row r="22" spans="1:10" x14ac:dyDescent="0.25">
      <c r="A22" s="74" t="s">
        <v>45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0" ht="15.75" thickBot="1" x14ac:dyDescent="0.3">
      <c r="A23" s="74"/>
      <c r="B23" s="74"/>
      <c r="C23" s="74"/>
      <c r="D23" s="74"/>
      <c r="E23" s="74"/>
      <c r="F23" s="74"/>
      <c r="G23" s="74"/>
      <c r="H23" s="74"/>
      <c r="I23" s="74"/>
      <c r="J23" s="74"/>
    </row>
    <row r="24" spans="1:10" x14ac:dyDescent="0.25">
      <c r="A24" s="78" t="s">
        <v>46</v>
      </c>
      <c r="B24" s="78" t="s">
        <v>49</v>
      </c>
      <c r="C24" s="78" t="s">
        <v>48</v>
      </c>
      <c r="D24" s="74"/>
      <c r="E24" s="74"/>
      <c r="F24" s="74"/>
      <c r="G24" s="74"/>
      <c r="H24" s="74"/>
      <c r="I24" s="74"/>
      <c r="J24" s="74"/>
    </row>
    <row r="25" spans="1:10" x14ac:dyDescent="0.25">
      <c r="A25" s="76">
        <v>1</v>
      </c>
      <c r="B25" s="79">
        <v>0.4525423226900287</v>
      </c>
      <c r="C25" s="79">
        <v>-0.4525423226900287</v>
      </c>
      <c r="D25" s="74"/>
      <c r="E25" s="74"/>
      <c r="F25" s="74"/>
      <c r="G25" s="74"/>
      <c r="H25" s="74"/>
      <c r="I25" s="74"/>
      <c r="J25" s="74"/>
    </row>
    <row r="26" spans="1:10" x14ac:dyDescent="0.25">
      <c r="A26" s="76">
        <v>2</v>
      </c>
      <c r="B26" s="79">
        <v>0.41695783366299111</v>
      </c>
      <c r="C26" s="79">
        <v>0.33304216633700889</v>
      </c>
      <c r="D26" s="74"/>
      <c r="E26" s="74"/>
      <c r="F26" s="74"/>
      <c r="G26" s="74"/>
      <c r="H26" s="74"/>
      <c r="I26" s="74"/>
      <c r="J26" s="74"/>
    </row>
    <row r="27" spans="1:10" x14ac:dyDescent="0.25">
      <c r="A27" s="76">
        <v>3</v>
      </c>
      <c r="B27" s="79">
        <v>0.38137334463596062</v>
      </c>
      <c r="C27" s="79">
        <v>0.94762665536403934</v>
      </c>
      <c r="D27" s="74"/>
      <c r="E27" s="74"/>
      <c r="F27" s="74"/>
      <c r="G27" s="74"/>
      <c r="H27" s="74"/>
      <c r="I27" s="74"/>
      <c r="J27" s="74"/>
    </row>
    <row r="28" spans="1:10" x14ac:dyDescent="0.25">
      <c r="A28" s="76">
        <v>4</v>
      </c>
      <c r="B28" s="79">
        <v>0.25682763304134681</v>
      </c>
      <c r="C28" s="79">
        <v>-0.24792763304134682</v>
      </c>
      <c r="D28" s="74"/>
      <c r="E28" s="74"/>
      <c r="F28" s="74"/>
      <c r="G28" s="74"/>
      <c r="H28" s="74"/>
      <c r="I28" s="74"/>
      <c r="J28" s="74"/>
    </row>
    <row r="29" spans="1:10" x14ac:dyDescent="0.25">
      <c r="A29" s="76">
        <v>5</v>
      </c>
      <c r="B29" s="79">
        <v>0.23903538852783157</v>
      </c>
      <c r="C29" s="79">
        <v>-0.21683538852783157</v>
      </c>
      <c r="D29" s="74"/>
      <c r="E29" s="74"/>
      <c r="F29" s="74"/>
      <c r="G29" s="74"/>
      <c r="H29" s="74"/>
      <c r="I29" s="74"/>
      <c r="J29" s="74"/>
    </row>
    <row r="30" spans="1:10" x14ac:dyDescent="0.25">
      <c r="A30" s="76">
        <v>6</v>
      </c>
      <c r="B30" s="79">
        <v>0.22124314401431633</v>
      </c>
      <c r="C30" s="79">
        <v>-0.19904314401431633</v>
      </c>
      <c r="D30" s="74"/>
      <c r="E30" s="74"/>
      <c r="F30" s="74"/>
      <c r="G30" s="74"/>
      <c r="H30" s="74"/>
      <c r="I30" s="74"/>
      <c r="J30" s="74"/>
    </row>
    <row r="31" spans="1:10" x14ac:dyDescent="0.25">
      <c r="A31" s="76">
        <v>7</v>
      </c>
      <c r="B31" s="79">
        <v>0.20345089950080109</v>
      </c>
      <c r="C31" s="79">
        <v>-0.19015089950080108</v>
      </c>
      <c r="D31" s="74"/>
      <c r="E31" s="74"/>
      <c r="F31" s="74"/>
      <c r="G31" s="74"/>
      <c r="H31" s="74"/>
      <c r="I31" s="74"/>
      <c r="J31" s="74"/>
    </row>
    <row r="32" spans="1:10" x14ac:dyDescent="0.25">
      <c r="A32" s="76">
        <v>8</v>
      </c>
      <c r="B32" s="79">
        <v>0.18565865498728584</v>
      </c>
      <c r="C32" s="79">
        <v>-0.14575865498728585</v>
      </c>
      <c r="D32" s="74"/>
      <c r="E32" s="74"/>
      <c r="F32" s="74"/>
      <c r="G32" s="74"/>
      <c r="H32" s="74"/>
      <c r="I32" s="74"/>
      <c r="J32" s="74"/>
    </row>
    <row r="33" spans="1:10" x14ac:dyDescent="0.25">
      <c r="A33" s="76">
        <v>9</v>
      </c>
      <c r="B33" s="79">
        <v>0.1678664104737706</v>
      </c>
      <c r="C33" s="79">
        <v>-0.14126641047377059</v>
      </c>
      <c r="D33" s="74"/>
      <c r="E33" s="74"/>
      <c r="F33" s="74"/>
      <c r="G33" s="74"/>
      <c r="H33" s="74"/>
      <c r="I33" s="74"/>
      <c r="J33" s="74"/>
    </row>
    <row r="34" spans="1:10" x14ac:dyDescent="0.25">
      <c r="A34" s="76">
        <v>10</v>
      </c>
      <c r="B34" s="79">
        <v>0.15007416596025536</v>
      </c>
      <c r="C34" s="79">
        <v>-0.12347416596025536</v>
      </c>
      <c r="D34" s="74"/>
      <c r="E34" s="74"/>
      <c r="F34" s="74"/>
      <c r="G34" s="74"/>
      <c r="H34" s="74"/>
      <c r="I34" s="74"/>
      <c r="J34" s="74"/>
    </row>
    <row r="35" spans="1:10" x14ac:dyDescent="0.25">
      <c r="A35" s="76">
        <v>11</v>
      </c>
      <c r="B35" s="79">
        <v>0.13228192144673301</v>
      </c>
      <c r="C35" s="79">
        <v>-8.7981921446733002E-2</v>
      </c>
      <c r="D35" s="74"/>
      <c r="E35" s="74"/>
      <c r="F35" s="74"/>
      <c r="G35" s="74"/>
      <c r="H35" s="74"/>
      <c r="I35" s="74"/>
      <c r="J35" s="74"/>
    </row>
    <row r="36" spans="1:10" x14ac:dyDescent="0.25">
      <c r="A36" s="76">
        <v>12</v>
      </c>
      <c r="B36" s="79">
        <v>6.1112943392672037E-2</v>
      </c>
      <c r="C36" s="79">
        <v>-3.4552943392672036E-2</v>
      </c>
      <c r="D36" s="74"/>
      <c r="E36" s="74"/>
      <c r="F36" s="74"/>
      <c r="G36" s="74"/>
      <c r="H36" s="74"/>
      <c r="I36" s="74"/>
      <c r="J36" s="74"/>
    </row>
    <row r="37" spans="1:10" x14ac:dyDescent="0.25">
      <c r="A37" s="76">
        <v>13</v>
      </c>
      <c r="B37" s="79">
        <v>2.5528454365641551E-2</v>
      </c>
      <c r="C37" s="79">
        <v>8.447154563435845E-2</v>
      </c>
      <c r="D37" s="74"/>
      <c r="E37" s="74"/>
      <c r="F37" s="74"/>
      <c r="G37" s="74"/>
      <c r="H37" s="74"/>
      <c r="I37" s="74"/>
      <c r="J37" s="74"/>
    </row>
    <row r="38" spans="1:10" x14ac:dyDescent="0.25">
      <c r="A38" s="76">
        <v>14</v>
      </c>
      <c r="B38" s="79">
        <v>7.7362098521263079E-3</v>
      </c>
      <c r="C38" s="79">
        <v>8.326379014787369E-2</v>
      </c>
      <c r="D38" s="74"/>
      <c r="E38" s="74"/>
      <c r="F38" s="74"/>
      <c r="G38" s="74"/>
      <c r="H38" s="74"/>
      <c r="I38" s="74"/>
      <c r="J38" s="74"/>
    </row>
    <row r="39" spans="1:10" x14ac:dyDescent="0.25">
      <c r="A39" s="76">
        <v>15</v>
      </c>
      <c r="B39" s="79">
        <v>-1.0056034661388935E-2</v>
      </c>
      <c r="C39" s="79">
        <v>0.10105603466138893</v>
      </c>
      <c r="D39" s="74"/>
      <c r="E39" s="74"/>
      <c r="F39" s="74"/>
      <c r="G39" s="74"/>
      <c r="H39" s="74"/>
      <c r="I39" s="74"/>
      <c r="J39" s="74"/>
    </row>
    <row r="40" spans="1:10" x14ac:dyDescent="0.25">
      <c r="A40" s="76">
        <v>16</v>
      </c>
      <c r="B40" s="79">
        <v>-4.5640523688426526E-2</v>
      </c>
      <c r="C40" s="79">
        <v>0.13664052368842652</v>
      </c>
      <c r="D40" s="74"/>
      <c r="E40" s="74"/>
      <c r="F40" s="74"/>
      <c r="G40" s="74"/>
      <c r="H40" s="74"/>
      <c r="I40" s="74"/>
      <c r="J40" s="74"/>
    </row>
    <row r="41" spans="1:10" ht="15.75" thickBot="1" x14ac:dyDescent="0.3">
      <c r="A41" s="77">
        <v>17</v>
      </c>
      <c r="B41" s="80">
        <v>-6.3432768201941769E-2</v>
      </c>
      <c r="C41" s="80">
        <v>0.15343276820194177</v>
      </c>
      <c r="D41" s="74"/>
      <c r="E41" s="74"/>
      <c r="F41" s="74"/>
      <c r="G41" s="74"/>
      <c r="H41" s="74"/>
      <c r="I41" s="74"/>
      <c r="J41" s="74"/>
    </row>
    <row r="42" spans="1:10" x14ac:dyDescent="0.25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x14ac:dyDescent="0.25">
      <c r="A43" s="74"/>
      <c r="B43" s="74"/>
      <c r="C43" s="74"/>
      <c r="D43" s="74"/>
      <c r="E43" s="74"/>
      <c r="F43" s="74"/>
      <c r="G43" s="74"/>
      <c r="H43" s="74"/>
      <c r="I43" s="74"/>
      <c r="J43" s="74"/>
    </row>
  </sheetData>
  <pageMargins left="0.70866141732283472" right="0.70866141732283472" top="0.35433070866141736" bottom="0.35433070866141736" header="0.31496062992125984" footer="0.31496062992125984"/>
  <pageSetup paperSize="9" scale="90" orientation="landscape" r:id="rId1"/>
  <headerFooter>
    <oddHeader>&amp;C&amp;"-,Italic"&amp;8Urbums Nr. 1505; NO&amp;Y3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Jugla_1505</vt:lpstr>
      <vt:lpstr>Cl</vt:lpstr>
      <vt:lpstr>NH4</vt:lpstr>
      <vt:lpstr>NO3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2020-12-30T10:24:25Z</cp:lastPrinted>
  <dcterms:created xsi:type="dcterms:W3CDTF">2020-11-10T06:41:37Z</dcterms:created>
  <dcterms:modified xsi:type="dcterms:W3CDTF">2021-01-27T13:50:54Z</dcterms:modified>
</cp:coreProperties>
</file>