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Akmens_tilts\"/>
    </mc:Choice>
  </mc:AlternateContent>
  <xr:revisionPtr revIDLastSave="0" documentId="13_ncr:1_{25AFCC7D-E96A-4235-98A5-5CA33BA74C1B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Akmens_tilts_22763" sheetId="1" r:id="rId1"/>
    <sheet name="22763_Cl" sheetId="3" r:id="rId2"/>
    <sheet name="22763_NH4" sheetId="4" r:id="rId3"/>
  </sheets>
  <definedNames>
    <definedName name="_xlnm._FilterDatabase" localSheetId="0" hidden="1">Akmens_tilts_22763!#REF!</definedName>
  </definedNames>
  <calcPr calcId="181029"/>
</workbook>
</file>

<file path=xl/calcChain.xml><?xml version="1.0" encoding="utf-8"?>
<calcChain xmlns="http://schemas.openxmlformats.org/spreadsheetml/2006/main">
  <c r="R20" i="1" l="1"/>
  <c r="R19" i="1"/>
  <c r="R18" i="1"/>
  <c r="R17" i="1"/>
  <c r="R16" i="1"/>
  <c r="R15" i="1"/>
  <c r="Q20" i="1"/>
  <c r="Q19" i="1"/>
  <c r="Q18" i="1"/>
  <c r="Q17" i="1"/>
  <c r="Q16" i="1"/>
  <c r="Q15" i="1"/>
  <c r="P20" i="1"/>
  <c r="P19" i="1"/>
  <c r="P18" i="1"/>
  <c r="P17" i="1"/>
  <c r="P16" i="1"/>
  <c r="P15" i="1"/>
  <c r="O20" i="1"/>
  <c r="O18" i="1"/>
  <c r="O17" i="1"/>
  <c r="O16" i="1"/>
  <c r="O15" i="1"/>
  <c r="N20" i="1"/>
  <c r="N21" i="1" s="1"/>
  <c r="N19" i="1"/>
  <c r="N18" i="1"/>
  <c r="N17" i="1"/>
  <c r="N16" i="1"/>
  <c r="N15" i="1"/>
  <c r="M20" i="1"/>
  <c r="M19" i="1"/>
  <c r="M18" i="1"/>
  <c r="M17" i="1"/>
  <c r="M16" i="1"/>
  <c r="M15" i="1"/>
  <c r="L20" i="1"/>
  <c r="L19" i="1"/>
  <c r="L18" i="1"/>
  <c r="L17" i="1"/>
  <c r="L16" i="1"/>
  <c r="L15" i="1"/>
  <c r="M21" i="1" l="1"/>
  <c r="Q21" i="1"/>
  <c r="L21" i="1"/>
</calcChain>
</file>

<file path=xl/sharedStrings.xml><?xml version="1.0" encoding="utf-8"?>
<sst xmlns="http://schemas.openxmlformats.org/spreadsheetml/2006/main" count="94" uniqueCount="54">
  <si>
    <t>Datums</t>
  </si>
  <si>
    <t>mg/l</t>
  </si>
  <si>
    <t>µg/l</t>
  </si>
  <si>
    <t>Trihlormetāns</t>
  </si>
  <si>
    <t>1,2-dihloretāns</t>
  </si>
  <si>
    <t>Cl</t>
  </si>
  <si>
    <t>As</t>
  </si>
  <si>
    <t>BTEX</t>
  </si>
  <si>
    <t>TCE + PCE</t>
  </si>
  <si>
    <t>Robežvērtība</t>
  </si>
  <si>
    <t>0,5x1,288=0,644</t>
  </si>
  <si>
    <t>Count</t>
  </si>
  <si>
    <t>Augšdevona Pļaviņu horizonts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</si>
  <si>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</si>
  <si>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</si>
  <si>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</si>
  <si>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Gads</t>
  </si>
  <si>
    <t>Min</t>
  </si>
  <si>
    <t>Max</t>
  </si>
  <si>
    <t>Var.p</t>
  </si>
  <si>
    <t>Stdev.p</t>
  </si>
  <si>
    <t>Testēšanas rezultāti</t>
  </si>
  <si>
    <t>DB "Urbumi" dati</t>
  </si>
  <si>
    <t>Tendenču aprēķinam sagatavotie dati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</si>
  <si>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</si>
  <si>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</si>
  <si>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</si>
  <si>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</si>
  <si>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</si>
  <si>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</si>
  <si>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</si>
  <si>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</si>
  <si>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</si>
  <si>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</si>
  <si>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</si>
  <si>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</si>
  <si>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</si>
  <si>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</si>
  <si>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</si>
  <si>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</si>
  <si>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</si>
  <si>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</si>
  <si>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</si>
  <si>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</si>
  <si>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</si>
  <si>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</si>
  <si>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</si>
  <si>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</si>
  <si>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</si>
  <si>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</si>
  <si>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1340</t>
  </si>
  <si>
    <t>Residuals</t>
  </si>
  <si>
    <t>Predicted 2,322</t>
  </si>
  <si>
    <t>22763)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</si>
</sst>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7">
    <xf numFmtId="0" fontId="0" fillId="0" borderId="0" xfId="0"/>
    <xf numFmtId="0" fontId="18" fillId="0" borderId="0" xfId="0" applyFont="1"/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4" fontId="18" fillId="0" borderId="22" xfId="0" applyNumberFormat="1" applyFont="1" applyBorder="1"/>
    <xf numFmtId="1" fontId="20" fillId="0" borderId="21" xfId="0" applyNumberFormat="1" applyFont="1" applyBorder="1"/>
    <xf numFmtId="0" fontId="18" fillId="0" borderId="21" xfId="0" applyFont="1" applyBorder="1"/>
    <xf numFmtId="2" fontId="20" fillId="0" borderId="22" xfId="0" applyNumberFormat="1" applyFont="1" applyBorder="1"/>
    <xf numFmtId="2" fontId="18" fillId="0" borderId="21" xfId="0" applyNumberFormat="1" applyFont="1" applyBorder="1"/>
    <xf numFmtId="164" fontId="18" fillId="0" borderId="21" xfId="0" applyNumberFormat="1" applyFont="1" applyBorder="1"/>
    <xf numFmtId="2" fontId="18" fillId="0" borderId="22" xfId="0" applyNumberFormat="1" applyFont="1" applyBorder="1"/>
    <xf numFmtId="1" fontId="20" fillId="0" borderId="23" xfId="0" applyNumberFormat="1" applyFont="1" applyBorder="1"/>
    <xf numFmtId="2" fontId="18" fillId="0" borderId="23" xfId="0" applyNumberFormat="1" applyFont="1" applyBorder="1"/>
    <xf numFmtId="164" fontId="18" fillId="0" borderId="23" xfId="0" applyNumberFormat="1" applyFont="1" applyBorder="1"/>
    <xf numFmtId="2" fontId="18" fillId="0" borderId="21" xfId="0" applyNumberFormat="1" applyFont="1" applyFill="1" applyBorder="1"/>
    <xf numFmtId="0" fontId="18" fillId="0" borderId="21" xfId="0" applyFont="1" applyFill="1" applyBorder="1"/>
    <xf numFmtId="2" fontId="20" fillId="0" borderId="21" xfId="0" applyNumberFormat="1" applyFont="1" applyFill="1" applyBorder="1"/>
    <xf numFmtId="0" fontId="20" fillId="0" borderId="15" xfId="0" applyFont="1" applyBorder="1" applyAlignment="1">
      <alignment horizontal="right" vertical="center"/>
    </xf>
    <xf numFmtId="0" fontId="20" fillId="0" borderId="15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right" vertical="center"/>
    </xf>
    <xf numFmtId="165" fontId="18" fillId="0" borderId="0" xfId="0" applyNumberFormat="1" applyFont="1"/>
    <xf numFmtId="165" fontId="20" fillId="0" borderId="0" xfId="0" applyNumberFormat="1" applyFont="1"/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 applyFill="1"/>
    <xf numFmtId="165" fontId="18" fillId="0" borderId="0" xfId="0" applyNumberFormat="1" applyFont="1" applyFill="1"/>
    <xf numFmtId="14" fontId="18" fillId="33" borderId="24" xfId="0" applyNumberFormat="1" applyFont="1" applyFill="1" applyBorder="1"/>
    <xf numFmtId="14" fontId="18" fillId="33" borderId="22" xfId="0" applyNumberFormat="1" applyFont="1" applyFill="1" applyBorder="1"/>
    <xf numFmtId="14" fontId="18" fillId="34" borderId="13" xfId="0" applyNumberFormat="1" applyFont="1" applyFill="1" applyBorder="1"/>
    <xf numFmtId="14" fontId="18" fillId="34" borderId="17" xfId="0" applyNumberFormat="1" applyFont="1" applyFill="1" applyBorder="1"/>
    <xf numFmtId="2" fontId="18" fillId="35" borderId="21" xfId="0" applyNumberFormat="1" applyFont="1" applyFill="1" applyBorder="1"/>
    <xf numFmtId="2" fontId="18" fillId="35" borderId="20" xfId="0" applyNumberFormat="1" applyFont="1" applyFill="1" applyBorder="1"/>
    <xf numFmtId="164" fontId="18" fillId="35" borderId="21" xfId="0" applyNumberFormat="1" applyFont="1" applyFill="1" applyBorder="1"/>
    <xf numFmtId="164" fontId="18" fillId="35" borderId="23" xfId="0" applyNumberFormat="1" applyFont="1" applyFill="1" applyBorder="1"/>
    <xf numFmtId="164" fontId="18" fillId="35" borderId="20" xfId="0" applyNumberFormat="1" applyFont="1" applyFill="1" applyBorder="1"/>
    <xf numFmtId="0" fontId="18" fillId="0" borderId="23" xfId="0" applyFont="1" applyFill="1" applyBorder="1"/>
    <xf numFmtId="2" fontId="18" fillId="0" borderId="22" xfId="0" applyNumberFormat="1" applyFont="1" applyFill="1" applyBorder="1"/>
    <xf numFmtId="2" fontId="20" fillId="0" borderId="23" xfId="0" applyNumberFormat="1" applyFont="1" applyFill="1" applyBorder="1"/>
    <xf numFmtId="0" fontId="18" fillId="35" borderId="21" xfId="0" applyFont="1" applyFill="1" applyBorder="1"/>
    <xf numFmtId="0" fontId="18" fillId="35" borderId="23" xfId="0" applyFont="1" applyFill="1" applyBorder="1"/>
    <xf numFmtId="0" fontId="18" fillId="35" borderId="20" xfId="0" applyFont="1" applyFill="1" applyBorder="1"/>
    <xf numFmtId="0" fontId="18" fillId="35" borderId="25" xfId="0" applyFont="1" applyFill="1" applyBorder="1"/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0" fontId="18" fillId="0" borderId="21" xfId="0" applyNumberFormat="1" applyFont="1" applyBorder="1"/>
    <xf numFmtId="164" fontId="18" fillId="0" borderId="0" xfId="0" applyNumberFormat="1" applyFont="1"/>
    <xf numFmtId="1" fontId="18" fillId="0" borderId="21" xfId="0" applyNumberFormat="1" applyFont="1" applyBorder="1"/>
    <xf numFmtId="1" fontId="18" fillId="0" borderId="23" xfId="0" applyNumberFormat="1" applyFont="1" applyBorder="1"/>
    <xf numFmtId="2" fontId="18" fillId="0" borderId="23" xfId="0" applyNumberFormat="1" applyFont="1" applyFill="1" applyBorder="1"/>
    <xf numFmtId="1" fontId="18" fillId="0" borderId="0" xfId="0" applyNumberFormat="1" applyFont="1"/>
    <xf numFmtId="2" fontId="18" fillId="0" borderId="0" xfId="0" applyNumberFormat="1" applyFont="1"/>
    <xf numFmtId="1" fontId="18" fillId="0" borderId="20" xfId="0" applyNumberFormat="1" applyFont="1" applyBorder="1"/>
    <xf numFmtId="2" fontId="18" fillId="0" borderId="20" xfId="0" applyNumberFormat="1" applyFont="1" applyFill="1" applyBorder="1"/>
    <xf numFmtId="0" fontId="18" fillId="0" borderId="27" xfId="0" applyFont="1" applyBorder="1"/>
    <xf numFmtId="0" fontId="18" fillId="0" borderId="13" xfId="0" applyFont="1" applyBorder="1"/>
    <xf numFmtId="0" fontId="20" fillId="0" borderId="0" xfId="0" applyFont="1" applyAlignment="1"/>
    <xf numFmtId="0" fontId="0" fillId="0" borderId="0" xfId="0" applyFill="1" applyBorder="1" applyAlignment="1"/>
    <xf numFmtId="0" fontId="0" fillId="0" borderId="28" xfId="0" applyFill="1" applyBorder="1" applyAlignment="1"/>
    <xf numFmtId="0" fontId="21" fillId="0" borderId="29" xfId="0" applyFont="1" applyFill="1" applyBorder="1" applyAlignment="1">
      <alignment horizontal="center"/>
    </xf>
    <xf numFmtId="0" fontId="21" fillId="0" borderId="29" xfId="0" applyFont="1" applyFill="1" applyBorder="1" applyAlignment="1">
      <alignment horizontal="centerContinuous"/>
    </xf>
    <xf numFmtId="165" fontId="0" fillId="0" borderId="0" xfId="0" applyNumberFormat="1" applyFill="1" applyBorder="1" applyAlignment="1"/>
    <xf numFmtId="165" fontId="0" fillId="0" borderId="28" xfId="0" applyNumberFormat="1" applyFill="1" applyBorder="1" applyAlignment="1"/>
    <xf numFmtId="0" fontId="22" fillId="0" borderId="0" xfId="0" applyFont="1"/>
    <xf numFmtId="0" fontId="23" fillId="0" borderId="29" xfId="0" applyFont="1" applyFill="1" applyBorder="1" applyAlignment="1">
      <alignment horizontal="centerContinuous"/>
    </xf>
    <xf numFmtId="0" fontId="22" fillId="0" borderId="0" xfId="0" applyFont="1" applyFill="1" applyBorder="1" applyAlignment="1"/>
    <xf numFmtId="0" fontId="22" fillId="0" borderId="28" xfId="0" applyFont="1" applyFill="1" applyBorder="1" applyAlignment="1"/>
    <xf numFmtId="0" fontId="23" fillId="0" borderId="29" xfId="0" applyFont="1" applyFill="1" applyBorder="1" applyAlignment="1">
      <alignment horizontal="center"/>
    </xf>
    <xf numFmtId="165" fontId="22" fillId="0" borderId="0" xfId="0" applyNumberFormat="1" applyFont="1" applyFill="1" applyBorder="1" applyAlignment="1"/>
    <xf numFmtId="165" fontId="22" fillId="0" borderId="28" xfId="0" applyNumberFormat="1" applyFont="1" applyFill="1" applyBorder="1" applyAlignment="1"/>
    <xf numFmtId="0" fontId="18" fillId="0" borderId="0" xfId="0" applyFont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Akmens_tilts_22763!$K$6:$K$12</c:f>
              <c:numCache>
                <c:formatCode>General</c:formatCode>
                <c:ptCount val="7"/>
                <c:pt idx="0">
                  <c:v>2008</c:v>
                </c:pt>
                <c:pt idx="1">
                  <c:v>2013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Akmens_tilts_22763!$K$6:$K$12</c:f>
              <c:numCache>
                <c:formatCode>General</c:formatCode>
                <c:ptCount val="7"/>
                <c:pt idx="0">
                  <c:v>2008</c:v>
                </c:pt>
                <c:pt idx="1">
                  <c:v>2013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6B-48C8-977F-EADD5953FF36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8719420372443936E-2"/>
                  <c:y val="-0.22992395370146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Akmens_tilts_22763!$K$6:$K$12</c:f>
              <c:numCache>
                <c:formatCode>General</c:formatCode>
                <c:ptCount val="7"/>
                <c:pt idx="0">
                  <c:v>2008</c:v>
                </c:pt>
                <c:pt idx="1">
                  <c:v>2013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Akmens_tilts_22763!$L$6:$L$12</c:f>
              <c:numCache>
                <c:formatCode>0</c:formatCode>
                <c:ptCount val="7"/>
                <c:pt idx="0">
                  <c:v>1340</c:v>
                </c:pt>
                <c:pt idx="1">
                  <c:v>1200.0999999999999</c:v>
                </c:pt>
                <c:pt idx="2">
                  <c:v>889.1</c:v>
                </c:pt>
                <c:pt idx="3">
                  <c:v>909.5</c:v>
                </c:pt>
                <c:pt idx="4">
                  <c:v>760</c:v>
                </c:pt>
                <c:pt idx="5">
                  <c:v>800</c:v>
                </c:pt>
                <c:pt idx="6">
                  <c:v>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6B-48C8-977F-EADD5953F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5471840"/>
        <c:axId val="1075490976"/>
      </c:lineChart>
      <c:catAx>
        <c:axId val="107547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75490976"/>
        <c:crosses val="autoZero"/>
        <c:auto val="1"/>
        <c:lblAlgn val="ctr"/>
        <c:lblOffset val="100"/>
        <c:noMultiLvlLbl val="0"/>
      </c:catAx>
      <c:valAx>
        <c:axId val="1075490976"/>
        <c:scaling>
          <c:orientation val="minMax"/>
          <c:max val="1400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75471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NH</a:t>
            </a:r>
            <a:r>
              <a:rPr lang="lv-LV" sz="1100" b="1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Akmens_tilts_22763!$K$6:$K$12</c:f>
              <c:numCache>
                <c:formatCode>General</c:formatCode>
                <c:ptCount val="7"/>
                <c:pt idx="0">
                  <c:v>2008</c:v>
                </c:pt>
                <c:pt idx="1">
                  <c:v>2013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Akmens_tilts_22763!$K$6:$K$12</c:f>
              <c:numCache>
                <c:formatCode>General</c:formatCode>
                <c:ptCount val="7"/>
                <c:pt idx="0">
                  <c:v>2008</c:v>
                </c:pt>
                <c:pt idx="1">
                  <c:v>2013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7B-4407-8D2E-6084C21180AC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080533683289588"/>
                  <c:y val="-0.259568022747156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Akmens_tilts_22763!$K$6:$K$12</c:f>
              <c:numCache>
                <c:formatCode>General</c:formatCode>
                <c:ptCount val="7"/>
                <c:pt idx="0">
                  <c:v>2008</c:v>
                </c:pt>
                <c:pt idx="1">
                  <c:v>2013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Akmens_tilts_22763!$Q$6:$Q$12</c:f>
              <c:numCache>
                <c:formatCode>0.00</c:formatCode>
                <c:ptCount val="7"/>
                <c:pt idx="0">
                  <c:v>2.3220000000000001</c:v>
                </c:pt>
                <c:pt idx="1">
                  <c:v>1.28783</c:v>
                </c:pt>
                <c:pt idx="2">
                  <c:v>0.41</c:v>
                </c:pt>
                <c:pt idx="3">
                  <c:v>0.82499999999999996</c:v>
                </c:pt>
                <c:pt idx="4">
                  <c:v>0.49</c:v>
                </c:pt>
                <c:pt idx="5">
                  <c:v>0.87</c:v>
                </c:pt>
                <c:pt idx="6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7B-4407-8D2E-6084C2118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9344160"/>
        <c:axId val="1039347072"/>
      </c:lineChart>
      <c:catAx>
        <c:axId val="1039344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39347072"/>
        <c:crosses val="autoZero"/>
        <c:auto val="1"/>
        <c:lblAlgn val="ctr"/>
        <c:lblOffset val="100"/>
        <c:noMultiLvlLbl val="0"/>
      </c:catAx>
      <c:valAx>
        <c:axId val="1039347072"/>
        <c:scaling>
          <c:orientation val="minMax"/>
          <c:max val="2.5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39344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Akmens_tilts_22763!$K$7:$K$12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Akmens_tilts_22763!$K$7:$K$12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D3-43EE-92A1-CF9B458DF663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890856615536897"/>
                  <c:y val="9.446333078619653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Akmens_tilts_22763!$K$7:$K$12</c:f>
              <c:numCache>
                <c:formatCode>General</c:formatCode>
                <c:ptCount val="6"/>
                <c:pt idx="0">
                  <c:v>2013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Akmens_tilts_22763!$M$7:$M$12</c:f>
              <c:numCache>
                <c:formatCode>0.00</c:formatCode>
                <c:ptCount val="6"/>
                <c:pt idx="0">
                  <c:v>0.155</c:v>
                </c:pt>
                <c:pt idx="1">
                  <c:v>0.1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0.47</c:v>
                </c:pt>
                <c:pt idx="5">
                  <c:v>1.1599999999999999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D3-43EE-92A1-CF9B458DF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9326688"/>
        <c:axId val="1039338336"/>
      </c:lineChart>
      <c:catAx>
        <c:axId val="1039326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39338336"/>
        <c:crosses val="autoZero"/>
        <c:auto val="1"/>
        <c:lblAlgn val="ctr"/>
        <c:lblOffset val="100"/>
        <c:noMultiLvlLbl val="0"/>
      </c:catAx>
      <c:valAx>
        <c:axId val="103933833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39326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595312</xdr:colOff>
      <xdr:row>3</xdr:row>
      <xdr:rowOff>0</xdr:rowOff>
    </xdr:from>
    <xdr:to>
      <xdr:col>27</xdr:col>
      <xdr:colOff>29765</xdr:colOff>
      <xdr:row>18</xdr:row>
      <xdr:rowOff>127396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25AACD-F227-4C6B-8E72-3B6AFBEA31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190500</xdr:colOff>
      <xdr:row>3</xdr:row>
      <xdr:rowOff>23414</xdr:rowOff>
    </xdr:from>
    <xdr:to>
      <xdr:col>35</xdr:col>
      <xdr:colOff>329405</xdr:colOff>
      <xdr:row>18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029535-DDB1-4335-933E-916BD28AF0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3968</xdr:colOff>
      <xdr:row>20</xdr:row>
      <xdr:rowOff>27383</xdr:rowOff>
    </xdr:from>
    <xdr:to>
      <xdr:col>27</xdr:col>
      <xdr:colOff>10583</xdr:colOff>
      <xdr:row>36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9B97EE-04E0-4FD2-AFAE-4F6D61B5D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7"/>
  <sheetViews>
    <sheetView tabSelected="1" view="pageBreakPreview" zoomScale="90" zoomScaleNormal="80" zoomScaleSheetLayoutView="90" workbookViewId="0">
      <selection activeCell="O19" sqref="O19"/>
    </sheetView>
  </sheetViews>
  <sheetFormatPr defaultRowHeight="15" x14ac:dyDescent="0.25"/>
  <cols>
    <col min="1" max="1" width="3.5703125" customWidth="1"/>
    <col min="2" max="2" width="13.5703125" customWidth="1"/>
    <col min="3" max="3" width="8.5703125" customWidth="1"/>
    <col min="4" max="5" width="8" customWidth="1"/>
    <col min="6" max="6" width="9.140625" customWidth="1"/>
    <col min="7" max="7" width="12.5703125" customWidth="1"/>
    <col min="8" max="8" width="9" customWidth="1"/>
    <col min="9" max="9" width="13.42578125" customWidth="1"/>
    <col min="10" max="10" width="5.28515625" customWidth="1"/>
    <col min="11" max="11" width="14.42578125" customWidth="1"/>
    <col min="12" max="12" width="11.140625" customWidth="1"/>
    <col min="13" max="13" width="10.5703125" customWidth="1"/>
    <col min="14" max="15" width="9.85546875" customWidth="1"/>
    <col min="16" max="16" width="13.85546875" customWidth="1"/>
    <col min="17" max="17" width="10.140625" customWidth="1"/>
    <col min="18" max="18" width="15.7109375" customWidth="1"/>
  </cols>
  <sheetData>
    <row r="2" spans="1:18" x14ac:dyDescent="0.25">
      <c r="B2" s="81" t="s">
        <v>22</v>
      </c>
      <c r="C2" s="81"/>
      <c r="D2" s="81"/>
      <c r="E2" s="81"/>
      <c r="F2" s="81"/>
      <c r="G2" s="81"/>
      <c r="H2" s="81"/>
      <c r="I2" s="81"/>
      <c r="K2" s="1"/>
      <c r="L2" s="1"/>
      <c r="M2" s="62" t="s">
        <v>23</v>
      </c>
      <c r="N2" s="62"/>
      <c r="O2" s="62"/>
      <c r="P2" s="62"/>
      <c r="Q2" s="62"/>
      <c r="R2" s="62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8" x14ac:dyDescent="0.25">
      <c r="A4" s="1"/>
      <c r="B4" s="82" t="s">
        <v>0</v>
      </c>
      <c r="C4" s="85" t="s">
        <v>21</v>
      </c>
      <c r="D4" s="85"/>
      <c r="E4" s="85"/>
      <c r="F4" s="85"/>
      <c r="G4" s="85"/>
      <c r="H4" s="85"/>
      <c r="I4" s="86"/>
      <c r="J4" s="61"/>
      <c r="K4" s="77" t="s">
        <v>16</v>
      </c>
      <c r="L4" s="2" t="s">
        <v>5</v>
      </c>
      <c r="M4" s="2" t="s">
        <v>6</v>
      </c>
      <c r="N4" s="2" t="s">
        <v>7</v>
      </c>
      <c r="O4" s="2" t="s">
        <v>8</v>
      </c>
      <c r="P4" s="3" t="s">
        <v>3</v>
      </c>
      <c r="Q4" s="4" t="s">
        <v>13</v>
      </c>
      <c r="R4" s="3" t="s">
        <v>4</v>
      </c>
    </row>
    <row r="5" spans="1:18" x14ac:dyDescent="0.25">
      <c r="A5" s="1"/>
      <c r="B5" s="83"/>
      <c r="C5" s="2" t="s">
        <v>5</v>
      </c>
      <c r="D5" s="2" t="s">
        <v>6</v>
      </c>
      <c r="E5" s="2" t="s">
        <v>7</v>
      </c>
      <c r="F5" s="2" t="s">
        <v>8</v>
      </c>
      <c r="G5" s="3" t="s">
        <v>3</v>
      </c>
      <c r="H5" s="4" t="s">
        <v>13</v>
      </c>
      <c r="I5" s="3" t="s">
        <v>4</v>
      </c>
      <c r="J5" s="61"/>
      <c r="K5" s="78"/>
      <c r="L5" s="5"/>
      <c r="M5" s="79" t="s">
        <v>2</v>
      </c>
      <c r="N5" s="80"/>
      <c r="O5" s="80"/>
      <c r="P5" s="78"/>
      <c r="Q5" s="28" t="s">
        <v>1</v>
      </c>
      <c r="R5" s="27" t="s">
        <v>2</v>
      </c>
    </row>
    <row r="6" spans="1:18" x14ac:dyDescent="0.25">
      <c r="A6" s="1"/>
      <c r="B6" s="84"/>
      <c r="C6" s="5"/>
      <c r="D6" s="79" t="s">
        <v>2</v>
      </c>
      <c r="E6" s="80"/>
      <c r="F6" s="80"/>
      <c r="G6" s="78"/>
      <c r="H6" s="6" t="s">
        <v>1</v>
      </c>
      <c r="I6" s="7" t="s">
        <v>2</v>
      </c>
      <c r="J6" s="61"/>
      <c r="K6" s="51">
        <v>2008</v>
      </c>
      <c r="L6" s="9">
        <v>1340</v>
      </c>
      <c r="M6" s="10"/>
      <c r="N6" s="10"/>
      <c r="O6" s="10"/>
      <c r="P6" s="10"/>
      <c r="Q6" s="11">
        <v>2.3220000000000001</v>
      </c>
      <c r="R6" s="10"/>
    </row>
    <row r="7" spans="1:18" x14ac:dyDescent="0.25">
      <c r="A7" s="1"/>
      <c r="B7" s="8">
        <v>39777</v>
      </c>
      <c r="C7" s="53">
        <v>1340</v>
      </c>
      <c r="D7" s="10"/>
      <c r="E7" s="10"/>
      <c r="F7" s="10"/>
      <c r="G7" s="10"/>
      <c r="H7" s="14">
        <v>2.3220000000000001</v>
      </c>
      <c r="I7" s="10"/>
      <c r="J7" s="61"/>
      <c r="K7" s="51">
        <v>2013</v>
      </c>
      <c r="L7" s="9">
        <v>1200.0999999999999</v>
      </c>
      <c r="M7" s="12">
        <v>0.155</v>
      </c>
      <c r="N7" s="13">
        <v>1</v>
      </c>
      <c r="O7" s="19">
        <v>0.1</v>
      </c>
      <c r="P7" s="19">
        <v>0.1</v>
      </c>
      <c r="Q7" s="20">
        <v>1.28783</v>
      </c>
      <c r="R7" s="41">
        <v>0.05</v>
      </c>
    </row>
    <row r="8" spans="1:18" x14ac:dyDescent="0.25">
      <c r="A8" s="1"/>
      <c r="B8" s="34">
        <v>41480.574999999997</v>
      </c>
      <c r="C8" s="53">
        <v>1198.7</v>
      </c>
      <c r="D8" s="12">
        <v>0.72899999999999998</v>
      </c>
      <c r="E8" s="38">
        <v>3.3</v>
      </c>
      <c r="F8" s="44">
        <v>0.2</v>
      </c>
      <c r="G8" s="44">
        <v>0.2</v>
      </c>
      <c r="H8" s="18">
        <v>1.7128099999999999</v>
      </c>
      <c r="I8" s="44">
        <v>0.1</v>
      </c>
      <c r="J8" s="61"/>
      <c r="K8" s="51">
        <v>2015</v>
      </c>
      <c r="L8" s="9">
        <v>889.1</v>
      </c>
      <c r="M8" s="12">
        <v>0.1</v>
      </c>
      <c r="N8" s="13"/>
      <c r="O8" s="19"/>
      <c r="P8" s="19"/>
      <c r="Q8" s="42">
        <v>0.41</v>
      </c>
      <c r="R8" s="19"/>
    </row>
    <row r="9" spans="1:18" x14ac:dyDescent="0.25">
      <c r="A9" s="1"/>
      <c r="B9" s="8">
        <v>41577.477777777778</v>
      </c>
      <c r="C9" s="53">
        <v>1200.0999999999999</v>
      </c>
      <c r="D9" s="36">
        <v>0.31</v>
      </c>
      <c r="E9" s="38">
        <v>2</v>
      </c>
      <c r="F9" s="44">
        <v>0.2</v>
      </c>
      <c r="G9" s="44">
        <v>0.2</v>
      </c>
      <c r="H9" s="18">
        <v>1.28783</v>
      </c>
      <c r="I9" s="45">
        <v>0.1</v>
      </c>
      <c r="J9" s="61"/>
      <c r="K9" s="51">
        <v>2016</v>
      </c>
      <c r="L9" s="9">
        <v>909.5</v>
      </c>
      <c r="M9" s="12">
        <v>0.125</v>
      </c>
      <c r="N9" s="13">
        <v>1</v>
      </c>
      <c r="O9" s="19">
        <v>0.1</v>
      </c>
      <c r="P9" s="19">
        <v>0.1</v>
      </c>
      <c r="Q9" s="20">
        <v>0.82499999999999996</v>
      </c>
      <c r="R9" s="19">
        <v>0.05</v>
      </c>
    </row>
    <row r="10" spans="1:18" x14ac:dyDescent="0.25">
      <c r="A10" s="1"/>
      <c r="B10" s="8">
        <v>42101.507638888892</v>
      </c>
      <c r="C10" s="53">
        <v>889.1</v>
      </c>
      <c r="D10" s="36">
        <v>0.2</v>
      </c>
      <c r="E10" s="13"/>
      <c r="F10" s="19"/>
      <c r="G10" s="19"/>
      <c r="H10" s="42">
        <v>0.41</v>
      </c>
      <c r="I10" s="19"/>
      <c r="J10" s="61"/>
      <c r="K10" s="51">
        <v>2017</v>
      </c>
      <c r="L10" s="9">
        <v>760</v>
      </c>
      <c r="M10" s="12">
        <v>0.17499999999999999</v>
      </c>
      <c r="N10" s="13">
        <v>1.075</v>
      </c>
      <c r="O10" s="19">
        <v>0.1</v>
      </c>
      <c r="P10" s="19">
        <v>0.1</v>
      </c>
      <c r="Q10" s="18">
        <v>0.49</v>
      </c>
      <c r="R10" s="19">
        <v>0.05</v>
      </c>
    </row>
    <row r="11" spans="1:18" x14ac:dyDescent="0.25">
      <c r="A11" s="1"/>
      <c r="B11" s="8">
        <v>42499.520833333336</v>
      </c>
      <c r="C11" s="53">
        <v>959</v>
      </c>
      <c r="D11" s="36">
        <v>0.2</v>
      </c>
      <c r="E11" s="38">
        <v>2</v>
      </c>
      <c r="F11" s="44">
        <v>0.2</v>
      </c>
      <c r="G11" s="44">
        <v>0.2</v>
      </c>
      <c r="H11" s="18">
        <v>0.81</v>
      </c>
      <c r="I11" s="44">
        <v>0.1</v>
      </c>
      <c r="J11" s="61"/>
      <c r="K11" s="51">
        <v>2018</v>
      </c>
      <c r="L11" s="9">
        <v>800</v>
      </c>
      <c r="M11" s="12">
        <v>0.47</v>
      </c>
      <c r="N11" s="13">
        <v>1.1000000000000001</v>
      </c>
      <c r="O11" s="19">
        <v>0.1</v>
      </c>
      <c r="P11" s="19">
        <v>0.1</v>
      </c>
      <c r="Q11" s="20">
        <v>0.87</v>
      </c>
      <c r="R11" s="19">
        <v>0.05</v>
      </c>
    </row>
    <row r="12" spans="1:18" x14ac:dyDescent="0.25">
      <c r="A12" s="1"/>
      <c r="B12" s="8">
        <v>42689.477083333331</v>
      </c>
      <c r="C12" s="53">
        <v>860</v>
      </c>
      <c r="D12" s="36">
        <v>0.3</v>
      </c>
      <c r="E12" s="38">
        <v>2</v>
      </c>
      <c r="F12" s="44">
        <v>0.2</v>
      </c>
      <c r="G12" s="44">
        <v>0.2</v>
      </c>
      <c r="H12" s="18">
        <v>0.84</v>
      </c>
      <c r="I12" s="44">
        <v>0.1</v>
      </c>
      <c r="J12" s="61"/>
      <c r="K12" s="51">
        <v>2019</v>
      </c>
      <c r="L12" s="15">
        <v>850</v>
      </c>
      <c r="M12" s="16">
        <v>1.1599999999999999</v>
      </c>
      <c r="N12" s="17">
        <v>2.2000000000000002</v>
      </c>
      <c r="O12" s="19">
        <v>0.1</v>
      </c>
      <c r="P12" s="19">
        <v>0.1</v>
      </c>
      <c r="Q12" s="43">
        <v>0.71</v>
      </c>
      <c r="R12" s="19">
        <v>0.05</v>
      </c>
    </row>
    <row r="13" spans="1:18" ht="25.5" x14ac:dyDescent="0.25">
      <c r="A13" s="1"/>
      <c r="B13" s="32">
        <v>42928.44027777778</v>
      </c>
      <c r="C13" s="53">
        <v>780</v>
      </c>
      <c r="D13" s="36">
        <v>0.5</v>
      </c>
      <c r="E13" s="38">
        <v>2.2999999999999998</v>
      </c>
      <c r="F13" s="44">
        <v>0.2</v>
      </c>
      <c r="G13" s="44">
        <v>0.2</v>
      </c>
      <c r="H13" s="18">
        <v>0.56999999999999995</v>
      </c>
      <c r="I13" s="44">
        <v>0.1</v>
      </c>
      <c r="J13" s="1"/>
      <c r="K13" s="21" t="s">
        <v>9</v>
      </c>
      <c r="L13" s="22">
        <v>190</v>
      </c>
      <c r="M13" s="22">
        <v>7</v>
      </c>
      <c r="N13" s="22">
        <v>10</v>
      </c>
      <c r="O13" s="22">
        <v>5</v>
      </c>
      <c r="P13" s="22">
        <v>6</v>
      </c>
      <c r="Q13" s="23" t="s">
        <v>10</v>
      </c>
      <c r="R13" s="22">
        <v>1.5</v>
      </c>
    </row>
    <row r="14" spans="1:18" x14ac:dyDescent="0.25">
      <c r="A14" s="1"/>
      <c r="B14" s="8">
        <v>43067.532638888886</v>
      </c>
      <c r="C14" s="53">
        <v>740</v>
      </c>
      <c r="D14" s="36">
        <v>0.2</v>
      </c>
      <c r="E14" s="38">
        <v>2</v>
      </c>
      <c r="F14" s="44">
        <v>0.2</v>
      </c>
      <c r="G14" s="44">
        <v>0.2</v>
      </c>
      <c r="H14" s="18">
        <v>0.41</v>
      </c>
      <c r="I14" s="44">
        <v>0.1</v>
      </c>
      <c r="J14" s="1"/>
      <c r="K14" s="1"/>
      <c r="L14" s="29"/>
      <c r="M14" s="29"/>
      <c r="N14" s="29"/>
      <c r="O14" s="29"/>
      <c r="P14" s="29"/>
      <c r="Q14" s="29"/>
      <c r="R14" s="29"/>
    </row>
    <row r="15" spans="1:18" x14ac:dyDescent="0.25">
      <c r="A15" s="1"/>
      <c r="B15" s="33">
        <v>43244.6</v>
      </c>
      <c r="C15" s="53">
        <v>800</v>
      </c>
      <c r="D15" s="36">
        <v>0.4</v>
      </c>
      <c r="E15" s="38">
        <v>2.2000000000000002</v>
      </c>
      <c r="F15" s="44">
        <v>0.2</v>
      </c>
      <c r="G15" s="44">
        <v>0.2</v>
      </c>
      <c r="H15" s="18">
        <v>1</v>
      </c>
      <c r="I15" s="47">
        <v>0.1</v>
      </c>
      <c r="J15" s="60"/>
      <c r="K15" s="1" t="s">
        <v>11</v>
      </c>
      <c r="L15" s="1">
        <f t="shared" ref="L15:R15" si="0">COUNT(L6:L12)</f>
        <v>7</v>
      </c>
      <c r="M15" s="1">
        <f t="shared" si="0"/>
        <v>6</v>
      </c>
      <c r="N15" s="1">
        <f t="shared" si="0"/>
        <v>5</v>
      </c>
      <c r="O15" s="1">
        <f t="shared" si="0"/>
        <v>5</v>
      </c>
      <c r="P15" s="1">
        <f t="shared" si="0"/>
        <v>5</v>
      </c>
      <c r="Q15" s="1">
        <f t="shared" si="0"/>
        <v>7</v>
      </c>
      <c r="R15" s="1">
        <f t="shared" si="0"/>
        <v>5</v>
      </c>
    </row>
    <row r="16" spans="1:18" x14ac:dyDescent="0.25">
      <c r="A16" s="1"/>
      <c r="B16" s="8">
        <v>43376.604861111111</v>
      </c>
      <c r="C16" s="53">
        <v>800</v>
      </c>
      <c r="D16" s="12">
        <v>0.74</v>
      </c>
      <c r="E16" s="38">
        <v>2.2000000000000002</v>
      </c>
      <c r="F16" s="44">
        <v>0.2</v>
      </c>
      <c r="G16" s="44">
        <v>0.2</v>
      </c>
      <c r="H16" s="18">
        <v>0.74</v>
      </c>
      <c r="I16" s="44">
        <v>0.1</v>
      </c>
      <c r="J16" s="1"/>
      <c r="K16" s="1" t="s">
        <v>17</v>
      </c>
      <c r="L16" s="56">
        <f t="shared" ref="L16:R16" si="1">MIN(L6:L12)</f>
        <v>760</v>
      </c>
      <c r="M16" s="57">
        <f t="shared" si="1"/>
        <v>0.1</v>
      </c>
      <c r="N16" s="52">
        <f t="shared" si="1"/>
        <v>1</v>
      </c>
      <c r="O16" s="52">
        <f t="shared" si="1"/>
        <v>0.1</v>
      </c>
      <c r="P16" s="52">
        <f t="shared" si="1"/>
        <v>0.1</v>
      </c>
      <c r="Q16" s="57">
        <f t="shared" si="1"/>
        <v>0.41</v>
      </c>
      <c r="R16" s="57">
        <f t="shared" si="1"/>
        <v>0.05</v>
      </c>
    </row>
    <row r="17" spans="1:18" x14ac:dyDescent="0.25">
      <c r="A17" s="1"/>
      <c r="B17" s="8">
        <v>43608.538194444445</v>
      </c>
      <c r="C17" s="54">
        <v>850</v>
      </c>
      <c r="D17" s="16">
        <v>1.1599999999999999</v>
      </c>
      <c r="E17" s="39">
        <v>2.2000000000000002</v>
      </c>
      <c r="F17" s="45">
        <v>0.2</v>
      </c>
      <c r="G17" s="45">
        <v>0.2</v>
      </c>
      <c r="H17" s="55">
        <v>0.71</v>
      </c>
      <c r="I17" s="45">
        <v>0.1</v>
      </c>
      <c r="J17" s="1"/>
      <c r="K17" s="1" t="s">
        <v>18</v>
      </c>
      <c r="L17" s="56">
        <f t="shared" ref="L17:R17" si="2">MAX(L6:L12)</f>
        <v>1340</v>
      </c>
      <c r="M17" s="57">
        <f t="shared" si="2"/>
        <v>1.1599999999999999</v>
      </c>
      <c r="N17" s="52">
        <f t="shared" si="2"/>
        <v>2.2000000000000002</v>
      </c>
      <c r="O17" s="52">
        <f t="shared" si="2"/>
        <v>0.1</v>
      </c>
      <c r="P17" s="52">
        <f t="shared" si="2"/>
        <v>0.1</v>
      </c>
      <c r="Q17" s="57">
        <f t="shared" si="2"/>
        <v>2.3220000000000001</v>
      </c>
      <c r="R17" s="57">
        <f t="shared" si="2"/>
        <v>0.05</v>
      </c>
    </row>
    <row r="18" spans="1:18" x14ac:dyDescent="0.25">
      <c r="A18" s="1"/>
      <c r="B18" s="35">
        <v>43921.584722222222</v>
      </c>
      <c r="C18" s="58">
        <v>635</v>
      </c>
      <c r="D18" s="37">
        <v>0.2</v>
      </c>
      <c r="E18" s="40">
        <v>3.3</v>
      </c>
      <c r="F18" s="46">
        <v>0.2</v>
      </c>
      <c r="G18" s="46">
        <v>0.2</v>
      </c>
      <c r="H18" s="59">
        <v>0.67</v>
      </c>
      <c r="I18" s="46">
        <v>0.1</v>
      </c>
      <c r="J18" s="1"/>
      <c r="K18" s="1" t="s">
        <v>14</v>
      </c>
      <c r="L18" s="25">
        <f t="shared" ref="L18:R18" si="3">MEDIAN(L6:L12)</f>
        <v>889.1</v>
      </c>
      <c r="M18" s="25">
        <f t="shared" si="3"/>
        <v>0.16499999999999998</v>
      </c>
      <c r="N18" s="25">
        <f t="shared" si="3"/>
        <v>1.075</v>
      </c>
      <c r="O18" s="25">
        <f t="shared" si="3"/>
        <v>0.1</v>
      </c>
      <c r="P18" s="25">
        <f t="shared" si="3"/>
        <v>0.1</v>
      </c>
      <c r="Q18" s="25">
        <f t="shared" si="3"/>
        <v>0.82499999999999996</v>
      </c>
      <c r="R18" s="25">
        <f t="shared" si="3"/>
        <v>0.05</v>
      </c>
    </row>
    <row r="19" spans="1:18" x14ac:dyDescent="0.25">
      <c r="A19" s="1"/>
      <c r="B19" s="48"/>
      <c r="C19" s="49"/>
      <c r="D19" s="49"/>
      <c r="E19" s="49"/>
      <c r="F19" s="49"/>
      <c r="G19" s="49"/>
      <c r="H19" s="50"/>
      <c r="I19" s="49"/>
      <c r="J19" s="1"/>
      <c r="K19" s="1" t="s">
        <v>19</v>
      </c>
      <c r="L19" s="25">
        <f t="shared" ref="L19:R19" si="4">_xlfn.VAR.P(L6:L12)</f>
        <v>41029.628571428664</v>
      </c>
      <c r="M19" s="25">
        <f t="shared" si="4"/>
        <v>0.14184513888888892</v>
      </c>
      <c r="N19" s="25">
        <f t="shared" si="4"/>
        <v>0.21549999999999955</v>
      </c>
      <c r="O19" s="25" t="s">
        <v>53</v>
      </c>
      <c r="P19" s="25">
        <f t="shared" si="4"/>
        <v>0</v>
      </c>
      <c r="Q19" s="25">
        <f t="shared" si="4"/>
        <v>0.3670455476204082</v>
      </c>
      <c r="R19" s="25">
        <f t="shared" si="4"/>
        <v>0</v>
      </c>
    </row>
    <row r="20" spans="1:18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 t="s">
        <v>20</v>
      </c>
      <c r="L20" s="25">
        <f t="shared" ref="L20:R20" si="5">_xlfn.STDEV.P(L6:L12)</f>
        <v>202.55771664251318</v>
      </c>
      <c r="M20" s="25">
        <f t="shared" si="5"/>
        <v>0.37662333821590094</v>
      </c>
      <c r="N20" s="25">
        <f t="shared" si="5"/>
        <v>0.46421977553740595</v>
      </c>
      <c r="O20" s="25">
        <f t="shared" si="5"/>
        <v>0</v>
      </c>
      <c r="P20" s="25">
        <f t="shared" si="5"/>
        <v>0</v>
      </c>
      <c r="Q20" s="25">
        <f t="shared" si="5"/>
        <v>0.60584284069419203</v>
      </c>
      <c r="R20" s="25">
        <f t="shared" si="5"/>
        <v>0</v>
      </c>
    </row>
    <row r="21" spans="1:18" x14ac:dyDescent="0.25">
      <c r="A21" s="1"/>
      <c r="B21" s="1"/>
      <c r="C21" s="24"/>
      <c r="D21" s="24"/>
      <c r="E21" s="24"/>
      <c r="F21" s="24"/>
      <c r="G21" s="24"/>
      <c r="H21" s="24"/>
      <c r="I21" s="24"/>
      <c r="J21" s="1"/>
      <c r="K21" s="1" t="s">
        <v>15</v>
      </c>
      <c r="L21" s="25">
        <f t="shared" ref="L21:M21" si="6">_xlfn.CONFIDENCE.T(0.05,L20,L15)</f>
        <v>187.33464302583883</v>
      </c>
      <c r="M21" s="25">
        <f t="shared" si="6"/>
        <v>0.39524195394036582</v>
      </c>
      <c r="N21" s="25">
        <f t="shared" ref="N21:Q21" si="7">_xlfn.CONFIDENCE.T(0.05,N20,N15)</f>
        <v>0.57640498253902939</v>
      </c>
      <c r="O21" s="25"/>
      <c r="P21" s="25"/>
      <c r="Q21" s="25">
        <f t="shared" si="7"/>
        <v>0.56031117536494779</v>
      </c>
      <c r="R21" s="25"/>
    </row>
    <row r="22" spans="1:18" x14ac:dyDescent="0.25">
      <c r="A22" s="1"/>
      <c r="B22" s="76" t="s">
        <v>12</v>
      </c>
      <c r="C22" s="76"/>
      <c r="D22" s="76"/>
      <c r="E22" s="25"/>
      <c r="F22" s="25"/>
      <c r="G22" s="25"/>
      <c r="H22" s="26"/>
      <c r="I22" s="25"/>
      <c r="J22" s="1"/>
    </row>
    <row r="23" spans="1:18" x14ac:dyDescent="0.25">
      <c r="A23" s="1"/>
      <c r="B23" s="1"/>
      <c r="C23" s="25"/>
      <c r="D23" s="30"/>
      <c r="E23" s="31"/>
      <c r="F23" s="30"/>
      <c r="G23" s="30"/>
      <c r="H23" s="30"/>
      <c r="I23" s="30"/>
      <c r="J23" s="1"/>
    </row>
    <row r="24" spans="1:18" x14ac:dyDescent="0.25">
      <c r="A24" s="1"/>
      <c r="B24" s="1"/>
      <c r="C24" s="25"/>
      <c r="D24" s="30"/>
      <c r="E24" s="31"/>
      <c r="F24" s="30"/>
      <c r="G24" s="30"/>
      <c r="H24" s="30"/>
      <c r="I24" s="30"/>
      <c r="J24" s="1"/>
    </row>
    <row r="25" spans="1:18" x14ac:dyDescent="0.25">
      <c r="A25" s="1"/>
      <c r="B25" s="1"/>
      <c r="C25" s="1"/>
      <c r="D25" s="1"/>
      <c r="E25" s="1"/>
      <c r="F25" s="1"/>
      <c r="G25" s="1"/>
      <c r="J25" s="1"/>
    </row>
    <row r="26" spans="1:18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8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</sheetData>
  <mergeCells count="7">
    <mergeCell ref="B22:D22"/>
    <mergeCell ref="K4:K5"/>
    <mergeCell ref="M5:P5"/>
    <mergeCell ref="B2:I2"/>
    <mergeCell ref="B4:B6"/>
    <mergeCell ref="C4:I4"/>
    <mergeCell ref="D6:G6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6DF9-EEC9-4CD4-ABB8-4167E0BE3348}">
  <sheetPr>
    <pageSetUpPr fitToPage="1"/>
  </sheetPr>
  <dimension ref="A3:I30"/>
  <sheetViews>
    <sheetView view="pageLayout" zoomScaleNormal="100" workbookViewId="0">
      <selection sqref="A1:XFD1"/>
    </sheetView>
  </sheetViews>
  <sheetFormatPr defaultRowHeight="15" x14ac:dyDescent="0.25"/>
  <cols>
    <col min="1" max="1" width="16.7109375" customWidth="1"/>
    <col min="2" max="2" width="13.42578125" customWidth="1"/>
    <col min="3" max="3" width="13.5703125" customWidth="1"/>
    <col min="4" max="4" width="9.5703125" bestFit="1" customWidth="1"/>
    <col min="5" max="5" width="11.7109375" customWidth="1"/>
    <col min="6" max="6" width="12.7109375" customWidth="1"/>
    <col min="7" max="7" width="11.7109375" customWidth="1"/>
    <col min="8" max="8" width="12.5703125" customWidth="1"/>
    <col min="9" max="9" width="12.42578125" customWidth="1"/>
  </cols>
  <sheetData>
    <row r="3" spans="1:6" x14ac:dyDescent="0.25">
      <c r="A3" t="s">
        <v>24</v>
      </c>
    </row>
    <row r="4" spans="1:6" ht="15.75" thickBot="1" x14ac:dyDescent="0.3"/>
    <row r="5" spans="1:6" x14ac:dyDescent="0.25">
      <c r="A5" s="66" t="s">
        <v>25</v>
      </c>
      <c r="B5" s="66"/>
    </row>
    <row r="6" spans="1:6" x14ac:dyDescent="0.25">
      <c r="A6" s="63" t="s">
        <v>26</v>
      </c>
      <c r="B6" s="67">
        <v>0.81808884795173975</v>
      </c>
    </row>
    <row r="7" spans="1:6" x14ac:dyDescent="0.25">
      <c r="A7" s="63" t="s">
        <v>27</v>
      </c>
      <c r="B7" s="67">
        <v>0.66926936314300478</v>
      </c>
    </row>
    <row r="8" spans="1:6" x14ac:dyDescent="0.25">
      <c r="A8" s="63" t="s">
        <v>28</v>
      </c>
      <c r="B8" s="67">
        <v>0.586586703928756</v>
      </c>
    </row>
    <row r="9" spans="1:6" x14ac:dyDescent="0.25">
      <c r="A9" s="63" t="s">
        <v>29</v>
      </c>
      <c r="B9" s="67">
        <v>100.58209120628068</v>
      </c>
    </row>
    <row r="10" spans="1:6" ht="15.75" thickBot="1" x14ac:dyDescent="0.3">
      <c r="A10" s="64" t="s">
        <v>30</v>
      </c>
      <c r="B10" s="64">
        <v>6</v>
      </c>
    </row>
    <row r="12" spans="1:6" ht="15.75" thickBot="1" x14ac:dyDescent="0.3">
      <c r="A12" t="s">
        <v>31</v>
      </c>
    </row>
    <row r="13" spans="1:6" x14ac:dyDescent="0.25">
      <c r="A13" s="65"/>
      <c r="B13" s="65" t="s">
        <v>36</v>
      </c>
      <c r="C13" s="65" t="s">
        <v>37</v>
      </c>
      <c r="D13" s="65" t="s">
        <v>38</v>
      </c>
      <c r="E13" s="65" t="s">
        <v>39</v>
      </c>
      <c r="F13" s="65" t="s">
        <v>40</v>
      </c>
    </row>
    <row r="14" spans="1:6" x14ac:dyDescent="0.25">
      <c r="A14" s="63" t="s">
        <v>32</v>
      </c>
      <c r="B14" s="63">
        <v>1</v>
      </c>
      <c r="C14" s="67">
        <v>81889.426714285684</v>
      </c>
      <c r="D14" s="67">
        <v>81889.426714285684</v>
      </c>
      <c r="E14" s="67">
        <v>8.0944344255883411</v>
      </c>
      <c r="F14" s="67">
        <v>4.6627629203918046E-2</v>
      </c>
    </row>
    <row r="15" spans="1:6" x14ac:dyDescent="0.25">
      <c r="A15" s="63" t="s">
        <v>33</v>
      </c>
      <c r="B15" s="63">
        <v>4</v>
      </c>
      <c r="C15" s="67">
        <v>40467.028285714267</v>
      </c>
      <c r="D15" s="67">
        <v>10116.757071428567</v>
      </c>
      <c r="E15" s="67"/>
      <c r="F15" s="67"/>
    </row>
    <row r="16" spans="1:6" ht="15.75" thickBot="1" x14ac:dyDescent="0.3">
      <c r="A16" s="64" t="s">
        <v>34</v>
      </c>
      <c r="B16" s="64">
        <v>5</v>
      </c>
      <c r="C16" s="68">
        <v>122356.45499999996</v>
      </c>
      <c r="D16" s="68"/>
      <c r="E16" s="68"/>
      <c r="F16" s="68"/>
    </row>
    <row r="17" spans="1:9" ht="15.75" thickBot="1" x14ac:dyDescent="0.3"/>
    <row r="18" spans="1:9" x14ac:dyDescent="0.25">
      <c r="A18" s="65"/>
      <c r="B18" s="65" t="s">
        <v>41</v>
      </c>
      <c r="C18" s="65" t="s">
        <v>29</v>
      </c>
      <c r="D18" s="65" t="s">
        <v>42</v>
      </c>
      <c r="E18" s="65" t="s">
        <v>43</v>
      </c>
      <c r="F18" s="65" t="s">
        <v>44</v>
      </c>
      <c r="G18" s="65" t="s">
        <v>45</v>
      </c>
      <c r="H18" s="65" t="s">
        <v>46</v>
      </c>
      <c r="I18" s="65" t="s">
        <v>47</v>
      </c>
    </row>
    <row r="19" spans="1:9" x14ac:dyDescent="0.25">
      <c r="A19" s="63" t="s">
        <v>35</v>
      </c>
      <c r="B19" s="67">
        <v>120351.91714285713</v>
      </c>
      <c r="C19" s="67">
        <v>41985.062658366078</v>
      </c>
      <c r="D19" s="67">
        <v>2.8665413249984852</v>
      </c>
      <c r="E19" s="67">
        <v>4.5627400262101894E-2</v>
      </c>
      <c r="F19" s="67">
        <v>3782.6954336139752</v>
      </c>
      <c r="G19" s="67">
        <v>236921.1388521003</v>
      </c>
      <c r="H19" s="67">
        <v>3782.6954336139752</v>
      </c>
      <c r="I19" s="67">
        <v>236921.1388521003</v>
      </c>
    </row>
    <row r="20" spans="1:9" ht="15.75" thickBot="1" x14ac:dyDescent="0.3">
      <c r="A20" s="64">
        <v>2008</v>
      </c>
      <c r="B20" s="68">
        <v>-59.241428571428571</v>
      </c>
      <c r="C20" s="68">
        <v>20.822471108425727</v>
      </c>
      <c r="D20" s="68">
        <v>-2.8450719543780165</v>
      </c>
      <c r="E20" s="68">
        <v>4.6627629203918011E-2</v>
      </c>
      <c r="F20" s="68">
        <v>-117.05387655853966</v>
      </c>
      <c r="G20" s="68">
        <v>-1.4289805843174861</v>
      </c>
      <c r="H20" s="68">
        <v>-117.05387655853966</v>
      </c>
      <c r="I20" s="68">
        <v>-1.4289805843174861</v>
      </c>
    </row>
    <row r="22" spans="1:9" x14ac:dyDescent="0.25">
      <c r="A22" t="s">
        <v>48</v>
      </c>
    </row>
    <row r="23" spans="1:9" ht="15.75" thickBot="1" x14ac:dyDescent="0.3"/>
    <row r="24" spans="1:9" x14ac:dyDescent="0.25">
      <c r="A24" s="65" t="s">
        <v>49</v>
      </c>
      <c r="B24" s="65" t="s">
        <v>50</v>
      </c>
      <c r="C24" s="65" t="s">
        <v>51</v>
      </c>
    </row>
    <row r="25" spans="1:9" x14ac:dyDescent="0.25">
      <c r="A25" s="63">
        <v>1</v>
      </c>
      <c r="B25" s="67">
        <v>1098.9214285714115</v>
      </c>
      <c r="C25" s="67">
        <v>101.17857142858838</v>
      </c>
    </row>
    <row r="26" spans="1:9" x14ac:dyDescent="0.25">
      <c r="A26" s="63">
        <v>2</v>
      </c>
      <c r="B26" s="67">
        <v>980.43857142855995</v>
      </c>
      <c r="C26" s="67">
        <v>-91.338571428559931</v>
      </c>
    </row>
    <row r="27" spans="1:9" x14ac:dyDescent="0.25">
      <c r="A27" s="63">
        <v>3</v>
      </c>
      <c r="B27" s="67">
        <v>921.19714285712689</v>
      </c>
      <c r="C27" s="67">
        <v>-11.697142857126892</v>
      </c>
    </row>
    <row r="28" spans="1:9" x14ac:dyDescent="0.25">
      <c r="A28" s="63">
        <v>4</v>
      </c>
      <c r="B28" s="67">
        <v>861.95571428569383</v>
      </c>
      <c r="C28" s="67">
        <v>-101.95571428569383</v>
      </c>
    </row>
    <row r="29" spans="1:9" x14ac:dyDescent="0.25">
      <c r="A29" s="63">
        <v>5</v>
      </c>
      <c r="B29" s="67">
        <v>802.71428571427532</v>
      </c>
      <c r="C29" s="67">
        <v>-2.7142857142753201</v>
      </c>
    </row>
    <row r="30" spans="1:9" ht="15.75" thickBot="1" x14ac:dyDescent="0.3">
      <c r="A30" s="64">
        <v>6</v>
      </c>
      <c r="B30" s="68">
        <v>743.47285714284226</v>
      </c>
      <c r="C30" s="68">
        <v>106.52714285715774</v>
      </c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22763; Cl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CB630-39CF-4EE0-8F53-D45C9F421EF1}">
  <sheetPr>
    <pageSetUpPr fitToPage="1"/>
  </sheetPr>
  <dimension ref="A3:I30"/>
  <sheetViews>
    <sheetView view="pageLayout" topLeftCell="A4" zoomScaleNormal="100" workbookViewId="0">
      <selection activeCell="F6" sqref="F6"/>
    </sheetView>
  </sheetViews>
  <sheetFormatPr defaultRowHeight="15" x14ac:dyDescent="0.25"/>
  <cols>
    <col min="1" max="1" width="14.85546875" customWidth="1"/>
    <col min="2" max="2" width="13.42578125" customWidth="1"/>
    <col min="3" max="3" width="12.140625" customWidth="1"/>
    <col min="4" max="5" width="10.28515625" customWidth="1"/>
    <col min="6" max="6" width="13" customWidth="1"/>
    <col min="7" max="7" width="10.5703125" customWidth="1"/>
    <col min="8" max="8" width="11" customWidth="1"/>
    <col min="9" max="9" width="10.85546875" customWidth="1"/>
  </cols>
  <sheetData>
    <row r="3" spans="1:9" x14ac:dyDescent="0.25">
      <c r="A3" s="69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15.75" thickBot="1" x14ac:dyDescent="0.3">
      <c r="A4" s="69"/>
      <c r="B4" s="69"/>
      <c r="C4" s="69"/>
      <c r="D4" s="69"/>
      <c r="E4" s="69"/>
      <c r="F4" s="69"/>
      <c r="G4" s="69"/>
      <c r="H4" s="69"/>
      <c r="I4" s="69"/>
    </row>
    <row r="5" spans="1:9" x14ac:dyDescent="0.25">
      <c r="A5" s="70" t="s">
        <v>25</v>
      </c>
      <c r="B5" s="70"/>
      <c r="C5" s="69"/>
      <c r="D5" s="69"/>
      <c r="E5" s="69"/>
      <c r="F5" s="69"/>
      <c r="G5" s="69"/>
      <c r="H5" s="69"/>
      <c r="I5" s="69"/>
    </row>
    <row r="6" spans="1:9" x14ac:dyDescent="0.25">
      <c r="A6" s="71" t="s">
        <v>26</v>
      </c>
      <c r="B6" s="74">
        <v>0.42602974423578649</v>
      </c>
      <c r="C6" s="69"/>
      <c r="D6" s="69"/>
      <c r="E6" s="69"/>
      <c r="F6" s="69"/>
      <c r="G6" s="69"/>
      <c r="H6" s="69"/>
      <c r="I6" s="69"/>
    </row>
    <row r="7" spans="1:9" x14ac:dyDescent="0.25">
      <c r="A7" s="71" t="s">
        <v>27</v>
      </c>
      <c r="B7" s="74">
        <v>0.18150134297360965</v>
      </c>
      <c r="C7" s="69"/>
      <c r="D7" s="69"/>
      <c r="E7" s="69"/>
      <c r="F7" s="69"/>
      <c r="G7" s="69"/>
      <c r="H7" s="69"/>
      <c r="I7" s="69"/>
    </row>
    <row r="8" spans="1:9" x14ac:dyDescent="0.25">
      <c r="A8" s="71" t="s">
        <v>28</v>
      </c>
      <c r="B8" s="74">
        <v>-2.3123321282987941E-2</v>
      </c>
      <c r="C8" s="69"/>
      <c r="D8" s="69"/>
      <c r="E8" s="69"/>
      <c r="F8" s="69"/>
      <c r="G8" s="69"/>
      <c r="H8" s="69"/>
      <c r="I8" s="69"/>
    </row>
    <row r="9" spans="1:9" x14ac:dyDescent="0.25">
      <c r="A9" s="71" t="s">
        <v>29</v>
      </c>
      <c r="B9" s="74">
        <v>0.31750325207839553</v>
      </c>
      <c r="C9" s="69"/>
      <c r="D9" s="69"/>
      <c r="E9" s="69"/>
      <c r="F9" s="69"/>
      <c r="G9" s="69"/>
      <c r="H9" s="69"/>
      <c r="I9" s="69"/>
    </row>
    <row r="10" spans="1:9" ht="15.75" thickBot="1" x14ac:dyDescent="0.3">
      <c r="A10" s="72" t="s">
        <v>30</v>
      </c>
      <c r="B10" s="72">
        <v>6</v>
      </c>
      <c r="C10" s="69"/>
      <c r="D10" s="69"/>
      <c r="E10" s="69"/>
      <c r="F10" s="69"/>
      <c r="G10" s="69"/>
      <c r="H10" s="69"/>
      <c r="I10" s="69"/>
    </row>
    <row r="11" spans="1:9" x14ac:dyDescent="0.25">
      <c r="A11" s="69"/>
      <c r="B11" s="69"/>
      <c r="C11" s="69"/>
      <c r="D11" s="69"/>
      <c r="E11" s="69"/>
      <c r="F11" s="69"/>
      <c r="G11" s="69"/>
      <c r="H11" s="69"/>
      <c r="I11" s="69"/>
    </row>
    <row r="12" spans="1:9" ht="15.75" thickBot="1" x14ac:dyDescent="0.3">
      <c r="A12" s="69" t="s">
        <v>31</v>
      </c>
      <c r="B12" s="69"/>
      <c r="C12" s="69"/>
      <c r="D12" s="69"/>
      <c r="E12" s="69"/>
      <c r="F12" s="69"/>
      <c r="G12" s="69"/>
      <c r="H12" s="69"/>
      <c r="I12" s="69"/>
    </row>
    <row r="13" spans="1:9" x14ac:dyDescent="0.25">
      <c r="A13" s="73"/>
      <c r="B13" s="73" t="s">
        <v>36</v>
      </c>
      <c r="C13" s="73" t="s">
        <v>37</v>
      </c>
      <c r="D13" s="73" t="s">
        <v>38</v>
      </c>
      <c r="E13" s="73" t="s">
        <v>39</v>
      </c>
      <c r="F13" s="73" t="s">
        <v>40</v>
      </c>
      <c r="G13" s="69"/>
      <c r="H13" s="69"/>
      <c r="I13" s="69"/>
    </row>
    <row r="14" spans="1:9" x14ac:dyDescent="0.25">
      <c r="A14" s="71" t="s">
        <v>32</v>
      </c>
      <c r="B14" s="71">
        <v>1</v>
      </c>
      <c r="C14" s="74">
        <v>8.9416613761904684E-2</v>
      </c>
      <c r="D14" s="74">
        <v>8.9416613761904684E-2</v>
      </c>
      <c r="E14" s="74">
        <v>0.88699641185975753</v>
      </c>
      <c r="F14" s="74">
        <v>0.3996178690090697</v>
      </c>
      <c r="G14" s="69"/>
      <c r="H14" s="69"/>
      <c r="I14" s="69"/>
    </row>
    <row r="15" spans="1:9" x14ac:dyDescent="0.25">
      <c r="A15" s="71" t="s">
        <v>33</v>
      </c>
      <c r="B15" s="71">
        <v>4</v>
      </c>
      <c r="C15" s="74">
        <v>0.40323326032142864</v>
      </c>
      <c r="D15" s="74">
        <v>0.10080831508035716</v>
      </c>
      <c r="E15" s="74"/>
      <c r="F15" s="74"/>
      <c r="G15" s="69"/>
      <c r="H15" s="69"/>
      <c r="I15" s="69"/>
    </row>
    <row r="16" spans="1:9" ht="15.75" thickBot="1" x14ac:dyDescent="0.3">
      <c r="A16" s="72" t="s">
        <v>34</v>
      </c>
      <c r="B16" s="72">
        <v>5</v>
      </c>
      <c r="C16" s="75">
        <v>0.49264987408333333</v>
      </c>
      <c r="D16" s="75"/>
      <c r="E16" s="75"/>
      <c r="F16" s="75"/>
      <c r="G16" s="69"/>
      <c r="H16" s="69"/>
      <c r="I16" s="69"/>
    </row>
    <row r="17" spans="1:9" ht="15.75" thickBot="1" x14ac:dyDescent="0.3">
      <c r="A17" s="69"/>
      <c r="B17" s="69"/>
      <c r="C17" s="69"/>
      <c r="D17" s="69"/>
      <c r="E17" s="69"/>
      <c r="F17" s="69"/>
      <c r="G17" s="69"/>
      <c r="H17" s="69"/>
      <c r="I17" s="69"/>
    </row>
    <row r="18" spans="1:9" x14ac:dyDescent="0.25">
      <c r="A18" s="73"/>
      <c r="B18" s="73" t="s">
        <v>41</v>
      </c>
      <c r="C18" s="73" t="s">
        <v>29</v>
      </c>
      <c r="D18" s="73" t="s">
        <v>42</v>
      </c>
      <c r="E18" s="73" t="s">
        <v>43</v>
      </c>
      <c r="F18" s="73" t="s">
        <v>44</v>
      </c>
      <c r="G18" s="73" t="s">
        <v>45</v>
      </c>
      <c r="H18" s="73" t="s">
        <v>46</v>
      </c>
      <c r="I18" s="73" t="s">
        <v>47</v>
      </c>
    </row>
    <row r="19" spans="1:9" x14ac:dyDescent="0.25">
      <c r="A19" s="71" t="s">
        <v>35</v>
      </c>
      <c r="B19" s="74">
        <v>125.58514642857143</v>
      </c>
      <c r="C19" s="74">
        <v>132.53247941929885</v>
      </c>
      <c r="D19" s="74">
        <v>0.94758014774063171</v>
      </c>
      <c r="E19" s="74">
        <v>0.39699986869054915</v>
      </c>
      <c r="F19" s="74">
        <v>-242.38400733486816</v>
      </c>
      <c r="G19" s="74">
        <v>493.554300192011</v>
      </c>
      <c r="H19" s="74">
        <v>-242.38400733486816</v>
      </c>
      <c r="I19" s="74">
        <v>493.554300192011</v>
      </c>
    </row>
    <row r="20" spans="1:9" ht="15.75" thickBot="1" x14ac:dyDescent="0.3">
      <c r="A20" s="72">
        <v>2008</v>
      </c>
      <c r="B20" s="75">
        <v>-6.1904285714285717E-2</v>
      </c>
      <c r="C20" s="75">
        <v>6.5729417771548337E-2</v>
      </c>
      <c r="D20" s="75">
        <v>-0.94180486931198149</v>
      </c>
      <c r="E20" s="75">
        <v>0.39961786900906915</v>
      </c>
      <c r="F20" s="75">
        <v>-0.24439840595360196</v>
      </c>
      <c r="G20" s="75">
        <v>0.12058983452503053</v>
      </c>
      <c r="H20" s="75">
        <v>-0.24439840595360196</v>
      </c>
      <c r="I20" s="75">
        <v>0.12058983452503053</v>
      </c>
    </row>
    <row r="21" spans="1:9" x14ac:dyDescent="0.25">
      <c r="A21" s="69"/>
      <c r="B21" s="69"/>
      <c r="C21" s="69"/>
      <c r="D21" s="69"/>
      <c r="E21" s="69"/>
      <c r="F21" s="69"/>
      <c r="G21" s="69"/>
      <c r="H21" s="69"/>
      <c r="I21" s="69"/>
    </row>
    <row r="22" spans="1:9" x14ac:dyDescent="0.25">
      <c r="A22" s="69" t="s">
        <v>48</v>
      </c>
      <c r="B22" s="69"/>
      <c r="C22" s="69"/>
      <c r="D22" s="69"/>
      <c r="E22" s="69"/>
      <c r="F22" s="69"/>
      <c r="G22" s="69"/>
      <c r="H22" s="69"/>
      <c r="I22" s="69"/>
    </row>
    <row r="23" spans="1:9" ht="15.75" thickBot="1" x14ac:dyDescent="0.3">
      <c r="A23" s="69"/>
      <c r="B23" s="69"/>
      <c r="C23" s="69"/>
      <c r="D23" s="69"/>
      <c r="E23" s="69"/>
      <c r="F23" s="69"/>
      <c r="G23" s="69"/>
      <c r="H23" s="69"/>
      <c r="I23" s="69"/>
    </row>
    <row r="24" spans="1:9" x14ac:dyDescent="0.25">
      <c r="A24" s="73" t="s">
        <v>49</v>
      </c>
      <c r="B24" s="73" t="s">
        <v>52</v>
      </c>
      <c r="C24" s="73" t="s">
        <v>51</v>
      </c>
      <c r="D24" s="69"/>
      <c r="E24" s="69"/>
      <c r="F24" s="69"/>
      <c r="G24" s="69"/>
      <c r="H24" s="69"/>
      <c r="I24" s="69"/>
    </row>
    <row r="25" spans="1:9" x14ac:dyDescent="0.25">
      <c r="A25" s="71">
        <v>1</v>
      </c>
      <c r="B25" s="74">
        <v>0.97181928571428955</v>
      </c>
      <c r="C25" s="74">
        <v>0.31601071428571048</v>
      </c>
      <c r="D25" s="69"/>
      <c r="E25" s="69"/>
      <c r="F25" s="69"/>
      <c r="G25" s="69"/>
      <c r="H25" s="69"/>
      <c r="I25" s="69"/>
    </row>
    <row r="26" spans="1:9" x14ac:dyDescent="0.25">
      <c r="A26" s="71">
        <v>2</v>
      </c>
      <c r="B26" s="74">
        <v>0.84801071428572072</v>
      </c>
      <c r="C26" s="74">
        <v>-0.43801071428572075</v>
      </c>
      <c r="D26" s="69"/>
      <c r="E26" s="69"/>
      <c r="F26" s="69"/>
      <c r="G26" s="69"/>
      <c r="H26" s="69"/>
      <c r="I26" s="69"/>
    </row>
    <row r="27" spans="1:9" x14ac:dyDescent="0.25">
      <c r="A27" s="71">
        <v>3</v>
      </c>
      <c r="B27" s="74">
        <v>0.78610642857142921</v>
      </c>
      <c r="C27" s="74">
        <v>3.889357142857075E-2</v>
      </c>
      <c r="D27" s="69"/>
      <c r="E27" s="69"/>
      <c r="F27" s="69"/>
      <c r="G27" s="69"/>
      <c r="H27" s="69"/>
      <c r="I27" s="69"/>
    </row>
    <row r="28" spans="1:9" x14ac:dyDescent="0.25">
      <c r="A28" s="71">
        <v>4</v>
      </c>
      <c r="B28" s="74">
        <v>0.72420214285713769</v>
      </c>
      <c r="C28" s="74">
        <v>-0.2342021428571377</v>
      </c>
      <c r="D28" s="69"/>
      <c r="E28" s="69"/>
      <c r="F28" s="69"/>
      <c r="G28" s="69"/>
      <c r="H28" s="69"/>
      <c r="I28" s="69"/>
    </row>
    <row r="29" spans="1:9" x14ac:dyDescent="0.25">
      <c r="A29" s="71">
        <v>5</v>
      </c>
      <c r="B29" s="74">
        <v>0.66229785714286038</v>
      </c>
      <c r="C29" s="74">
        <v>0.20770214285713962</v>
      </c>
      <c r="D29" s="69"/>
      <c r="E29" s="69"/>
      <c r="F29" s="69"/>
      <c r="G29" s="69"/>
      <c r="H29" s="69"/>
      <c r="I29" s="69"/>
    </row>
    <row r="30" spans="1:9" ht="15.75" thickBot="1" x14ac:dyDescent="0.3">
      <c r="A30" s="72">
        <v>6</v>
      </c>
      <c r="B30" s="75">
        <v>0.60039357142856886</v>
      </c>
      <c r="C30" s="75">
        <v>0.1096064285714311</v>
      </c>
      <c r="D30" s="69"/>
      <c r="E30" s="69"/>
      <c r="F30" s="69"/>
      <c r="G30" s="69"/>
      <c r="H30" s="69"/>
      <c r="I30" s="69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22763; NH&amp;Y4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Akmens_tilts_22763</vt:lpstr>
      <vt:lpstr>22763_Cl</vt:lpstr>
      <vt:lpstr>22763_NH4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2020-12-29T09:25:18Z</cp:lastPrinted>
  <dcterms:created xsi:type="dcterms:W3CDTF">2020-11-10T06:48:34Z</dcterms:created>
  <dcterms:modified xsi:type="dcterms:W3CDTF">2021-01-28T11:13:02Z</dcterms:modified>
</cp:coreProperties>
</file>