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O:\ARHIVS\Stiebrins\Hidrogeologija\VARAM\Faili\Riiga\Imanta\"/>
    </mc:Choice>
  </mc:AlternateContent>
  <xr:revisionPtr revIDLastSave="0" documentId="13_ncr:1_{F93B0E9B-3E5B-4D09-A5B1-A635051245D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Imanta_685" sheetId="1" r:id="rId1"/>
    <sheet name="R_analīze_685_Cl" sheetId="2" r:id="rId2"/>
    <sheet name="R_analīze_685_NH4" sheetId="3" r:id="rId3"/>
    <sheet name="R_analīze_685_As" sheetId="4" r:id="rId4"/>
  </sheets>
  <definedNames>
    <definedName name="_xlnm._FilterDatabase" localSheetId="0" hidden="1">Imanta_685!#REF!</definedName>
  </definedNames>
  <calcPr calcId="181029"/>
</workbook>
</file>

<file path=xl/calcChain.xml><?xml version="1.0" encoding="utf-8"?>
<calcChain xmlns="http://schemas.openxmlformats.org/spreadsheetml/2006/main">
  <c r="R35" i="1" l="1"/>
  <c r="Q35" i="1"/>
  <c r="P35" i="1"/>
  <c r="O35" i="1"/>
  <c r="N35" i="1"/>
  <c r="M35" i="1"/>
  <c r="R34" i="1"/>
  <c r="Q34" i="1"/>
  <c r="P34" i="1"/>
  <c r="O34" i="1"/>
  <c r="N34" i="1"/>
  <c r="M34" i="1"/>
  <c r="R33" i="1"/>
  <c r="Q33" i="1"/>
  <c r="P33" i="1"/>
  <c r="O33" i="1"/>
  <c r="N33" i="1"/>
  <c r="M33" i="1"/>
  <c r="R32" i="1"/>
  <c r="Q32" i="1"/>
  <c r="P32" i="1"/>
  <c r="O32" i="1"/>
  <c r="N32" i="1"/>
  <c r="M32" i="1"/>
  <c r="R31" i="1"/>
  <c r="Q31" i="1"/>
  <c r="P31" i="1"/>
  <c r="O31" i="1"/>
  <c r="N31" i="1"/>
  <c r="M31" i="1"/>
  <c r="R30" i="1"/>
  <c r="Q30" i="1"/>
  <c r="P30" i="1"/>
  <c r="O30" i="1"/>
  <c r="N30" i="1"/>
  <c r="M30" i="1"/>
  <c r="L35" i="1"/>
  <c r="L34" i="1"/>
  <c r="L33" i="1"/>
  <c r="L32" i="1"/>
  <c r="L31" i="1"/>
  <c r="L30" i="1"/>
  <c r="O36" i="1" l="1"/>
  <c r="M36" i="1"/>
  <c r="Q36" i="1"/>
  <c r="P36" i="1"/>
  <c r="N36" i="1"/>
  <c r="R36" i="1"/>
  <c r="L36" i="1"/>
</calcChain>
</file>

<file path=xl/sharedStrings.xml><?xml version="1.0" encoding="utf-8"?>
<sst xmlns="http://schemas.openxmlformats.org/spreadsheetml/2006/main" count="131" uniqueCount="59">
  <si>
    <t>Datums</t>
  </si>
  <si>
    <t>mg/l</t>
  </si>
  <si>
    <t>µg/l</t>
  </si>
  <si>
    <t>1,2-dihloretāns</t>
  </si>
  <si>
    <t>Trihlormetāns</t>
  </si>
  <si>
    <t>Testēšanas rezultāti</t>
  </si>
  <si>
    <t>TCE+PCE</t>
  </si>
  <si>
    <t>BTEX</t>
  </si>
  <si>
    <t>As</t>
  </si>
  <si>
    <t>Cl</t>
  </si>
  <si>
    <t>Robežvērtība</t>
  </si>
  <si>
    <t>Augšdevona Amatas horizonts</t>
  </si>
  <si>
    <t>0,5x1,288=0,644</t>
  </si>
  <si>
    <t>Count</t>
  </si>
  <si>
    <t>Median</t>
  </si>
  <si>
    <r>
      <t>NH</t>
    </r>
    <r>
      <rPr>
        <vertAlign val="subscript"/>
        <sz val="10"/>
        <color theme="1"/>
        <rFont val="Calibri"/>
        <family val="2"/>
        <scheme val="minor"/>
      </rPr>
      <t>4</t>
    </r>
  </si>
  <si>
    <t>Confidence.T</t>
  </si>
  <si>
    <t>Gads</t>
  </si>
  <si>
    <t>DB "Urbumi" dati</t>
  </si>
  <si>
    <t>Tendenču aprēķinam sagatavotie dati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</si>
  <si>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</si>
  <si>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</si>
  <si>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</si>
  <si>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</si>
  <si>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</si>
  <si>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</si>
  <si>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</si>
  <si>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</si>
  <si>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</si>
  <si>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</si>
  <si>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</si>
  <si>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</si>
  <si>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</si>
  <si>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</si>
  <si>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</si>
  <si>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</si>
  <si>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</si>
  <si>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</si>
  <si>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</si>
  <si>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</si>
  <si>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</si>
  <si>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</si>
  <si>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95,0%</t>
  </si>
  <si>
    <t>Upper 95,0%</t>
  </si>
  <si>
    <t>RESIDUAL OUTPUT</t>
  </si>
  <si>
    <t>Observation</t>
  </si>
  <si>
    <t>Predicted 22</t>
  </si>
  <si>
    <t>Residuals</t>
  </si>
  <si>
    <t>Predicted 0</t>
  </si>
  <si>
    <t>Predicted 0,8</t>
  </si>
  <si>
    <t>Min</t>
  </si>
  <si>
    <t>Max</t>
  </si>
  <si>
    <t>Var.p</t>
  </si>
  <si>
    <t>Stdev.p</t>
  </si>
  <si>
    <t>Ar</t>
  </si>
  <si>
    <t xml:space="preserve">apzīmēta koncentrācija, mazāka par metodes detektēšanas robežu </t>
  </si>
  <si>
    <t xml:space="preserve">apzīmētajos gadījumos atzīmēta jonu bilances nesakritība 5 - 10 % robežās </t>
  </si>
  <si>
    <t xml:space="preserve">apzīmētajos gadījumos jonu bilances nesakritība pārsniedz 10 %; dati netiek izmantoti </t>
  </si>
  <si>
    <t>Metodes detektēšanas robeža aizstāta ar 0,5*MDL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</si>
</sst>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2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0">
    <xf numFmtId="0" fontId="0" fillId="0" borderId="0" xfId="0"/>
    <xf numFmtId="0" fontId="18" fillId="0" borderId="0" xfId="0" applyFont="1"/>
    <xf numFmtId="0" fontId="18" fillId="0" borderId="14" xfId="0" applyFont="1" applyBorder="1"/>
    <xf numFmtId="0" fontId="18" fillId="0" borderId="11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14" fontId="18" fillId="0" borderId="20" xfId="0" applyNumberFormat="1" applyFont="1" applyBorder="1"/>
    <xf numFmtId="0" fontId="18" fillId="0" borderId="19" xfId="0" applyFont="1" applyBorder="1"/>
    <xf numFmtId="164" fontId="18" fillId="0" borderId="19" xfId="0" applyNumberFormat="1" applyFont="1" applyBorder="1"/>
    <xf numFmtId="0" fontId="18" fillId="0" borderId="20" xfId="0" applyFont="1" applyBorder="1"/>
    <xf numFmtId="2" fontId="18" fillId="0" borderId="20" xfId="0" applyNumberFormat="1" applyFont="1" applyBorder="1"/>
    <xf numFmtId="14" fontId="18" fillId="0" borderId="22" xfId="0" applyNumberFormat="1" applyFont="1" applyBorder="1"/>
    <xf numFmtId="0" fontId="18" fillId="0" borderId="21" xfId="0" applyFont="1" applyBorder="1"/>
    <xf numFmtId="164" fontId="18" fillId="0" borderId="21" xfId="0" applyNumberFormat="1" applyFont="1" applyBorder="1"/>
    <xf numFmtId="0" fontId="18" fillId="0" borderId="22" xfId="0" applyFont="1" applyBorder="1"/>
    <xf numFmtId="2" fontId="18" fillId="0" borderId="22" xfId="0" applyNumberFormat="1" applyFont="1" applyBorder="1"/>
    <xf numFmtId="2" fontId="18" fillId="0" borderId="21" xfId="0" applyNumberFormat="1" applyFont="1" applyBorder="1"/>
    <xf numFmtId="14" fontId="18" fillId="0" borderId="0" xfId="0" applyNumberFormat="1" applyFont="1" applyBorder="1"/>
    <xf numFmtId="14" fontId="18" fillId="0" borderId="0" xfId="0" applyNumberFormat="1" applyFont="1"/>
    <xf numFmtId="2" fontId="18" fillId="0" borderId="23" xfId="0" applyNumberFormat="1" applyFont="1" applyBorder="1"/>
    <xf numFmtId="14" fontId="18" fillId="0" borderId="17" xfId="0" applyNumberFormat="1" applyFont="1" applyBorder="1"/>
    <xf numFmtId="164" fontId="18" fillId="0" borderId="16" xfId="0" applyNumberFormat="1" applyFont="1" applyBorder="1"/>
    <xf numFmtId="2" fontId="18" fillId="0" borderId="17" xfId="0" applyNumberFormat="1" applyFont="1" applyBorder="1"/>
    <xf numFmtId="0" fontId="20" fillId="0" borderId="15" xfId="0" applyFont="1" applyBorder="1" applyAlignment="1">
      <alignment horizontal="right" vertical="center"/>
    </xf>
    <xf numFmtId="0" fontId="20" fillId="0" borderId="15" xfId="0" applyFont="1" applyBorder="1" applyAlignment="1">
      <alignment horizontal="right" vertical="center" wrapText="1"/>
    </xf>
    <xf numFmtId="0" fontId="18" fillId="0" borderId="24" xfId="0" applyFont="1" applyBorder="1"/>
    <xf numFmtId="0" fontId="18" fillId="0" borderId="0" xfId="0" applyFont="1" applyBorder="1"/>
    <xf numFmtId="165" fontId="18" fillId="0" borderId="0" xfId="0" applyNumberFormat="1" applyFont="1"/>
    <xf numFmtId="0" fontId="20" fillId="0" borderId="15" xfId="0" applyFont="1" applyFill="1" applyBorder="1" applyAlignment="1">
      <alignment horizontal="right" vertical="center"/>
    </xf>
    <xf numFmtId="2" fontId="18" fillId="0" borderId="21" xfId="0" applyNumberFormat="1" applyFont="1" applyFill="1" applyBorder="1"/>
    <xf numFmtId="164" fontId="18" fillId="0" borderId="21" xfId="0" applyNumberFormat="1" applyFont="1" applyFill="1" applyBorder="1"/>
    <xf numFmtId="2" fontId="18" fillId="0" borderId="22" xfId="0" applyNumberFormat="1" applyFont="1" applyFill="1" applyBorder="1"/>
    <xf numFmtId="0" fontId="18" fillId="0" borderId="0" xfId="0" applyFont="1" applyAlignment="1">
      <alignment horizontal="right" vertical="center"/>
    </xf>
    <xf numFmtId="0" fontId="18" fillId="0" borderId="18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165" fontId="18" fillId="0" borderId="0" xfId="0" applyNumberFormat="1" applyFont="1" applyFill="1"/>
    <xf numFmtId="2" fontId="18" fillId="33" borderId="21" xfId="0" applyNumberFormat="1" applyFont="1" applyFill="1" applyBorder="1"/>
    <xf numFmtId="14" fontId="18" fillId="34" borderId="22" xfId="0" applyNumberFormat="1" applyFont="1" applyFill="1" applyBorder="1"/>
    <xf numFmtId="14" fontId="18" fillId="35" borderId="22" xfId="0" applyNumberFormat="1" applyFont="1" applyFill="1" applyBorder="1"/>
    <xf numFmtId="0" fontId="18" fillId="0" borderId="0" xfId="0" applyFont="1" applyFill="1"/>
    <xf numFmtId="2" fontId="18" fillId="33" borderId="22" xfId="0" applyNumberFormat="1" applyFont="1" applyFill="1" applyBorder="1"/>
    <xf numFmtId="164" fontId="18" fillId="33" borderId="21" xfId="0" applyNumberFormat="1" applyFont="1" applyFill="1" applyBorder="1"/>
    <xf numFmtId="2" fontId="18" fillId="33" borderId="23" xfId="0" applyNumberFormat="1" applyFont="1" applyFill="1" applyBorder="1"/>
    <xf numFmtId="2" fontId="18" fillId="33" borderId="16" xfId="0" applyNumberFormat="1" applyFont="1" applyFill="1" applyBorder="1"/>
    <xf numFmtId="0" fontId="18" fillId="33" borderId="16" xfId="0" applyFont="1" applyFill="1" applyBorder="1"/>
    <xf numFmtId="2" fontId="18" fillId="33" borderId="17" xfId="0" applyNumberFormat="1" applyFont="1" applyFill="1" applyBorder="1"/>
    <xf numFmtId="165" fontId="18" fillId="0" borderId="0" xfId="0" applyNumberFormat="1" applyFont="1" applyFill="1" applyBorder="1"/>
    <xf numFmtId="0" fontId="18" fillId="0" borderId="13" xfId="0" applyFont="1" applyBorder="1"/>
    <xf numFmtId="0" fontId="18" fillId="0" borderId="0" xfId="0" applyFont="1" applyAlignment="1">
      <alignment vertical="center"/>
    </xf>
    <xf numFmtId="0" fontId="21" fillId="0" borderId="0" xfId="0" applyFont="1"/>
    <xf numFmtId="0" fontId="22" fillId="0" borderId="28" xfId="0" applyFont="1" applyFill="1" applyBorder="1" applyAlignment="1">
      <alignment horizontal="centerContinuous"/>
    </xf>
    <xf numFmtId="0" fontId="21" fillId="0" borderId="0" xfId="0" applyFont="1" applyFill="1" applyBorder="1" applyAlignment="1"/>
    <xf numFmtId="0" fontId="21" fillId="0" borderId="27" xfId="0" applyFont="1" applyFill="1" applyBorder="1" applyAlignment="1"/>
    <xf numFmtId="0" fontId="22" fillId="0" borderId="28" xfId="0" applyFont="1" applyFill="1" applyBorder="1" applyAlignment="1">
      <alignment horizontal="center"/>
    </xf>
    <xf numFmtId="165" fontId="21" fillId="0" borderId="0" xfId="0" applyNumberFormat="1" applyFont="1" applyFill="1" applyBorder="1" applyAlignment="1"/>
    <xf numFmtId="165" fontId="21" fillId="0" borderId="27" xfId="0" applyNumberFormat="1" applyFont="1" applyFill="1" applyBorder="1" applyAlignment="1"/>
    <xf numFmtId="165" fontId="21" fillId="0" borderId="0" xfId="0" applyNumberFormat="1" applyFont="1" applyFill="1" applyBorder="1" applyAlignment="1">
      <alignment horizontal="right" vertical="center"/>
    </xf>
    <xf numFmtId="165" fontId="21" fillId="0" borderId="27" xfId="0" applyNumberFormat="1" applyFont="1" applyFill="1" applyBorder="1" applyAlignment="1">
      <alignment horizontal="right" vertical="center"/>
    </xf>
    <xf numFmtId="0" fontId="18" fillId="0" borderId="19" xfId="0" applyNumberFormat="1" applyFont="1" applyBorder="1" applyAlignment="1">
      <alignment horizontal="right" vertical="center"/>
    </xf>
    <xf numFmtId="0" fontId="18" fillId="0" borderId="19" xfId="0" applyFont="1" applyBorder="1" applyAlignment="1">
      <alignment horizontal="right" vertical="center"/>
    </xf>
    <xf numFmtId="164" fontId="18" fillId="0" borderId="19" xfId="0" applyNumberFormat="1" applyFont="1" applyBorder="1" applyAlignment="1">
      <alignment horizontal="right" vertical="center"/>
    </xf>
    <xf numFmtId="0" fontId="18" fillId="0" borderId="20" xfId="0" applyFont="1" applyBorder="1" applyAlignment="1">
      <alignment horizontal="right" vertical="center"/>
    </xf>
    <xf numFmtId="2" fontId="18" fillId="0" borderId="20" xfId="0" applyNumberFormat="1" applyFont="1" applyBorder="1" applyAlignment="1">
      <alignment horizontal="right" vertical="center"/>
    </xf>
    <xf numFmtId="0" fontId="18" fillId="0" borderId="21" xfId="0" applyNumberFormat="1" applyFont="1" applyBorder="1" applyAlignment="1">
      <alignment horizontal="right" vertical="center"/>
    </xf>
    <xf numFmtId="0" fontId="18" fillId="0" borderId="21" xfId="0" applyFont="1" applyBorder="1" applyAlignment="1">
      <alignment horizontal="right" vertical="center"/>
    </xf>
    <xf numFmtId="164" fontId="18" fillId="0" borderId="21" xfId="0" applyNumberFormat="1" applyFont="1" applyBorder="1" applyAlignment="1">
      <alignment horizontal="right" vertical="center"/>
    </xf>
    <xf numFmtId="0" fontId="18" fillId="0" borderId="22" xfId="0" applyFont="1" applyBorder="1" applyAlignment="1">
      <alignment horizontal="right" vertical="center"/>
    </xf>
    <xf numFmtId="2" fontId="18" fillId="0" borderId="22" xfId="0" applyNumberFormat="1" applyFont="1" applyBorder="1" applyAlignment="1">
      <alignment horizontal="right" vertical="center"/>
    </xf>
    <xf numFmtId="0" fontId="18" fillId="0" borderId="14" xfId="0" applyNumberFormat="1" applyFont="1" applyBorder="1" applyAlignment="1">
      <alignment horizontal="right" vertical="center"/>
    </xf>
    <xf numFmtId="0" fontId="18" fillId="0" borderId="26" xfId="0" applyNumberFormat="1" applyFont="1" applyBorder="1" applyAlignment="1">
      <alignment horizontal="right" vertical="center"/>
    </xf>
    <xf numFmtId="2" fontId="18" fillId="0" borderId="21" xfId="0" applyNumberFormat="1" applyFont="1" applyFill="1" applyBorder="1" applyAlignment="1">
      <alignment horizontal="right" vertical="center"/>
    </xf>
    <xf numFmtId="2" fontId="18" fillId="0" borderId="21" xfId="0" applyNumberFormat="1" applyFont="1" applyBorder="1" applyAlignment="1">
      <alignment horizontal="right" vertical="center"/>
    </xf>
    <xf numFmtId="164" fontId="18" fillId="0" borderId="21" xfId="0" applyNumberFormat="1" applyFont="1" applyFill="1" applyBorder="1" applyAlignment="1">
      <alignment horizontal="right" vertical="center"/>
    </xf>
    <xf numFmtId="0" fontId="18" fillId="0" borderId="25" xfId="0" applyNumberFormat="1" applyFont="1" applyBorder="1" applyAlignment="1">
      <alignment horizontal="right" vertical="center"/>
    </xf>
    <xf numFmtId="2" fontId="18" fillId="0" borderId="16" xfId="0" applyNumberFormat="1" applyFont="1" applyFill="1" applyBorder="1" applyAlignment="1">
      <alignment horizontal="right" vertical="center"/>
    </xf>
    <xf numFmtId="0" fontId="18" fillId="0" borderId="16" xfId="0" applyFont="1" applyFill="1" applyBorder="1" applyAlignment="1">
      <alignment horizontal="right" vertical="center"/>
    </xf>
    <xf numFmtId="2" fontId="18" fillId="0" borderId="16" xfId="0" applyNumberFormat="1" applyFont="1" applyBorder="1" applyAlignment="1">
      <alignment horizontal="right" vertical="center"/>
    </xf>
    <xf numFmtId="164" fontId="18" fillId="0" borderId="16" xfId="0" applyNumberFormat="1" applyFont="1" applyBorder="1" applyAlignment="1">
      <alignment horizontal="right" vertical="center"/>
    </xf>
    <xf numFmtId="2" fontId="18" fillId="0" borderId="17" xfId="0" applyNumberFormat="1" applyFont="1" applyBorder="1" applyAlignment="1">
      <alignment horizontal="right" vertical="center"/>
    </xf>
    <xf numFmtId="2" fontId="18" fillId="0" borderId="0" xfId="0" applyNumberFormat="1" applyFont="1"/>
    <xf numFmtId="165" fontId="18" fillId="33" borderId="0" xfId="0" applyNumberFormat="1" applyFont="1" applyFill="1"/>
    <xf numFmtId="165" fontId="18" fillId="34" borderId="0" xfId="0" applyNumberFormat="1" applyFont="1" applyFill="1"/>
    <xf numFmtId="165" fontId="18" fillId="35" borderId="0" xfId="0" applyNumberFormat="1" applyFont="1" applyFill="1"/>
    <xf numFmtId="165" fontId="18" fillId="0" borderId="0" xfId="0" applyNumberFormat="1" applyFont="1" applyAlignment="1">
      <alignment horizontal="left" vertical="center" wrapText="1"/>
    </xf>
    <xf numFmtId="165" fontId="18" fillId="0" borderId="0" xfId="0" applyNumberFormat="1" applyFont="1" applyAlignment="1">
      <alignment vertical="center" wrapText="1"/>
    </xf>
    <xf numFmtId="165" fontId="18" fillId="0" borderId="0" xfId="0" applyNumberFormat="1" applyFont="1" applyAlignment="1">
      <alignment horizontal="left" vertical="center"/>
    </xf>
    <xf numFmtId="164" fontId="18" fillId="0" borderId="0" xfId="0" applyNumberFormat="1" applyFont="1"/>
    <xf numFmtId="165" fontId="18" fillId="0" borderId="0" xfId="0" applyNumberFormat="1" applyFont="1" applyAlignment="1">
      <alignment horizontal="left" vertical="center" wrapText="1"/>
    </xf>
    <xf numFmtId="0" fontId="18" fillId="0" borderId="18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166" fontId="18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/>
              <a:t>Hlorīdjoni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Hlorīdjoni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9315974117096749"/>
                  <c:y val="-0.2199183435403907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Imanta_685!$K$6:$K$27</c:f>
              <c:numCache>
                <c:formatCode>General</c:formatCode>
                <c:ptCount val="22"/>
                <c:pt idx="0">
                  <c:v>1990</c:v>
                </c:pt>
                <c:pt idx="1">
                  <c:v>1991</c:v>
                </c:pt>
                <c:pt idx="2">
                  <c:v>1994</c:v>
                </c:pt>
                <c:pt idx="3">
                  <c:v>1995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2013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</c:numCache>
            </c:numRef>
          </c:cat>
          <c:val>
            <c:numRef>
              <c:f>Imanta_685!$O$6:$O$27</c:f>
              <c:numCache>
                <c:formatCode>0.0</c:formatCode>
                <c:ptCount val="22"/>
                <c:pt idx="0">
                  <c:v>22</c:v>
                </c:pt>
                <c:pt idx="1">
                  <c:v>26</c:v>
                </c:pt>
                <c:pt idx="2">
                  <c:v>24</c:v>
                </c:pt>
                <c:pt idx="3">
                  <c:v>26</c:v>
                </c:pt>
                <c:pt idx="4">
                  <c:v>18</c:v>
                </c:pt>
                <c:pt idx="5">
                  <c:v>23</c:v>
                </c:pt>
                <c:pt idx="6">
                  <c:v>16</c:v>
                </c:pt>
                <c:pt idx="7">
                  <c:v>18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17.7</c:v>
                </c:pt>
                <c:pt idx="12">
                  <c:v>18.899999999999999</c:v>
                </c:pt>
                <c:pt idx="13">
                  <c:v>18.2</c:v>
                </c:pt>
                <c:pt idx="14">
                  <c:v>19</c:v>
                </c:pt>
                <c:pt idx="15">
                  <c:v>19.45</c:v>
                </c:pt>
                <c:pt idx="16">
                  <c:v>18.75</c:v>
                </c:pt>
                <c:pt idx="17">
                  <c:v>18.55</c:v>
                </c:pt>
                <c:pt idx="18">
                  <c:v>18.5</c:v>
                </c:pt>
                <c:pt idx="19">
                  <c:v>17.5</c:v>
                </c:pt>
                <c:pt idx="20">
                  <c:v>18.7</c:v>
                </c:pt>
                <c:pt idx="21">
                  <c:v>18.600000000000001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D5-44F0-A934-CB73222B2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534335"/>
        <c:axId val="214533503"/>
      </c:lineChart>
      <c:catAx>
        <c:axId val="2145343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14533503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14533503"/>
        <c:scaling>
          <c:orientation val="minMax"/>
          <c:max val="28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145343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/>
              <a:t>Amonija joni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Amonija joni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4941659520282736E-2"/>
                  <c:y val="-9.142497812773403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Imanta_685!$K$6:$K$27</c:f>
              <c:numCache>
                <c:formatCode>General</c:formatCode>
                <c:ptCount val="22"/>
                <c:pt idx="0">
                  <c:v>1990</c:v>
                </c:pt>
                <c:pt idx="1">
                  <c:v>1991</c:v>
                </c:pt>
                <c:pt idx="2">
                  <c:v>1994</c:v>
                </c:pt>
                <c:pt idx="3">
                  <c:v>1995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2013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</c:numCache>
            </c:numRef>
          </c:cat>
          <c:val>
            <c:numRef>
              <c:f>Imanta_685!$R$6:$R$27</c:f>
              <c:numCache>
                <c:formatCode>0.00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0.13</c:v>
                </c:pt>
                <c:pt idx="3">
                  <c:v>0.16800000000000001</c:v>
                </c:pt>
                <c:pt idx="4">
                  <c:v>0.09</c:v>
                </c:pt>
                <c:pt idx="5">
                  <c:v>0.19400000000000001</c:v>
                </c:pt>
                <c:pt idx="6">
                  <c:v>0.129</c:v>
                </c:pt>
                <c:pt idx="7">
                  <c:v>0.10299999999999999</c:v>
                </c:pt>
                <c:pt idx="8">
                  <c:v>0.10299999999999999</c:v>
                </c:pt>
                <c:pt idx="9">
                  <c:v>0.09</c:v>
                </c:pt>
                <c:pt idx="10">
                  <c:v>0.107</c:v>
                </c:pt>
                <c:pt idx="11">
                  <c:v>0.13200000000000001</c:v>
                </c:pt>
                <c:pt idx="12">
                  <c:v>0.14199999999999999</c:v>
                </c:pt>
                <c:pt idx="13">
                  <c:v>0.129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3.5000000000000003E-2</c:v>
                </c:pt>
                <c:pt idx="18">
                  <c:v>2.5000000000000001E-2</c:v>
                </c:pt>
                <c:pt idx="19">
                  <c:v>3.7999999999999999E-2</c:v>
                </c:pt>
                <c:pt idx="20">
                  <c:v>0.115</c:v>
                </c:pt>
                <c:pt idx="21">
                  <c:v>0.105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2E-4A5D-9911-E8483EC13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164431"/>
        <c:axId val="288166927"/>
      </c:lineChart>
      <c:catAx>
        <c:axId val="2881644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88166927"/>
        <c:crosses val="autoZero"/>
        <c:auto val="1"/>
        <c:lblAlgn val="ctr"/>
        <c:lblOffset val="100"/>
        <c:tickLblSkip val="2"/>
        <c:noMultiLvlLbl val="0"/>
      </c:catAx>
      <c:valAx>
        <c:axId val="288166927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881644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/>
              <a:t>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>
        <c:manualLayout>
          <c:layoutTarget val="inner"/>
          <c:xMode val="edge"/>
          <c:yMode val="edge"/>
          <c:x val="0.13693350831146106"/>
          <c:y val="0.15013888888888888"/>
          <c:w val="0.83251093613298333"/>
          <c:h val="0.73520815106445025"/>
        </c:manualLayout>
      </c:layout>
      <c:lineChart>
        <c:grouping val="standard"/>
        <c:varyColors val="0"/>
        <c:ser>
          <c:idx val="1"/>
          <c:order val="0"/>
          <c:tx>
            <c:v>As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056867891513562"/>
                  <c:y val="-0.3241393263342082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Imanta_685!$K$18:$K$27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2013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Imanta_685!$N$18:$N$27</c:f>
              <c:numCache>
                <c:formatCode>0.00</c:formatCode>
                <c:ptCount val="10"/>
                <c:pt idx="0">
                  <c:v>0.8</c:v>
                </c:pt>
                <c:pt idx="1">
                  <c:v>2.2999999999999998</c:v>
                </c:pt>
                <c:pt idx="3">
                  <c:v>0.48399999999999999</c:v>
                </c:pt>
                <c:pt idx="4">
                  <c:v>0.8</c:v>
                </c:pt>
                <c:pt idx="5">
                  <c:v>0.25</c:v>
                </c:pt>
                <c:pt idx="6">
                  <c:v>0.14000000000000001</c:v>
                </c:pt>
                <c:pt idx="7">
                  <c:v>0.44500000000000001</c:v>
                </c:pt>
                <c:pt idx="8">
                  <c:v>0.17499999999999999</c:v>
                </c:pt>
                <c:pt idx="9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16-4241-8557-DCA68A455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167343"/>
        <c:axId val="288166511"/>
      </c:lineChart>
      <c:catAx>
        <c:axId val="28816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88166511"/>
        <c:crosses val="autoZero"/>
        <c:auto val="1"/>
        <c:lblAlgn val="ctr"/>
        <c:lblOffset val="100"/>
        <c:noMultiLvlLbl val="0"/>
      </c:catAx>
      <c:valAx>
        <c:axId val="288166511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µg/l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881673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9525</xdr:colOff>
      <xdr:row>2</xdr:row>
      <xdr:rowOff>4762</xdr:rowOff>
    </xdr:from>
    <xdr:to>
      <xdr:col>27</xdr:col>
      <xdr:colOff>552450</xdr:colOff>
      <xdr:row>16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D02D14-02A4-4F3C-99AF-A9B6DE794A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785812</xdr:colOff>
      <xdr:row>18</xdr:row>
      <xdr:rowOff>14287</xdr:rowOff>
    </xdr:from>
    <xdr:to>
      <xdr:col>27</xdr:col>
      <xdr:colOff>538162</xdr:colOff>
      <xdr:row>31</xdr:row>
      <xdr:rowOff>147637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BBA4413-D88E-4B31-B6A5-3FDBE425EE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14287</xdr:colOff>
      <xdr:row>33</xdr:row>
      <xdr:rowOff>185737</xdr:rowOff>
    </xdr:from>
    <xdr:to>
      <xdr:col>27</xdr:col>
      <xdr:colOff>557212</xdr:colOff>
      <xdr:row>47</xdr:row>
      <xdr:rowOff>71437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C460EA1-608E-4A6A-A9AC-FDCFE74F78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44"/>
  <sheetViews>
    <sheetView tabSelected="1" topLeftCell="A4" zoomScaleNormal="100" workbookViewId="0">
      <selection activeCell="R33" sqref="R33"/>
    </sheetView>
  </sheetViews>
  <sheetFormatPr defaultRowHeight="15" x14ac:dyDescent="0.25"/>
  <cols>
    <col min="1" max="1" width="6" customWidth="1"/>
    <col min="2" max="2" width="12.28515625" customWidth="1"/>
    <col min="3" max="3" width="8.28515625" customWidth="1"/>
    <col min="4" max="5" width="7.7109375" customWidth="1"/>
    <col min="6" max="6" width="8" customWidth="1"/>
    <col min="7" max="7" width="12.140625" customWidth="1"/>
    <col min="8" max="8" width="15.140625" customWidth="1"/>
    <col min="9" max="9" width="8.42578125" customWidth="1"/>
    <col min="10" max="10" width="8.7109375" customWidth="1"/>
    <col min="11" max="11" width="15.42578125" customWidth="1"/>
    <col min="12" max="12" width="8.5703125" customWidth="1"/>
    <col min="13" max="15" width="8.7109375" customWidth="1"/>
    <col min="16" max="16" width="12.140625" customWidth="1"/>
    <col min="17" max="17" width="13.140625" customWidth="1"/>
    <col min="18" max="18" width="10.140625" customWidth="1"/>
    <col min="19" max="19" width="12.7109375" customWidth="1"/>
    <col min="20" max="20" width="11.85546875" customWidth="1"/>
  </cols>
  <sheetData>
    <row r="2" spans="1:19" x14ac:dyDescent="0.25">
      <c r="B2" s="93" t="s">
        <v>18</v>
      </c>
      <c r="C2" s="93"/>
      <c r="D2" s="93"/>
      <c r="E2" s="93"/>
      <c r="F2" s="93"/>
      <c r="G2" s="93"/>
      <c r="H2" s="93"/>
      <c r="I2" s="93"/>
      <c r="J2" s="1"/>
      <c r="K2" s="93" t="s">
        <v>19</v>
      </c>
      <c r="L2" s="93"/>
      <c r="M2" s="93"/>
      <c r="N2" s="93"/>
      <c r="O2" s="93"/>
      <c r="P2" s="93"/>
      <c r="Q2" s="93"/>
      <c r="R2" s="93"/>
    </row>
    <row r="3" spans="1:19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x14ac:dyDescent="0.25">
      <c r="A4" s="2"/>
      <c r="B4" s="94" t="s">
        <v>0</v>
      </c>
      <c r="C4" s="97" t="s">
        <v>5</v>
      </c>
      <c r="D4" s="97"/>
      <c r="E4" s="97"/>
      <c r="F4" s="97"/>
      <c r="G4" s="97"/>
      <c r="H4" s="97"/>
      <c r="I4" s="98"/>
      <c r="J4" s="48"/>
      <c r="K4" s="91" t="s">
        <v>17</v>
      </c>
      <c r="L4" s="35" t="s">
        <v>6</v>
      </c>
      <c r="M4" s="4" t="s">
        <v>7</v>
      </c>
      <c r="N4" s="5" t="s">
        <v>8</v>
      </c>
      <c r="O4" s="35" t="s">
        <v>9</v>
      </c>
      <c r="P4" s="4" t="s">
        <v>4</v>
      </c>
      <c r="Q4" s="4" t="s">
        <v>3</v>
      </c>
      <c r="R4" s="4" t="s">
        <v>15</v>
      </c>
      <c r="S4" s="1"/>
    </row>
    <row r="5" spans="1:19" x14ac:dyDescent="0.25">
      <c r="A5" s="2"/>
      <c r="B5" s="95"/>
      <c r="C5" s="3" t="s">
        <v>6</v>
      </c>
      <c r="D5" s="4" t="s">
        <v>7</v>
      </c>
      <c r="E5" s="5" t="s">
        <v>8</v>
      </c>
      <c r="F5" s="3" t="s">
        <v>9</v>
      </c>
      <c r="G5" s="4" t="s">
        <v>4</v>
      </c>
      <c r="H5" s="4" t="s">
        <v>3</v>
      </c>
      <c r="I5" s="4" t="s">
        <v>15</v>
      </c>
      <c r="J5" s="48"/>
      <c r="K5" s="92"/>
      <c r="L5" s="89" t="s">
        <v>2</v>
      </c>
      <c r="M5" s="90"/>
      <c r="N5" s="90"/>
      <c r="O5" s="34" t="s">
        <v>1</v>
      </c>
      <c r="P5" s="89" t="s">
        <v>2</v>
      </c>
      <c r="Q5" s="90"/>
      <c r="R5" s="4" t="s">
        <v>1</v>
      </c>
      <c r="S5" s="1"/>
    </row>
    <row r="6" spans="1:19" x14ac:dyDescent="0.25">
      <c r="A6" s="2"/>
      <c r="B6" s="96"/>
      <c r="C6" s="89" t="s">
        <v>2</v>
      </c>
      <c r="D6" s="90"/>
      <c r="E6" s="90"/>
      <c r="F6" s="6" t="s">
        <v>1</v>
      </c>
      <c r="G6" s="89" t="s">
        <v>2</v>
      </c>
      <c r="H6" s="90"/>
      <c r="I6" s="6" t="s">
        <v>1</v>
      </c>
      <c r="J6" s="48"/>
      <c r="K6" s="59">
        <v>1990</v>
      </c>
      <c r="L6" s="60"/>
      <c r="M6" s="60"/>
      <c r="N6" s="60"/>
      <c r="O6" s="61">
        <v>22</v>
      </c>
      <c r="P6" s="60"/>
      <c r="Q6" s="62"/>
      <c r="R6" s="63">
        <v>0</v>
      </c>
      <c r="S6" s="26"/>
    </row>
    <row r="7" spans="1:19" x14ac:dyDescent="0.25">
      <c r="A7" s="2"/>
      <c r="B7" s="7">
        <v>32919</v>
      </c>
      <c r="C7" s="8"/>
      <c r="D7" s="8"/>
      <c r="E7" s="8"/>
      <c r="F7" s="9">
        <v>22</v>
      </c>
      <c r="G7" s="8"/>
      <c r="H7" s="10"/>
      <c r="I7" s="11">
        <v>0</v>
      </c>
      <c r="J7" s="48"/>
      <c r="K7" s="64">
        <v>1991</v>
      </c>
      <c r="L7" s="65"/>
      <c r="M7" s="65"/>
      <c r="N7" s="65"/>
      <c r="O7" s="66">
        <v>26</v>
      </c>
      <c r="P7" s="65"/>
      <c r="Q7" s="67"/>
      <c r="R7" s="68">
        <v>0</v>
      </c>
      <c r="S7" s="1"/>
    </row>
    <row r="8" spans="1:19" x14ac:dyDescent="0.25">
      <c r="A8" s="2"/>
      <c r="B8" s="12">
        <v>33563</v>
      </c>
      <c r="C8" s="13"/>
      <c r="D8" s="13"/>
      <c r="E8" s="13"/>
      <c r="F8" s="14">
        <v>26</v>
      </c>
      <c r="G8" s="13"/>
      <c r="H8" s="15"/>
      <c r="I8" s="16">
        <v>0</v>
      </c>
      <c r="J8" s="48"/>
      <c r="K8" s="69">
        <v>1994</v>
      </c>
      <c r="L8" s="65"/>
      <c r="M8" s="65"/>
      <c r="N8" s="65"/>
      <c r="O8" s="66">
        <v>24</v>
      </c>
      <c r="P8" s="65"/>
      <c r="Q8" s="67"/>
      <c r="R8" s="68">
        <v>0.13</v>
      </c>
      <c r="S8" s="1"/>
    </row>
    <row r="9" spans="1:19" x14ac:dyDescent="0.25">
      <c r="A9" s="2"/>
      <c r="B9" s="12">
        <v>34697</v>
      </c>
      <c r="C9" s="13"/>
      <c r="D9" s="13"/>
      <c r="E9" s="13"/>
      <c r="F9" s="14">
        <v>24</v>
      </c>
      <c r="G9" s="13"/>
      <c r="H9" s="15"/>
      <c r="I9" s="16">
        <v>0.13</v>
      </c>
      <c r="J9" s="48"/>
      <c r="K9" s="70">
        <v>1995</v>
      </c>
      <c r="L9" s="65"/>
      <c r="M9" s="65"/>
      <c r="N9" s="65"/>
      <c r="O9" s="66">
        <v>26</v>
      </c>
      <c r="P9" s="65"/>
      <c r="Q9" s="67"/>
      <c r="R9" s="68">
        <v>0.16800000000000001</v>
      </c>
      <c r="S9" s="1"/>
    </row>
    <row r="10" spans="1:19" x14ac:dyDescent="0.25">
      <c r="A10" s="2"/>
      <c r="B10" s="12">
        <v>35030</v>
      </c>
      <c r="C10" s="13"/>
      <c r="D10" s="13"/>
      <c r="E10" s="13"/>
      <c r="F10" s="14">
        <v>26</v>
      </c>
      <c r="G10" s="13"/>
      <c r="H10" s="15"/>
      <c r="I10" s="16">
        <v>0.16800000000000001</v>
      </c>
      <c r="J10" s="48"/>
      <c r="K10" s="70">
        <v>2000</v>
      </c>
      <c r="L10" s="65"/>
      <c r="M10" s="65"/>
      <c r="N10" s="65"/>
      <c r="O10" s="66">
        <v>18</v>
      </c>
      <c r="P10" s="65"/>
      <c r="Q10" s="67"/>
      <c r="R10" s="68">
        <v>0.09</v>
      </c>
      <c r="S10" s="1"/>
    </row>
    <row r="11" spans="1:19" x14ac:dyDescent="0.25">
      <c r="A11" s="2"/>
      <c r="B11" s="12">
        <v>36542</v>
      </c>
      <c r="C11" s="13"/>
      <c r="D11" s="13"/>
      <c r="E11" s="13"/>
      <c r="F11" s="14">
        <v>18</v>
      </c>
      <c r="G11" s="13"/>
      <c r="H11" s="15"/>
      <c r="I11" s="16">
        <v>0.09</v>
      </c>
      <c r="J11" s="48"/>
      <c r="K11" s="70">
        <v>2001</v>
      </c>
      <c r="L11" s="65"/>
      <c r="M11" s="65"/>
      <c r="N11" s="65"/>
      <c r="O11" s="66">
        <v>23</v>
      </c>
      <c r="P11" s="65"/>
      <c r="Q11" s="67"/>
      <c r="R11" s="68">
        <v>0.19400000000000001</v>
      </c>
      <c r="S11" s="1"/>
    </row>
    <row r="12" spans="1:19" x14ac:dyDescent="0.25">
      <c r="A12" s="2"/>
      <c r="B12" s="12">
        <v>37075</v>
      </c>
      <c r="C12" s="13"/>
      <c r="D12" s="13"/>
      <c r="E12" s="13"/>
      <c r="F12" s="14">
        <v>23</v>
      </c>
      <c r="G12" s="13"/>
      <c r="H12" s="15"/>
      <c r="I12" s="16">
        <v>0.19400000000000001</v>
      </c>
      <c r="J12" s="48"/>
      <c r="K12" s="70">
        <v>2002</v>
      </c>
      <c r="L12" s="65"/>
      <c r="M12" s="65"/>
      <c r="N12" s="65"/>
      <c r="O12" s="66">
        <v>16</v>
      </c>
      <c r="P12" s="65"/>
      <c r="Q12" s="67"/>
      <c r="R12" s="68">
        <v>0.129</v>
      </c>
      <c r="S12" s="1"/>
    </row>
    <row r="13" spans="1:19" x14ac:dyDescent="0.25">
      <c r="A13" s="2"/>
      <c r="B13" s="12">
        <v>37517</v>
      </c>
      <c r="C13" s="13"/>
      <c r="D13" s="13"/>
      <c r="E13" s="13"/>
      <c r="F13" s="14">
        <v>16</v>
      </c>
      <c r="G13" s="13"/>
      <c r="H13" s="15"/>
      <c r="I13" s="16">
        <v>0.129</v>
      </c>
      <c r="J13" s="48"/>
      <c r="K13" s="70">
        <v>2003</v>
      </c>
      <c r="L13" s="65"/>
      <c r="M13" s="65"/>
      <c r="N13" s="65"/>
      <c r="O13" s="66">
        <v>18</v>
      </c>
      <c r="P13" s="65"/>
      <c r="Q13" s="67"/>
      <c r="R13" s="68">
        <v>0.10299999999999999</v>
      </c>
      <c r="S13" s="1"/>
    </row>
    <row r="14" spans="1:19" x14ac:dyDescent="0.25">
      <c r="A14" s="2"/>
      <c r="B14" s="12">
        <v>37938</v>
      </c>
      <c r="C14" s="13"/>
      <c r="D14" s="13"/>
      <c r="E14" s="13"/>
      <c r="F14" s="14">
        <v>18</v>
      </c>
      <c r="G14" s="13"/>
      <c r="H14" s="15"/>
      <c r="I14" s="16">
        <v>0.10299999999999999</v>
      </c>
      <c r="J14" s="48"/>
      <c r="K14" s="70">
        <v>2004</v>
      </c>
      <c r="L14" s="71">
        <v>0.2</v>
      </c>
      <c r="M14" s="65"/>
      <c r="N14" s="65"/>
      <c r="O14" s="66">
        <v>19</v>
      </c>
      <c r="P14" s="65"/>
      <c r="Q14" s="67"/>
      <c r="R14" s="68">
        <v>0.10299999999999999</v>
      </c>
      <c r="S14" s="1"/>
    </row>
    <row r="15" spans="1:19" x14ac:dyDescent="0.25">
      <c r="A15" s="2"/>
      <c r="B15" s="12">
        <v>38288</v>
      </c>
      <c r="C15" s="30">
        <v>0.2</v>
      </c>
      <c r="D15" s="13"/>
      <c r="E15" s="13"/>
      <c r="F15" s="14">
        <v>19</v>
      </c>
      <c r="G15" s="13"/>
      <c r="H15" s="15"/>
      <c r="I15" s="16">
        <v>0.10299999999999999</v>
      </c>
      <c r="J15" s="48"/>
      <c r="K15" s="70">
        <v>2005</v>
      </c>
      <c r="L15" s="72"/>
      <c r="M15" s="65"/>
      <c r="N15" s="65"/>
      <c r="O15" s="66">
        <v>19</v>
      </c>
      <c r="P15" s="65"/>
      <c r="Q15" s="67"/>
      <c r="R15" s="68">
        <v>0.09</v>
      </c>
      <c r="S15" s="1"/>
    </row>
    <row r="16" spans="1:19" x14ac:dyDescent="0.25">
      <c r="A16" s="2"/>
      <c r="B16" s="12">
        <v>38504</v>
      </c>
      <c r="C16" s="17"/>
      <c r="D16" s="13"/>
      <c r="E16" s="13"/>
      <c r="F16" s="14">
        <v>19</v>
      </c>
      <c r="G16" s="13"/>
      <c r="H16" s="15"/>
      <c r="I16" s="16">
        <v>0.09</v>
      </c>
      <c r="J16" s="48"/>
      <c r="K16" s="70">
        <v>2006</v>
      </c>
      <c r="L16" s="72"/>
      <c r="M16" s="65"/>
      <c r="N16" s="65"/>
      <c r="O16" s="66">
        <v>19</v>
      </c>
      <c r="P16" s="65"/>
      <c r="Q16" s="67"/>
      <c r="R16" s="68">
        <v>0.107</v>
      </c>
      <c r="S16" s="1"/>
    </row>
    <row r="17" spans="1:19" x14ac:dyDescent="0.25">
      <c r="A17" s="2"/>
      <c r="B17" s="12">
        <v>38994</v>
      </c>
      <c r="C17" s="17"/>
      <c r="D17" s="13"/>
      <c r="E17" s="13"/>
      <c r="F17" s="14">
        <v>19</v>
      </c>
      <c r="G17" s="13"/>
      <c r="H17" s="15"/>
      <c r="I17" s="16">
        <v>0.107</v>
      </c>
      <c r="J17" s="48"/>
      <c r="K17" s="70">
        <v>2007</v>
      </c>
      <c r="L17" s="72"/>
      <c r="M17" s="65"/>
      <c r="N17" s="65"/>
      <c r="O17" s="66">
        <v>17.7</v>
      </c>
      <c r="P17" s="65"/>
      <c r="Q17" s="67"/>
      <c r="R17" s="68">
        <v>0.13200000000000001</v>
      </c>
      <c r="S17" s="1"/>
    </row>
    <row r="18" spans="1:19" x14ac:dyDescent="0.25">
      <c r="A18" s="2"/>
      <c r="B18" s="12">
        <v>39289</v>
      </c>
      <c r="C18" s="17"/>
      <c r="D18" s="13"/>
      <c r="E18" s="13"/>
      <c r="F18" s="14">
        <v>17.7</v>
      </c>
      <c r="G18" s="13"/>
      <c r="H18" s="15"/>
      <c r="I18" s="16">
        <v>0.13200000000000001</v>
      </c>
      <c r="J18" s="48"/>
      <c r="K18" s="70">
        <v>2008</v>
      </c>
      <c r="L18" s="72"/>
      <c r="M18" s="65"/>
      <c r="N18" s="72">
        <v>0.8</v>
      </c>
      <c r="O18" s="66">
        <v>18.899999999999999</v>
      </c>
      <c r="P18" s="65"/>
      <c r="Q18" s="67"/>
      <c r="R18" s="68">
        <v>0.14199999999999999</v>
      </c>
      <c r="S18" s="1"/>
    </row>
    <row r="19" spans="1:19" x14ac:dyDescent="0.25">
      <c r="A19" s="2"/>
      <c r="B19" s="12">
        <v>39679</v>
      </c>
      <c r="C19" s="17"/>
      <c r="D19" s="13"/>
      <c r="E19" s="17">
        <v>0.8</v>
      </c>
      <c r="F19" s="14">
        <v>18.899999999999999</v>
      </c>
      <c r="G19" s="13"/>
      <c r="H19" s="15"/>
      <c r="I19" s="16">
        <v>0.14199999999999999</v>
      </c>
      <c r="J19" s="48"/>
      <c r="K19" s="70">
        <v>2009</v>
      </c>
      <c r="L19" s="72"/>
      <c r="M19" s="65"/>
      <c r="N19" s="72">
        <v>2.2999999999999998</v>
      </c>
      <c r="O19" s="66">
        <v>18.2</v>
      </c>
      <c r="P19" s="65"/>
      <c r="Q19" s="67"/>
      <c r="R19" s="68">
        <v>0.129</v>
      </c>
      <c r="S19" s="1"/>
    </row>
    <row r="20" spans="1:19" x14ac:dyDescent="0.25">
      <c r="A20" s="2"/>
      <c r="B20" s="18">
        <v>39903</v>
      </c>
      <c r="C20" s="17"/>
      <c r="D20" s="13"/>
      <c r="E20" s="17">
        <v>2.2999999999999998</v>
      </c>
      <c r="F20" s="14">
        <v>18.2</v>
      </c>
      <c r="G20" s="13"/>
      <c r="H20" s="15"/>
      <c r="I20" s="16">
        <v>0.129</v>
      </c>
      <c r="J20" s="48"/>
      <c r="K20" s="70">
        <v>2010</v>
      </c>
      <c r="L20" s="72"/>
      <c r="M20" s="65"/>
      <c r="N20" s="72"/>
      <c r="O20" s="66">
        <v>19</v>
      </c>
      <c r="P20" s="65"/>
      <c r="Q20" s="67"/>
      <c r="R20" s="68"/>
      <c r="S20" s="1"/>
    </row>
    <row r="21" spans="1:19" x14ac:dyDescent="0.25">
      <c r="A21" s="2"/>
      <c r="B21" s="19">
        <v>40503</v>
      </c>
      <c r="C21" s="17"/>
      <c r="D21" s="13"/>
      <c r="E21" s="17"/>
      <c r="F21" s="14">
        <v>19</v>
      </c>
      <c r="G21" s="13"/>
      <c r="H21" s="15"/>
      <c r="I21" s="16"/>
      <c r="J21" s="48"/>
      <c r="K21" s="64">
        <v>2013</v>
      </c>
      <c r="L21" s="72"/>
      <c r="M21" s="65"/>
      <c r="N21" s="72">
        <v>0.48399999999999999</v>
      </c>
      <c r="O21" s="66">
        <v>19.45</v>
      </c>
      <c r="P21" s="65"/>
      <c r="Q21" s="67"/>
      <c r="R21" s="68">
        <v>7.4999999999999997E-2</v>
      </c>
      <c r="S21" s="1"/>
    </row>
    <row r="22" spans="1:19" x14ac:dyDescent="0.25">
      <c r="A22" s="2"/>
      <c r="B22" s="12">
        <v>41494.51666666667</v>
      </c>
      <c r="C22" s="17"/>
      <c r="D22" s="13"/>
      <c r="E22" s="37">
        <v>0.5</v>
      </c>
      <c r="F22" s="14">
        <v>19.3</v>
      </c>
      <c r="G22" s="13"/>
      <c r="H22" s="15"/>
      <c r="I22" s="16">
        <v>9.0148000000000006E-2</v>
      </c>
      <c r="J22" s="48"/>
      <c r="K22" s="69">
        <v>2015</v>
      </c>
      <c r="L22" s="72"/>
      <c r="M22" s="65"/>
      <c r="N22" s="72">
        <v>0.8</v>
      </c>
      <c r="O22" s="66">
        <v>18.75</v>
      </c>
      <c r="P22" s="65"/>
      <c r="Q22" s="67"/>
      <c r="R22" s="72">
        <v>0.08</v>
      </c>
      <c r="S22" s="1"/>
    </row>
    <row r="23" spans="1:19" x14ac:dyDescent="0.25">
      <c r="A23" s="2"/>
      <c r="B23" s="38">
        <v>41576.477777777778</v>
      </c>
      <c r="C23" s="17"/>
      <c r="D23" s="13"/>
      <c r="E23" s="37">
        <v>0.46800000000000003</v>
      </c>
      <c r="F23" s="14">
        <v>19.600000000000001</v>
      </c>
      <c r="G23" s="13"/>
      <c r="H23" s="15"/>
      <c r="I23" s="41">
        <v>0.11590499999999999</v>
      </c>
      <c r="J23" s="48"/>
      <c r="K23" s="64">
        <v>2016</v>
      </c>
      <c r="L23" s="72">
        <v>0.1</v>
      </c>
      <c r="M23" s="66">
        <v>1</v>
      </c>
      <c r="N23" s="72">
        <v>0.25</v>
      </c>
      <c r="O23" s="66">
        <v>18.55</v>
      </c>
      <c r="P23" s="72">
        <v>0.1</v>
      </c>
      <c r="Q23" s="67">
        <v>0.05</v>
      </c>
      <c r="R23" s="68">
        <v>3.5000000000000003E-2</v>
      </c>
      <c r="S23" s="26"/>
    </row>
    <row r="24" spans="1:19" x14ac:dyDescent="0.25">
      <c r="A24" s="2"/>
      <c r="B24" s="12">
        <v>42088.50277777778</v>
      </c>
      <c r="C24" s="17"/>
      <c r="D24" s="13"/>
      <c r="E24" s="17">
        <v>0.8</v>
      </c>
      <c r="F24" s="14">
        <v>18.75</v>
      </c>
      <c r="G24" s="13"/>
      <c r="H24" s="15"/>
      <c r="I24" s="20">
        <v>0.08</v>
      </c>
      <c r="J24" s="48"/>
      <c r="K24" s="64">
        <v>2017</v>
      </c>
      <c r="L24" s="71">
        <v>0.1</v>
      </c>
      <c r="M24" s="73">
        <v>1</v>
      </c>
      <c r="N24" s="72">
        <v>0.14000000000000001</v>
      </c>
      <c r="O24" s="66">
        <v>18.5</v>
      </c>
      <c r="P24" s="72">
        <v>0.1</v>
      </c>
      <c r="Q24" s="68">
        <v>0.05</v>
      </c>
      <c r="R24" s="68">
        <v>2.5000000000000001E-2</v>
      </c>
      <c r="S24" s="1"/>
    </row>
    <row r="25" spans="1:19" x14ac:dyDescent="0.25">
      <c r="A25" s="2"/>
      <c r="B25" s="12">
        <v>42500.484027777777</v>
      </c>
      <c r="C25" s="17"/>
      <c r="D25" s="13"/>
      <c r="E25" s="17"/>
      <c r="F25" s="14">
        <v>18.7</v>
      </c>
      <c r="G25" s="13"/>
      <c r="H25" s="15"/>
      <c r="I25" s="41">
        <v>4.2000000000000003E-2</v>
      </c>
      <c r="J25" s="48"/>
      <c r="K25" s="64">
        <v>2018</v>
      </c>
      <c r="L25" s="71">
        <v>0.1</v>
      </c>
      <c r="M25" s="73">
        <v>1</v>
      </c>
      <c r="N25" s="72">
        <v>0.44500000000000001</v>
      </c>
      <c r="O25" s="66">
        <v>17.5</v>
      </c>
      <c r="P25" s="72">
        <v>0.1</v>
      </c>
      <c r="Q25" s="68">
        <v>0.05</v>
      </c>
      <c r="R25" s="68">
        <v>3.7999999999999999E-2</v>
      </c>
      <c r="S25" s="1"/>
    </row>
    <row r="26" spans="1:19" x14ac:dyDescent="0.25">
      <c r="A26" s="2"/>
      <c r="B26" s="38">
        <v>42688.491666666669</v>
      </c>
      <c r="C26" s="37">
        <v>0.2</v>
      </c>
      <c r="D26" s="42">
        <v>2</v>
      </c>
      <c r="E26" s="37">
        <v>0.5</v>
      </c>
      <c r="F26" s="14">
        <v>18.399999999999999</v>
      </c>
      <c r="G26" s="37">
        <v>0.2</v>
      </c>
      <c r="H26" s="41">
        <v>0.1</v>
      </c>
      <c r="I26" s="41">
        <v>0.1</v>
      </c>
      <c r="J26" s="48"/>
      <c r="K26" s="69">
        <v>2019</v>
      </c>
      <c r="L26" s="71">
        <v>5.0000000000000001E-3</v>
      </c>
      <c r="M26" s="73">
        <v>1.5</v>
      </c>
      <c r="N26" s="72">
        <v>0.17499999999999999</v>
      </c>
      <c r="O26" s="66">
        <v>18.7</v>
      </c>
      <c r="P26" s="72">
        <v>0.125</v>
      </c>
      <c r="Q26" s="68">
        <v>0.01</v>
      </c>
      <c r="R26" s="68">
        <v>0.115</v>
      </c>
      <c r="S26" s="1"/>
    </row>
    <row r="27" spans="1:19" x14ac:dyDescent="0.25">
      <c r="A27" s="2"/>
      <c r="B27" s="39">
        <v>42901.46597222222</v>
      </c>
      <c r="C27" s="37">
        <v>0.2</v>
      </c>
      <c r="D27" s="42">
        <v>2</v>
      </c>
      <c r="E27" s="37">
        <v>0.5</v>
      </c>
      <c r="F27" s="14">
        <v>15.4</v>
      </c>
      <c r="G27" s="37">
        <v>0.2</v>
      </c>
      <c r="H27" s="41">
        <v>0.1</v>
      </c>
      <c r="I27" s="43">
        <v>9.5000000000000001E-2</v>
      </c>
      <c r="J27" s="48"/>
      <c r="K27" s="74">
        <v>2020</v>
      </c>
      <c r="L27" s="75">
        <v>0.1</v>
      </c>
      <c r="M27" s="76">
        <v>1.1000000000000001</v>
      </c>
      <c r="N27" s="77">
        <v>0.2</v>
      </c>
      <c r="O27" s="78">
        <v>18.600000000000001</v>
      </c>
      <c r="P27" s="77">
        <v>0.1</v>
      </c>
      <c r="Q27" s="79">
        <v>0.05</v>
      </c>
      <c r="R27" s="79">
        <v>0.105</v>
      </c>
      <c r="S27" s="1"/>
    </row>
    <row r="28" spans="1:19" ht="25.5" x14ac:dyDescent="0.25">
      <c r="A28" s="2"/>
      <c r="B28" s="12">
        <v>43054.488888888889</v>
      </c>
      <c r="C28" s="37">
        <v>0.2</v>
      </c>
      <c r="D28" s="42">
        <v>2</v>
      </c>
      <c r="E28" s="37">
        <v>0.28000000000000003</v>
      </c>
      <c r="F28" s="14">
        <v>18.5</v>
      </c>
      <c r="G28" s="37">
        <v>0.2</v>
      </c>
      <c r="H28" s="41">
        <v>0.1</v>
      </c>
      <c r="I28" s="41">
        <v>0.05</v>
      </c>
      <c r="J28" s="48"/>
      <c r="K28" s="24" t="s">
        <v>10</v>
      </c>
      <c r="L28" s="29">
        <v>5</v>
      </c>
      <c r="M28" s="24">
        <v>10</v>
      </c>
      <c r="N28" s="24">
        <v>7</v>
      </c>
      <c r="O28" s="24">
        <v>190</v>
      </c>
      <c r="P28" s="24">
        <v>6</v>
      </c>
      <c r="Q28" s="24">
        <v>1.5</v>
      </c>
      <c r="R28" s="25" t="s">
        <v>12</v>
      </c>
      <c r="S28" s="1"/>
    </row>
    <row r="29" spans="1:19" x14ac:dyDescent="0.25">
      <c r="A29" s="2"/>
      <c r="B29" s="12">
        <v>43195.464583333334</v>
      </c>
      <c r="C29" s="37">
        <v>0.2</v>
      </c>
      <c r="D29" s="42">
        <v>2</v>
      </c>
      <c r="E29" s="17">
        <v>0.79</v>
      </c>
      <c r="F29" s="14">
        <v>17.5</v>
      </c>
      <c r="G29" s="37">
        <v>0.2</v>
      </c>
      <c r="H29" s="41">
        <v>0.1</v>
      </c>
      <c r="I29" s="41">
        <v>0.1</v>
      </c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25">
      <c r="A30" s="2"/>
      <c r="B30" s="38">
        <v>43333.460416666669</v>
      </c>
      <c r="C30" s="30"/>
      <c r="D30" s="31"/>
      <c r="E30" s="37">
        <v>0.2</v>
      </c>
      <c r="F30" s="31">
        <v>18.7</v>
      </c>
      <c r="G30" s="30"/>
      <c r="H30" s="32"/>
      <c r="I30" s="41">
        <v>4.5999999999999999E-2</v>
      </c>
      <c r="J30" s="1"/>
      <c r="K30" s="1" t="s">
        <v>13</v>
      </c>
      <c r="L30" s="1">
        <f t="shared" ref="L30:R30" si="0">COUNT(L6:L27)</f>
        <v>6</v>
      </c>
      <c r="M30" s="1">
        <f t="shared" si="0"/>
        <v>5</v>
      </c>
      <c r="N30" s="1">
        <f t="shared" si="0"/>
        <v>9</v>
      </c>
      <c r="O30" s="1">
        <f t="shared" si="0"/>
        <v>22</v>
      </c>
      <c r="P30" s="1">
        <f t="shared" si="0"/>
        <v>5</v>
      </c>
      <c r="Q30" s="1">
        <f t="shared" si="0"/>
        <v>5</v>
      </c>
      <c r="R30" s="1">
        <f t="shared" si="0"/>
        <v>21</v>
      </c>
      <c r="S30" s="1"/>
    </row>
    <row r="31" spans="1:19" x14ac:dyDescent="0.25">
      <c r="A31" s="2"/>
      <c r="B31" s="12">
        <v>43668.515277777777</v>
      </c>
      <c r="C31" s="37">
        <v>0.01</v>
      </c>
      <c r="D31" s="42">
        <v>3</v>
      </c>
      <c r="E31" s="37">
        <v>0.3</v>
      </c>
      <c r="F31" s="14">
        <v>18.899999999999999</v>
      </c>
      <c r="G31" s="37">
        <v>0.05</v>
      </c>
      <c r="H31" s="41">
        <v>0.02</v>
      </c>
      <c r="I31" s="16">
        <v>0.11799999999999999</v>
      </c>
      <c r="J31" s="1"/>
      <c r="K31" s="1" t="s">
        <v>50</v>
      </c>
      <c r="L31" s="80">
        <f t="shared" ref="L31:R31" si="1">MIN(L6:L27)</f>
        <v>5.0000000000000001E-3</v>
      </c>
      <c r="M31" s="87">
        <f t="shared" si="1"/>
        <v>1</v>
      </c>
      <c r="N31" s="80">
        <f t="shared" si="1"/>
        <v>0.14000000000000001</v>
      </c>
      <c r="O31" s="87">
        <f t="shared" si="1"/>
        <v>16</v>
      </c>
      <c r="P31" s="80">
        <f t="shared" si="1"/>
        <v>0.1</v>
      </c>
      <c r="Q31" s="80">
        <f t="shared" si="1"/>
        <v>0.01</v>
      </c>
      <c r="R31" s="80">
        <f t="shared" si="1"/>
        <v>0</v>
      </c>
      <c r="S31" s="1"/>
    </row>
    <row r="32" spans="1:19" x14ac:dyDescent="0.25">
      <c r="A32" s="2"/>
      <c r="B32" s="12">
        <v>43780.496527777781</v>
      </c>
      <c r="C32" s="37">
        <v>0.01</v>
      </c>
      <c r="D32" s="42">
        <v>3</v>
      </c>
      <c r="E32" s="37">
        <v>0.4</v>
      </c>
      <c r="F32" s="14">
        <v>18.5</v>
      </c>
      <c r="G32" s="37">
        <v>0.45</v>
      </c>
      <c r="H32" s="41">
        <v>0.02</v>
      </c>
      <c r="I32" s="16">
        <v>0.111</v>
      </c>
      <c r="J32" s="1"/>
      <c r="K32" s="1" t="s">
        <v>51</v>
      </c>
      <c r="L32" s="80">
        <f t="shared" ref="L32:R32" si="2">MAX(L6:L27)</f>
        <v>0.2</v>
      </c>
      <c r="M32" s="87">
        <f t="shared" si="2"/>
        <v>1.5</v>
      </c>
      <c r="N32" s="80">
        <f t="shared" si="2"/>
        <v>2.2999999999999998</v>
      </c>
      <c r="O32" s="87">
        <f t="shared" si="2"/>
        <v>26</v>
      </c>
      <c r="P32" s="80">
        <f t="shared" si="2"/>
        <v>0.125</v>
      </c>
      <c r="Q32" s="80">
        <f t="shared" si="2"/>
        <v>0.05</v>
      </c>
      <c r="R32" s="80">
        <f t="shared" si="2"/>
        <v>0.19400000000000001</v>
      </c>
      <c r="S32" s="1"/>
    </row>
    <row r="33" spans="1:19" x14ac:dyDescent="0.25">
      <c r="A33" s="2"/>
      <c r="B33" s="21">
        <v>43922.507638888892</v>
      </c>
      <c r="C33" s="44">
        <v>0.2</v>
      </c>
      <c r="D33" s="45">
        <v>2.2000000000000002</v>
      </c>
      <c r="E33" s="44">
        <v>0.4</v>
      </c>
      <c r="F33" s="22">
        <v>18.600000000000001</v>
      </c>
      <c r="G33" s="44">
        <v>0.2</v>
      </c>
      <c r="H33" s="46">
        <v>0.1</v>
      </c>
      <c r="I33" s="23">
        <v>0.105</v>
      </c>
      <c r="J33" s="1"/>
      <c r="K33" s="1" t="s">
        <v>14</v>
      </c>
      <c r="L33" s="28">
        <f t="shared" ref="L33:R33" si="3">MEDIAN(L6:L27)</f>
        <v>0.1</v>
      </c>
      <c r="M33" s="28">
        <f t="shared" si="3"/>
        <v>1</v>
      </c>
      <c r="N33" s="28">
        <f t="shared" si="3"/>
        <v>0.44500000000000001</v>
      </c>
      <c r="O33" s="28">
        <f t="shared" si="3"/>
        <v>18.824999999999999</v>
      </c>
      <c r="P33" s="28">
        <f t="shared" si="3"/>
        <v>0.1</v>
      </c>
      <c r="Q33" s="28">
        <f t="shared" si="3"/>
        <v>0.05</v>
      </c>
      <c r="R33" s="28">
        <f t="shared" si="3"/>
        <v>0.10299999999999999</v>
      </c>
      <c r="S33" s="1"/>
    </row>
    <row r="34" spans="1:19" x14ac:dyDescent="0.25">
      <c r="A34" s="1"/>
      <c r="B34" s="1"/>
      <c r="C34" s="1"/>
      <c r="D34" s="1"/>
      <c r="E34" s="1"/>
      <c r="F34" s="1"/>
      <c r="G34" s="1"/>
      <c r="H34" s="1"/>
      <c r="I34" s="1"/>
      <c r="J34" s="27"/>
      <c r="K34" s="1" t="s">
        <v>52</v>
      </c>
      <c r="L34" s="28">
        <f t="shared" ref="L34:R34" si="4">_xlfn.VAR.P(L6:L27)</f>
        <v>3.1701388888888912E-3</v>
      </c>
      <c r="M34" s="28">
        <f t="shared" si="4"/>
        <v>3.760000000000005E-2</v>
      </c>
      <c r="N34" s="28">
        <f t="shared" si="4"/>
        <v>0.40866935802469145</v>
      </c>
      <c r="O34" s="28">
        <f t="shared" si="4"/>
        <v>6.9608316115702094</v>
      </c>
      <c r="P34" s="99">
        <f t="shared" si="4"/>
        <v>9.9999999999999964E-5</v>
      </c>
      <c r="Q34" s="99">
        <f t="shared" si="4"/>
        <v>2.5599999999999983E-4</v>
      </c>
      <c r="R34" s="28">
        <f t="shared" si="4"/>
        <v>2.547133786848072E-3</v>
      </c>
      <c r="S34" s="27"/>
    </row>
    <row r="35" spans="1:19" x14ac:dyDescent="0.25">
      <c r="A35" s="33" t="s">
        <v>54</v>
      </c>
      <c r="B35" s="81"/>
      <c r="C35" s="88" t="s">
        <v>55</v>
      </c>
      <c r="D35" s="88"/>
      <c r="E35" s="88"/>
      <c r="F35" s="88"/>
      <c r="G35" s="88"/>
      <c r="H35" s="88"/>
      <c r="I35" s="84"/>
      <c r="J35" s="85"/>
      <c r="K35" s="1" t="s">
        <v>53</v>
      </c>
      <c r="L35" s="28">
        <f t="shared" ref="L35:R35" si="5">_xlfn.STDEV.P(L6:L27)</f>
        <v>5.6303986438696246E-2</v>
      </c>
      <c r="M35" s="28">
        <f t="shared" si="5"/>
        <v>0.19390719429665329</v>
      </c>
      <c r="N35" s="28">
        <f t="shared" si="5"/>
        <v>0.6392725225009217</v>
      </c>
      <c r="O35" s="28">
        <f t="shared" si="5"/>
        <v>2.6383387977229553</v>
      </c>
      <c r="P35" s="28">
        <f t="shared" si="5"/>
        <v>9.9999999999999985E-3</v>
      </c>
      <c r="Q35" s="28">
        <f t="shared" si="5"/>
        <v>1.5999999999999993E-2</v>
      </c>
      <c r="R35" s="28">
        <f t="shared" si="5"/>
        <v>5.0469136973481842E-2</v>
      </c>
      <c r="S35" s="1"/>
    </row>
    <row r="36" spans="1:19" x14ac:dyDescent="0.25">
      <c r="A36" s="33" t="s">
        <v>54</v>
      </c>
      <c r="B36" s="82"/>
      <c r="C36" s="88" t="s">
        <v>56</v>
      </c>
      <c r="D36" s="88"/>
      <c r="E36" s="88"/>
      <c r="F36" s="88"/>
      <c r="G36" s="88"/>
      <c r="H36" s="88"/>
      <c r="I36" s="88"/>
      <c r="J36" s="85"/>
      <c r="K36" s="1" t="s">
        <v>16</v>
      </c>
      <c r="L36" s="28">
        <f t="shared" ref="L36:R36" si="6">_xlfn.CONFIDENCE.T(0.05,L35,L30)</f>
        <v>5.9087410036988038E-2</v>
      </c>
      <c r="M36" s="28">
        <f t="shared" si="6"/>
        <v>0.24076758215085667</v>
      </c>
      <c r="N36" s="28">
        <f t="shared" si="6"/>
        <v>0.49138836013650816</v>
      </c>
      <c r="O36" s="28">
        <f t="shared" si="6"/>
        <v>1.169773890371157</v>
      </c>
      <c r="P36" s="28">
        <f t="shared" si="6"/>
        <v>1.2416639982037641E-2</v>
      </c>
      <c r="Q36" s="28">
        <f t="shared" si="6"/>
        <v>1.9866623971260218E-2</v>
      </c>
      <c r="R36" s="28">
        <f t="shared" si="6"/>
        <v>2.2973275718635305E-2</v>
      </c>
      <c r="S36" s="1"/>
    </row>
    <row r="37" spans="1:19" x14ac:dyDescent="0.25">
      <c r="A37" s="33" t="s">
        <v>54</v>
      </c>
      <c r="B37" s="83"/>
      <c r="C37" s="86" t="s">
        <v>57</v>
      </c>
      <c r="D37" s="86"/>
      <c r="E37" s="86"/>
      <c r="F37" s="86"/>
      <c r="G37" s="86"/>
      <c r="H37" s="86"/>
      <c r="I37" s="86"/>
      <c r="J37" s="85"/>
      <c r="S37" s="1"/>
    </row>
    <row r="38" spans="1:19" x14ac:dyDescent="0.25">
      <c r="A38" s="1"/>
      <c r="B38" s="40"/>
      <c r="C38" s="47"/>
      <c r="D38" s="47"/>
      <c r="E38" s="47"/>
      <c r="F38" s="36"/>
      <c r="G38" s="36"/>
      <c r="H38" s="36"/>
      <c r="I38" s="36"/>
      <c r="J38" s="40"/>
      <c r="S38" s="1"/>
    </row>
    <row r="39" spans="1:19" x14ac:dyDescent="0.25">
      <c r="A39" s="1"/>
      <c r="B39" s="40"/>
      <c r="C39" s="47"/>
      <c r="D39" s="47"/>
      <c r="E39" s="47"/>
      <c r="F39" s="36"/>
      <c r="G39" s="36"/>
      <c r="H39" s="36"/>
      <c r="I39" s="36"/>
      <c r="J39" s="40"/>
      <c r="K39" s="50" t="s">
        <v>58</v>
      </c>
      <c r="L39" s="50"/>
      <c r="M39" s="50"/>
      <c r="N39" s="50"/>
      <c r="O39" s="50"/>
      <c r="S39" s="1"/>
    </row>
    <row r="40" spans="1:19" x14ac:dyDescent="0.25">
      <c r="A40" s="1"/>
      <c r="B40" s="49" t="s">
        <v>11</v>
      </c>
      <c r="C40" s="36"/>
      <c r="D40" s="36"/>
      <c r="E40" s="36"/>
      <c r="F40" s="36"/>
      <c r="G40" s="36"/>
      <c r="H40" s="36"/>
      <c r="I40" s="36"/>
      <c r="J40" s="40"/>
      <c r="S40" s="1"/>
    </row>
    <row r="41" spans="1:19" x14ac:dyDescent="0.25">
      <c r="A41" s="1"/>
      <c r="B41" s="1"/>
      <c r="C41" s="1"/>
      <c r="D41" s="1"/>
      <c r="E41" s="1"/>
      <c r="F41" s="1"/>
      <c r="G41" s="1"/>
      <c r="J41" s="40"/>
      <c r="S41" s="1"/>
    </row>
    <row r="42" spans="1:19" ht="15" customHeight="1" x14ac:dyDescent="0.25">
      <c r="A42" s="1"/>
    </row>
    <row r="43" spans="1:19" ht="15" customHeight="1" x14ac:dyDescent="0.25">
      <c r="A43" s="1"/>
      <c r="L43" s="85"/>
      <c r="M43" s="85"/>
    </row>
    <row r="44" spans="1:19" ht="15" customHeight="1" x14ac:dyDescent="0.25"/>
  </sheetData>
  <mergeCells count="11">
    <mergeCell ref="C36:I36"/>
    <mergeCell ref="L5:N5"/>
    <mergeCell ref="P5:Q5"/>
    <mergeCell ref="K4:K5"/>
    <mergeCell ref="K2:R2"/>
    <mergeCell ref="B2:I2"/>
    <mergeCell ref="B4:B6"/>
    <mergeCell ref="C4:I4"/>
    <mergeCell ref="C6:E6"/>
    <mergeCell ref="G6:H6"/>
    <mergeCell ref="C35:H35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0FD0F-55C6-498C-B554-8CE2189DB3C7}">
  <sheetPr>
    <pageSetUpPr fitToPage="1"/>
  </sheetPr>
  <dimension ref="A2:I44"/>
  <sheetViews>
    <sheetView view="pageLayout" zoomScaleNormal="100" workbookViewId="0">
      <selection activeCell="J6" sqref="J6"/>
    </sheetView>
  </sheetViews>
  <sheetFormatPr defaultRowHeight="15" x14ac:dyDescent="0.25"/>
  <cols>
    <col min="1" max="1" width="17.140625" customWidth="1"/>
    <col min="2" max="2" width="10.28515625" customWidth="1"/>
    <col min="3" max="3" width="12.140625" customWidth="1"/>
    <col min="4" max="4" width="10" customWidth="1"/>
    <col min="5" max="5" width="10.28515625" customWidth="1"/>
    <col min="6" max="6" width="11.140625" customWidth="1"/>
    <col min="7" max="7" width="10.42578125" customWidth="1"/>
    <col min="8" max="8" width="12" customWidth="1"/>
    <col min="9" max="9" width="13.42578125" customWidth="1"/>
  </cols>
  <sheetData>
    <row r="2" spans="1:9" x14ac:dyDescent="0.25">
      <c r="A2" s="50" t="s">
        <v>20</v>
      </c>
      <c r="B2" s="50"/>
      <c r="C2" s="50"/>
      <c r="D2" s="50"/>
      <c r="E2" s="50"/>
      <c r="F2" s="50"/>
      <c r="G2" s="50"/>
      <c r="H2" s="50"/>
      <c r="I2" s="50"/>
    </row>
    <row r="3" spans="1:9" ht="15.75" thickBot="1" x14ac:dyDescent="0.3">
      <c r="A3" s="50"/>
      <c r="B3" s="50"/>
      <c r="C3" s="50"/>
      <c r="D3" s="50"/>
      <c r="E3" s="50"/>
      <c r="F3" s="50"/>
      <c r="G3" s="50"/>
      <c r="H3" s="50"/>
      <c r="I3" s="50"/>
    </row>
    <row r="4" spans="1:9" x14ac:dyDescent="0.25">
      <c r="A4" s="51" t="s">
        <v>21</v>
      </c>
      <c r="B4" s="51"/>
      <c r="C4" s="50"/>
      <c r="D4" s="50"/>
      <c r="E4" s="50"/>
      <c r="F4" s="50"/>
      <c r="G4" s="50"/>
      <c r="H4" s="50"/>
      <c r="I4" s="50"/>
    </row>
    <row r="5" spans="1:9" x14ac:dyDescent="0.25">
      <c r="A5" s="52" t="s">
        <v>22</v>
      </c>
      <c r="B5" s="55">
        <v>0.64706047957065371</v>
      </c>
      <c r="C5" s="50"/>
      <c r="D5" s="50"/>
      <c r="E5" s="50"/>
      <c r="F5" s="50"/>
      <c r="G5" s="50"/>
      <c r="H5" s="50"/>
      <c r="I5" s="50"/>
    </row>
    <row r="6" spans="1:9" x14ac:dyDescent="0.25">
      <c r="A6" s="52" t="s">
        <v>23</v>
      </c>
      <c r="B6" s="55">
        <v>0.41868726422220442</v>
      </c>
      <c r="C6" s="50"/>
      <c r="D6" s="50"/>
      <c r="E6" s="50"/>
      <c r="F6" s="50"/>
      <c r="G6" s="50"/>
      <c r="H6" s="50"/>
      <c r="I6" s="50"/>
    </row>
    <row r="7" spans="1:9" x14ac:dyDescent="0.25">
      <c r="A7" s="52" t="s">
        <v>24</v>
      </c>
      <c r="B7" s="55">
        <v>0.38809185707600469</v>
      </c>
      <c r="C7" s="50"/>
      <c r="D7" s="50"/>
      <c r="E7" s="50"/>
      <c r="F7" s="50"/>
      <c r="G7" s="50"/>
      <c r="H7" s="50"/>
      <c r="I7" s="50"/>
    </row>
    <row r="8" spans="1:9" x14ac:dyDescent="0.25">
      <c r="A8" s="52" t="s">
        <v>25</v>
      </c>
      <c r="B8" s="55">
        <v>2.1257408330312697</v>
      </c>
      <c r="C8" s="50"/>
      <c r="D8" s="50"/>
      <c r="E8" s="50"/>
      <c r="F8" s="50"/>
      <c r="G8" s="50"/>
      <c r="H8" s="50"/>
      <c r="I8" s="50"/>
    </row>
    <row r="9" spans="1:9" ht="15.75" thickBot="1" x14ac:dyDescent="0.3">
      <c r="A9" s="53" t="s">
        <v>26</v>
      </c>
      <c r="B9" s="53">
        <v>21</v>
      </c>
      <c r="C9" s="50"/>
      <c r="D9" s="50"/>
      <c r="E9" s="50"/>
      <c r="F9" s="50"/>
      <c r="G9" s="50"/>
      <c r="H9" s="50"/>
      <c r="I9" s="50"/>
    </row>
    <row r="10" spans="1:9" x14ac:dyDescent="0.25">
      <c r="A10" s="50"/>
      <c r="B10" s="50"/>
      <c r="C10" s="50"/>
      <c r="D10" s="50"/>
      <c r="E10" s="50"/>
      <c r="F10" s="50"/>
      <c r="G10" s="50"/>
      <c r="H10" s="50"/>
      <c r="I10" s="50"/>
    </row>
    <row r="11" spans="1:9" ht="15.75" thickBot="1" x14ac:dyDescent="0.3">
      <c r="A11" s="50" t="s">
        <v>27</v>
      </c>
      <c r="B11" s="50"/>
      <c r="C11" s="50"/>
      <c r="D11" s="50"/>
      <c r="E11" s="50"/>
      <c r="F11" s="50"/>
      <c r="G11" s="50"/>
      <c r="H11" s="50"/>
      <c r="I11" s="50"/>
    </row>
    <row r="12" spans="1:9" x14ac:dyDescent="0.25">
      <c r="A12" s="54"/>
      <c r="B12" s="54" t="s">
        <v>32</v>
      </c>
      <c r="C12" s="54" t="s">
        <v>33</v>
      </c>
      <c r="D12" s="54" t="s">
        <v>34</v>
      </c>
      <c r="E12" s="54" t="s">
        <v>35</v>
      </c>
      <c r="F12" s="54" t="s">
        <v>36</v>
      </c>
      <c r="G12" s="50"/>
      <c r="H12" s="50"/>
      <c r="I12" s="50"/>
    </row>
    <row r="13" spans="1:9" x14ac:dyDescent="0.25">
      <c r="A13" s="52" t="s">
        <v>28</v>
      </c>
      <c r="B13" s="52">
        <v>1</v>
      </c>
      <c r="C13" s="55">
        <v>61.837816114410757</v>
      </c>
      <c r="D13" s="55">
        <v>61.837816114410757</v>
      </c>
      <c r="E13" s="55">
        <v>13.68464430695472</v>
      </c>
      <c r="F13" s="55">
        <v>1.5222535568730324E-3</v>
      </c>
      <c r="G13" s="50"/>
      <c r="H13" s="50"/>
      <c r="I13" s="50"/>
    </row>
    <row r="14" spans="1:9" x14ac:dyDescent="0.25">
      <c r="A14" s="52" t="s">
        <v>29</v>
      </c>
      <c r="B14" s="52">
        <v>19</v>
      </c>
      <c r="C14" s="55">
        <v>85.856707695113059</v>
      </c>
      <c r="D14" s="55">
        <v>4.5187740892164765</v>
      </c>
      <c r="E14" s="55"/>
      <c r="F14" s="55"/>
      <c r="G14" s="50"/>
      <c r="H14" s="50"/>
      <c r="I14" s="50"/>
    </row>
    <row r="15" spans="1:9" ht="15.75" thickBot="1" x14ac:dyDescent="0.3">
      <c r="A15" s="53" t="s">
        <v>30</v>
      </c>
      <c r="B15" s="53">
        <v>20</v>
      </c>
      <c r="C15" s="56">
        <v>147.69452380952382</v>
      </c>
      <c r="D15" s="56"/>
      <c r="E15" s="56"/>
      <c r="F15" s="56"/>
      <c r="G15" s="50"/>
      <c r="H15" s="50"/>
      <c r="I15" s="50"/>
    </row>
    <row r="16" spans="1:9" ht="15.75" thickBot="1" x14ac:dyDescent="0.3">
      <c r="A16" s="50"/>
      <c r="B16" s="50"/>
      <c r="C16" s="50"/>
      <c r="D16" s="50"/>
      <c r="E16" s="50"/>
      <c r="F16" s="50"/>
      <c r="G16" s="50"/>
      <c r="H16" s="50"/>
      <c r="I16" s="50"/>
    </row>
    <row r="17" spans="1:9" x14ac:dyDescent="0.25">
      <c r="A17" s="54"/>
      <c r="B17" s="54" t="s">
        <v>37</v>
      </c>
      <c r="C17" s="54" t="s">
        <v>25</v>
      </c>
      <c r="D17" s="54" t="s">
        <v>38</v>
      </c>
      <c r="E17" s="54" t="s">
        <v>39</v>
      </c>
      <c r="F17" s="54" t="s">
        <v>40</v>
      </c>
      <c r="G17" s="54" t="s">
        <v>41</v>
      </c>
      <c r="H17" s="54" t="s">
        <v>42</v>
      </c>
      <c r="I17" s="54" t="s">
        <v>43</v>
      </c>
    </row>
    <row r="18" spans="1:9" x14ac:dyDescent="0.25">
      <c r="A18" s="52" t="s">
        <v>31</v>
      </c>
      <c r="B18" s="55">
        <v>436.11270970094813</v>
      </c>
      <c r="C18" s="55">
        <v>112.59076610603059</v>
      </c>
      <c r="D18" s="55">
        <v>3.8734322963061274</v>
      </c>
      <c r="E18" s="55">
        <v>1.0230385812021142E-3</v>
      </c>
      <c r="F18" s="55">
        <v>200.4575279367663</v>
      </c>
      <c r="G18" s="55">
        <v>671.76789146512999</v>
      </c>
      <c r="H18" s="55">
        <v>200.4575279367663</v>
      </c>
      <c r="I18" s="55">
        <v>671.76789146512999</v>
      </c>
    </row>
    <row r="19" spans="1:9" ht="15.75" thickBot="1" x14ac:dyDescent="0.3">
      <c r="A19" s="53">
        <v>1990</v>
      </c>
      <c r="B19" s="56">
        <v>-0.20749452954048136</v>
      </c>
      <c r="C19" s="56">
        <v>5.6090575306420469E-2</v>
      </c>
      <c r="D19" s="56">
        <v>-3.6992761868985551</v>
      </c>
      <c r="E19" s="56">
        <v>1.5222535568730352E-3</v>
      </c>
      <c r="F19" s="56">
        <v>-0.32489345288242016</v>
      </c>
      <c r="G19" s="56">
        <v>-9.009560619854258E-2</v>
      </c>
      <c r="H19" s="56">
        <v>-0.32489345288242016</v>
      </c>
      <c r="I19" s="56">
        <v>-9.009560619854258E-2</v>
      </c>
    </row>
    <row r="20" spans="1:9" x14ac:dyDescent="0.25">
      <c r="A20" s="50"/>
      <c r="B20" s="50"/>
      <c r="C20" s="50"/>
      <c r="D20" s="50"/>
      <c r="E20" s="50"/>
      <c r="F20" s="50"/>
      <c r="G20" s="50"/>
      <c r="H20" s="50"/>
      <c r="I20" s="50"/>
    </row>
    <row r="21" spans="1:9" x14ac:dyDescent="0.25">
      <c r="A21" s="50" t="s">
        <v>44</v>
      </c>
      <c r="B21" s="50"/>
      <c r="C21" s="50"/>
      <c r="D21" s="50"/>
      <c r="E21" s="50"/>
      <c r="F21" s="50"/>
      <c r="G21" s="50"/>
      <c r="H21" s="50"/>
      <c r="I21" s="50"/>
    </row>
    <row r="22" spans="1:9" ht="15.75" thickBot="1" x14ac:dyDescent="0.3">
      <c r="A22" s="50"/>
      <c r="B22" s="50"/>
      <c r="C22" s="50"/>
      <c r="D22" s="50"/>
      <c r="E22" s="50"/>
      <c r="F22" s="50"/>
      <c r="G22" s="50"/>
      <c r="H22" s="50"/>
      <c r="I22" s="50"/>
    </row>
    <row r="23" spans="1:9" x14ac:dyDescent="0.25">
      <c r="A23" s="54" t="s">
        <v>45</v>
      </c>
      <c r="B23" s="54" t="s">
        <v>46</v>
      </c>
      <c r="C23" s="54" t="s">
        <v>47</v>
      </c>
      <c r="D23" s="50"/>
      <c r="E23" s="50"/>
      <c r="F23" s="50"/>
      <c r="G23" s="50"/>
      <c r="H23" s="50"/>
      <c r="I23" s="50"/>
    </row>
    <row r="24" spans="1:9" x14ac:dyDescent="0.25">
      <c r="A24" s="52">
        <v>1</v>
      </c>
      <c r="B24" s="55">
        <v>22.991101385849731</v>
      </c>
      <c r="C24" s="55">
        <v>3.0088986141502687</v>
      </c>
      <c r="D24" s="50"/>
      <c r="E24" s="50"/>
      <c r="F24" s="50"/>
      <c r="G24" s="50"/>
      <c r="H24" s="50"/>
      <c r="I24" s="50"/>
    </row>
    <row r="25" spans="1:9" x14ac:dyDescent="0.25">
      <c r="A25" s="52">
        <v>2</v>
      </c>
      <c r="B25" s="55">
        <v>22.368617797228296</v>
      </c>
      <c r="C25" s="55">
        <v>1.6313822027717038</v>
      </c>
      <c r="D25" s="50"/>
      <c r="E25" s="50"/>
      <c r="F25" s="50"/>
      <c r="G25" s="50"/>
      <c r="H25" s="50"/>
      <c r="I25" s="50"/>
    </row>
    <row r="26" spans="1:9" x14ac:dyDescent="0.25">
      <c r="A26" s="52">
        <v>3</v>
      </c>
      <c r="B26" s="55">
        <v>22.161123267687799</v>
      </c>
      <c r="C26" s="55">
        <v>3.8388767323122011</v>
      </c>
      <c r="D26" s="50"/>
      <c r="E26" s="50"/>
      <c r="F26" s="50"/>
      <c r="G26" s="50"/>
      <c r="H26" s="50"/>
      <c r="I26" s="50"/>
    </row>
    <row r="27" spans="1:9" x14ac:dyDescent="0.25">
      <c r="A27" s="52">
        <v>4</v>
      </c>
      <c r="B27" s="55">
        <v>21.123650619985426</v>
      </c>
      <c r="C27" s="55">
        <v>-3.1236506199854261</v>
      </c>
      <c r="D27" s="50"/>
      <c r="E27" s="50"/>
      <c r="F27" s="50"/>
      <c r="G27" s="50"/>
      <c r="H27" s="50"/>
      <c r="I27" s="50"/>
    </row>
    <row r="28" spans="1:9" x14ac:dyDescent="0.25">
      <c r="A28" s="52">
        <v>5</v>
      </c>
      <c r="B28" s="55">
        <v>20.916156090444929</v>
      </c>
      <c r="C28" s="55">
        <v>2.0838439095550711</v>
      </c>
      <c r="D28" s="50"/>
      <c r="E28" s="50"/>
      <c r="F28" s="50"/>
      <c r="G28" s="50"/>
      <c r="H28" s="50"/>
      <c r="I28" s="50"/>
    </row>
    <row r="29" spans="1:9" x14ac:dyDescent="0.25">
      <c r="A29" s="52">
        <v>6</v>
      </c>
      <c r="B29" s="55">
        <v>20.708661560904432</v>
      </c>
      <c r="C29" s="55">
        <v>-4.7086615609044316</v>
      </c>
      <c r="D29" s="50"/>
      <c r="E29" s="50"/>
      <c r="F29" s="50"/>
      <c r="G29" s="50"/>
      <c r="H29" s="50"/>
      <c r="I29" s="50"/>
    </row>
    <row r="30" spans="1:9" x14ac:dyDescent="0.25">
      <c r="A30" s="52">
        <v>7</v>
      </c>
      <c r="B30" s="55">
        <v>20.501167031363934</v>
      </c>
      <c r="C30" s="55">
        <v>-2.5011670313639343</v>
      </c>
      <c r="D30" s="50"/>
      <c r="E30" s="50"/>
      <c r="F30" s="50"/>
      <c r="G30" s="50"/>
      <c r="H30" s="50"/>
      <c r="I30" s="50"/>
    </row>
    <row r="31" spans="1:9" x14ac:dyDescent="0.25">
      <c r="A31" s="52">
        <v>8</v>
      </c>
      <c r="B31" s="55">
        <v>20.293672501823494</v>
      </c>
      <c r="C31" s="55">
        <v>-1.2936725018234938</v>
      </c>
      <c r="D31" s="50"/>
      <c r="E31" s="50"/>
      <c r="F31" s="50"/>
      <c r="G31" s="50"/>
      <c r="H31" s="50"/>
      <c r="I31" s="50"/>
    </row>
    <row r="32" spans="1:9" x14ac:dyDescent="0.25">
      <c r="A32" s="52">
        <v>9</v>
      </c>
      <c r="B32" s="55">
        <v>20.086177972282997</v>
      </c>
      <c r="C32" s="55">
        <v>-1.0861779722829965</v>
      </c>
      <c r="D32" s="50"/>
      <c r="E32" s="50"/>
      <c r="F32" s="50"/>
      <c r="G32" s="50"/>
      <c r="H32" s="50"/>
      <c r="I32" s="50"/>
    </row>
    <row r="33" spans="1:9" x14ac:dyDescent="0.25">
      <c r="A33" s="52">
        <v>10</v>
      </c>
      <c r="B33" s="55">
        <v>19.878683442742499</v>
      </c>
      <c r="C33" s="55">
        <v>-0.87868344274249921</v>
      </c>
      <c r="D33" s="50"/>
      <c r="E33" s="50"/>
      <c r="F33" s="50"/>
      <c r="G33" s="50"/>
      <c r="H33" s="50"/>
      <c r="I33" s="50"/>
    </row>
    <row r="34" spans="1:9" x14ac:dyDescent="0.25">
      <c r="A34" s="52">
        <v>11</v>
      </c>
      <c r="B34" s="55">
        <v>19.671188913202059</v>
      </c>
      <c r="C34" s="55">
        <v>-1.9711889132020595</v>
      </c>
      <c r="D34" s="50"/>
      <c r="E34" s="50"/>
      <c r="F34" s="50"/>
      <c r="G34" s="50"/>
      <c r="H34" s="50"/>
      <c r="I34" s="50"/>
    </row>
    <row r="35" spans="1:9" x14ac:dyDescent="0.25">
      <c r="A35" s="52">
        <v>12</v>
      </c>
      <c r="B35" s="55">
        <v>19.463694383661561</v>
      </c>
      <c r="C35" s="55">
        <v>-0.56369438366156288</v>
      </c>
      <c r="D35" s="50"/>
      <c r="E35" s="50"/>
      <c r="F35" s="50"/>
      <c r="G35" s="50"/>
      <c r="H35" s="50"/>
      <c r="I35" s="50"/>
    </row>
    <row r="36" spans="1:9" x14ac:dyDescent="0.25">
      <c r="A36" s="52">
        <v>13</v>
      </c>
      <c r="B36" s="55">
        <v>19.256199854121064</v>
      </c>
      <c r="C36" s="55">
        <v>-1.0561998541210649</v>
      </c>
      <c r="D36" s="50"/>
      <c r="E36" s="50"/>
      <c r="F36" s="50"/>
      <c r="G36" s="50"/>
      <c r="H36" s="50"/>
      <c r="I36" s="50"/>
    </row>
    <row r="37" spans="1:9" x14ac:dyDescent="0.25">
      <c r="A37" s="52">
        <v>14</v>
      </c>
      <c r="B37" s="55">
        <v>19.048705324580567</v>
      </c>
      <c r="C37" s="55">
        <v>-4.8705324580566867E-2</v>
      </c>
      <c r="D37" s="50"/>
      <c r="E37" s="50"/>
      <c r="F37" s="50"/>
      <c r="G37" s="50"/>
      <c r="H37" s="50"/>
      <c r="I37" s="50"/>
    </row>
    <row r="38" spans="1:9" x14ac:dyDescent="0.25">
      <c r="A38" s="52">
        <v>15</v>
      </c>
      <c r="B38" s="55">
        <v>18.426221735959132</v>
      </c>
      <c r="C38" s="55">
        <v>1.0237782640408675</v>
      </c>
      <c r="D38" s="50"/>
      <c r="E38" s="50"/>
      <c r="F38" s="50"/>
      <c r="G38" s="50"/>
      <c r="H38" s="50"/>
      <c r="I38" s="50"/>
    </row>
    <row r="39" spans="1:9" x14ac:dyDescent="0.25">
      <c r="A39" s="52">
        <v>16</v>
      </c>
      <c r="B39" s="55">
        <v>18.011232676878194</v>
      </c>
      <c r="C39" s="55">
        <v>0.73876732312180593</v>
      </c>
      <c r="D39" s="50"/>
      <c r="E39" s="50"/>
      <c r="F39" s="50"/>
      <c r="G39" s="50"/>
      <c r="H39" s="50"/>
      <c r="I39" s="50"/>
    </row>
    <row r="40" spans="1:9" x14ac:dyDescent="0.25">
      <c r="A40" s="52">
        <v>17</v>
      </c>
      <c r="B40" s="55">
        <v>17.803738147337697</v>
      </c>
      <c r="C40" s="55">
        <v>0.74626185266230394</v>
      </c>
      <c r="D40" s="50"/>
      <c r="E40" s="50"/>
      <c r="F40" s="50"/>
      <c r="G40" s="50"/>
      <c r="H40" s="50"/>
      <c r="I40" s="50"/>
    </row>
    <row r="41" spans="1:9" x14ac:dyDescent="0.25">
      <c r="A41" s="52">
        <v>18</v>
      </c>
      <c r="B41" s="55">
        <v>17.596243617797199</v>
      </c>
      <c r="C41" s="55">
        <v>0.90375638220280052</v>
      </c>
      <c r="D41" s="50"/>
      <c r="E41" s="50"/>
      <c r="F41" s="50"/>
      <c r="G41" s="50"/>
      <c r="H41" s="50"/>
      <c r="I41" s="50"/>
    </row>
    <row r="42" spans="1:9" x14ac:dyDescent="0.25">
      <c r="A42" s="52">
        <v>19</v>
      </c>
      <c r="B42" s="55">
        <v>17.388749088256759</v>
      </c>
      <c r="C42" s="55">
        <v>0.11125091174324098</v>
      </c>
      <c r="D42" s="50"/>
      <c r="E42" s="50"/>
      <c r="F42" s="50"/>
      <c r="G42" s="50"/>
      <c r="H42" s="50"/>
      <c r="I42" s="50"/>
    </row>
    <row r="43" spans="1:9" x14ac:dyDescent="0.25">
      <c r="A43" s="52">
        <v>20</v>
      </c>
      <c r="B43" s="55">
        <v>17.181254558716262</v>
      </c>
      <c r="C43" s="55">
        <v>1.5187454412837376</v>
      </c>
      <c r="D43" s="50"/>
      <c r="E43" s="50"/>
      <c r="F43" s="50"/>
      <c r="G43" s="50"/>
      <c r="H43" s="50"/>
      <c r="I43" s="50"/>
    </row>
    <row r="44" spans="1:9" ht="15.75" thickBot="1" x14ac:dyDescent="0.3">
      <c r="A44" s="53">
        <v>21</v>
      </c>
      <c r="B44" s="56">
        <v>16.973760029175764</v>
      </c>
      <c r="C44" s="56">
        <v>1.626239970824237</v>
      </c>
      <c r="D44" s="50"/>
      <c r="E44" s="50"/>
      <c r="F44" s="50"/>
      <c r="G44" s="50"/>
      <c r="H44" s="50"/>
      <c r="I44" s="50"/>
    </row>
  </sheetData>
  <pageMargins left="0.70866141732283472" right="0.70866141732283472" top="0.35433070866141736" bottom="0.35433070866141736" header="0.31496062992125984" footer="0.31496062992125984"/>
  <pageSetup paperSize="9" scale="83" orientation="landscape" r:id="rId1"/>
  <headerFooter>
    <oddHeader>&amp;C&amp;"-,Italic"&amp;8Urbums Nr. 685; Cl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BADAA-37C1-42A8-93F8-CE8D9F6DD1AC}">
  <sheetPr>
    <pageSetUpPr fitToPage="1"/>
  </sheetPr>
  <dimension ref="A3:I46"/>
  <sheetViews>
    <sheetView view="pageLayout" zoomScaleNormal="100" workbookViewId="0">
      <selection activeCell="G30" sqref="G30"/>
    </sheetView>
  </sheetViews>
  <sheetFormatPr defaultRowHeight="15" x14ac:dyDescent="0.25"/>
  <cols>
    <col min="1" max="1" width="16.7109375" customWidth="1"/>
    <col min="2" max="2" width="10.5703125" customWidth="1"/>
    <col min="3" max="3" width="12.85546875" customWidth="1"/>
    <col min="4" max="4" width="10.7109375" customWidth="1"/>
    <col min="5" max="5" width="10.28515625" customWidth="1"/>
    <col min="6" max="6" width="11.85546875" customWidth="1"/>
    <col min="7" max="7" width="10.85546875" customWidth="1"/>
    <col min="8" max="8" width="11.28515625" customWidth="1"/>
    <col min="9" max="9" width="12.7109375" customWidth="1"/>
  </cols>
  <sheetData>
    <row r="3" spans="1:9" x14ac:dyDescent="0.25">
      <c r="A3" s="50" t="s">
        <v>20</v>
      </c>
      <c r="B3" s="50"/>
      <c r="C3" s="50"/>
      <c r="D3" s="50"/>
      <c r="E3" s="50"/>
      <c r="F3" s="50"/>
      <c r="G3" s="50"/>
      <c r="H3" s="50"/>
      <c r="I3" s="50"/>
    </row>
    <row r="4" spans="1:9" ht="15.75" thickBot="1" x14ac:dyDescent="0.3">
      <c r="A4" s="50"/>
      <c r="B4" s="50"/>
      <c r="C4" s="50"/>
      <c r="D4" s="50"/>
      <c r="E4" s="50"/>
      <c r="F4" s="50"/>
      <c r="G4" s="50"/>
      <c r="H4" s="50"/>
      <c r="I4" s="50"/>
    </row>
    <row r="5" spans="1:9" x14ac:dyDescent="0.25">
      <c r="A5" s="51" t="s">
        <v>21</v>
      </c>
      <c r="B5" s="51"/>
      <c r="C5" s="50"/>
      <c r="D5" s="50"/>
      <c r="E5" s="50"/>
      <c r="F5" s="50"/>
      <c r="G5" s="50"/>
      <c r="H5" s="50"/>
      <c r="I5" s="50"/>
    </row>
    <row r="6" spans="1:9" x14ac:dyDescent="0.25">
      <c r="A6" s="52" t="s">
        <v>22</v>
      </c>
      <c r="B6" s="55">
        <v>0.28152117032212065</v>
      </c>
      <c r="C6" s="50"/>
      <c r="D6" s="50"/>
      <c r="E6" s="50"/>
      <c r="F6" s="50"/>
      <c r="G6" s="50"/>
      <c r="H6" s="50"/>
      <c r="I6" s="50"/>
    </row>
    <row r="7" spans="1:9" x14ac:dyDescent="0.25">
      <c r="A7" s="52" t="s">
        <v>23</v>
      </c>
      <c r="B7" s="55">
        <v>7.9254169339536454E-2</v>
      </c>
      <c r="C7" s="50"/>
      <c r="D7" s="50"/>
      <c r="E7" s="50"/>
      <c r="F7" s="50"/>
      <c r="G7" s="50"/>
      <c r="H7" s="50"/>
      <c r="I7" s="50"/>
    </row>
    <row r="8" spans="1:9" x14ac:dyDescent="0.25">
      <c r="A8" s="52" t="s">
        <v>24</v>
      </c>
      <c r="B8" s="55">
        <v>2.8101623191732927E-2</v>
      </c>
      <c r="C8" s="50"/>
      <c r="D8" s="50"/>
      <c r="E8" s="50"/>
      <c r="F8" s="50"/>
      <c r="G8" s="50"/>
      <c r="H8" s="50"/>
      <c r="I8" s="50"/>
    </row>
    <row r="9" spans="1:9" x14ac:dyDescent="0.25">
      <c r="A9" s="52" t="s">
        <v>25</v>
      </c>
      <c r="B9" s="55">
        <v>4.7474544082259193E-2</v>
      </c>
      <c r="C9" s="50"/>
      <c r="D9" s="50"/>
      <c r="E9" s="50"/>
      <c r="F9" s="50"/>
      <c r="G9" s="50"/>
      <c r="H9" s="50"/>
      <c r="I9" s="50"/>
    </row>
    <row r="10" spans="1:9" ht="15.75" thickBot="1" x14ac:dyDescent="0.3">
      <c r="A10" s="53" t="s">
        <v>26</v>
      </c>
      <c r="B10" s="53">
        <v>20</v>
      </c>
      <c r="C10" s="50"/>
      <c r="D10" s="50"/>
      <c r="E10" s="50"/>
      <c r="F10" s="50"/>
      <c r="G10" s="50"/>
      <c r="H10" s="50"/>
      <c r="I10" s="50"/>
    </row>
    <row r="11" spans="1:9" x14ac:dyDescent="0.25">
      <c r="A11" s="50"/>
      <c r="B11" s="50"/>
      <c r="C11" s="50"/>
      <c r="D11" s="50"/>
      <c r="E11" s="50"/>
      <c r="F11" s="50"/>
      <c r="G11" s="50"/>
      <c r="H11" s="50"/>
      <c r="I11" s="50"/>
    </row>
    <row r="12" spans="1:9" ht="15.75" thickBot="1" x14ac:dyDescent="0.3">
      <c r="A12" s="50" t="s">
        <v>27</v>
      </c>
      <c r="B12" s="50"/>
      <c r="C12" s="50"/>
      <c r="D12" s="50"/>
      <c r="E12" s="50"/>
      <c r="F12" s="50"/>
      <c r="G12" s="50"/>
      <c r="H12" s="50"/>
      <c r="I12" s="50"/>
    </row>
    <row r="13" spans="1:9" x14ac:dyDescent="0.25">
      <c r="A13" s="54"/>
      <c r="B13" s="54" t="s">
        <v>32</v>
      </c>
      <c r="C13" s="54" t="s">
        <v>33</v>
      </c>
      <c r="D13" s="54" t="s">
        <v>34</v>
      </c>
      <c r="E13" s="54" t="s">
        <v>35</v>
      </c>
      <c r="F13" s="54" t="s">
        <v>36</v>
      </c>
      <c r="G13" s="50"/>
      <c r="H13" s="50"/>
      <c r="I13" s="50"/>
    </row>
    <row r="14" spans="1:9" x14ac:dyDescent="0.25">
      <c r="A14" s="52" t="s">
        <v>28</v>
      </c>
      <c r="B14" s="52">
        <v>1</v>
      </c>
      <c r="C14" s="55">
        <v>3.4920179552693151E-3</v>
      </c>
      <c r="D14" s="55">
        <v>3.4920179552693151E-3</v>
      </c>
      <c r="E14" s="55">
        <v>1.5493690013109853</v>
      </c>
      <c r="F14" s="55">
        <v>0.22919193032031848</v>
      </c>
      <c r="G14" s="50"/>
      <c r="H14" s="50"/>
      <c r="I14" s="50"/>
    </row>
    <row r="15" spans="1:9" x14ac:dyDescent="0.25">
      <c r="A15" s="52" t="s">
        <v>29</v>
      </c>
      <c r="B15" s="52">
        <v>18</v>
      </c>
      <c r="C15" s="55">
        <v>4.0568982044730681E-2</v>
      </c>
      <c r="D15" s="55">
        <v>2.2538323358183713E-3</v>
      </c>
      <c r="E15" s="55"/>
      <c r="F15" s="55"/>
      <c r="G15" s="50"/>
      <c r="H15" s="50"/>
      <c r="I15" s="50"/>
    </row>
    <row r="16" spans="1:9" ht="15.75" thickBot="1" x14ac:dyDescent="0.3">
      <c r="A16" s="53" t="s">
        <v>30</v>
      </c>
      <c r="B16" s="53">
        <v>19</v>
      </c>
      <c r="C16" s="56">
        <v>4.4060999999999996E-2</v>
      </c>
      <c r="D16" s="56"/>
      <c r="E16" s="56"/>
      <c r="F16" s="56"/>
      <c r="G16" s="50"/>
      <c r="H16" s="50"/>
      <c r="I16" s="50"/>
    </row>
    <row r="17" spans="1:9" ht="15.75" thickBot="1" x14ac:dyDescent="0.3">
      <c r="A17" s="50"/>
      <c r="B17" s="50"/>
      <c r="C17" s="50"/>
      <c r="D17" s="50"/>
      <c r="E17" s="50"/>
      <c r="F17" s="50"/>
      <c r="G17" s="50"/>
      <c r="H17" s="50"/>
      <c r="I17" s="50"/>
    </row>
    <row r="18" spans="1:9" x14ac:dyDescent="0.25">
      <c r="A18" s="54"/>
      <c r="B18" s="54" t="s">
        <v>37</v>
      </c>
      <c r="C18" s="54" t="s">
        <v>25</v>
      </c>
      <c r="D18" s="54" t="s">
        <v>38</v>
      </c>
      <c r="E18" s="54" t="s">
        <v>39</v>
      </c>
      <c r="F18" s="54" t="s">
        <v>40</v>
      </c>
      <c r="G18" s="54" t="s">
        <v>41</v>
      </c>
      <c r="H18" s="54" t="s">
        <v>42</v>
      </c>
      <c r="I18" s="54" t="s">
        <v>43</v>
      </c>
    </row>
    <row r="19" spans="1:9" x14ac:dyDescent="0.25">
      <c r="A19" s="52" t="s">
        <v>31</v>
      </c>
      <c r="B19" s="55">
        <v>3.2376257393860923</v>
      </c>
      <c r="C19" s="55">
        <v>2.5211388202111586</v>
      </c>
      <c r="D19" s="55">
        <v>1.2841917761255701</v>
      </c>
      <c r="E19" s="55">
        <v>0.21535850535675932</v>
      </c>
      <c r="F19" s="55">
        <v>-2.0590903745028184</v>
      </c>
      <c r="G19" s="55">
        <v>8.5343418532750022</v>
      </c>
      <c r="H19" s="55">
        <v>-2.0590903745028184</v>
      </c>
      <c r="I19" s="55">
        <v>8.5343418532750022</v>
      </c>
    </row>
    <row r="20" spans="1:9" ht="15.75" thickBot="1" x14ac:dyDescent="0.3">
      <c r="A20" s="53">
        <v>1990</v>
      </c>
      <c r="B20" s="56">
        <v>-1.5634734521017823E-3</v>
      </c>
      <c r="C20" s="56">
        <v>1.2560677930220844E-3</v>
      </c>
      <c r="D20" s="56">
        <v>-1.2447365188307897</v>
      </c>
      <c r="E20" s="56">
        <v>0.22919193032031751</v>
      </c>
      <c r="F20" s="56">
        <v>-4.2023739624987974E-3</v>
      </c>
      <c r="G20" s="56">
        <v>1.0754270582952327E-3</v>
      </c>
      <c r="H20" s="56">
        <v>-4.2023739624987974E-3</v>
      </c>
      <c r="I20" s="56">
        <v>1.0754270582952327E-3</v>
      </c>
    </row>
    <row r="21" spans="1:9" x14ac:dyDescent="0.25">
      <c r="A21" s="50"/>
      <c r="B21" s="50"/>
      <c r="C21" s="50"/>
      <c r="D21" s="50"/>
      <c r="E21" s="50"/>
      <c r="F21" s="50"/>
      <c r="G21" s="50"/>
      <c r="H21" s="50"/>
      <c r="I21" s="50"/>
    </row>
    <row r="22" spans="1:9" x14ac:dyDescent="0.25">
      <c r="A22" s="50"/>
      <c r="B22" s="50"/>
      <c r="C22" s="50"/>
      <c r="D22" s="50"/>
      <c r="E22" s="50"/>
      <c r="F22" s="50"/>
      <c r="G22" s="50"/>
      <c r="H22" s="50"/>
      <c r="I22" s="50"/>
    </row>
    <row r="23" spans="1:9" x14ac:dyDescent="0.25">
      <c r="A23" s="50"/>
      <c r="B23" s="50"/>
      <c r="C23" s="50"/>
      <c r="D23" s="50"/>
      <c r="E23" s="50"/>
      <c r="F23" s="50"/>
      <c r="G23" s="50"/>
      <c r="H23" s="50"/>
      <c r="I23" s="50"/>
    </row>
    <row r="24" spans="1:9" x14ac:dyDescent="0.25">
      <c r="A24" s="50" t="s">
        <v>44</v>
      </c>
      <c r="B24" s="50"/>
      <c r="C24" s="50"/>
      <c r="D24" s="50"/>
      <c r="E24" s="50"/>
      <c r="F24" s="50"/>
      <c r="G24" s="50"/>
      <c r="H24" s="50"/>
      <c r="I24" s="50"/>
    </row>
    <row r="25" spans="1:9" ht="15.75" thickBot="1" x14ac:dyDescent="0.3">
      <c r="A25" s="50"/>
      <c r="B25" s="50"/>
      <c r="C25" s="50"/>
      <c r="D25" s="50"/>
      <c r="E25" s="50"/>
      <c r="F25" s="50"/>
      <c r="G25" s="50"/>
      <c r="H25" s="50"/>
      <c r="I25" s="50"/>
    </row>
    <row r="26" spans="1:9" x14ac:dyDescent="0.25">
      <c r="A26" s="54" t="s">
        <v>45</v>
      </c>
      <c r="B26" s="54" t="s">
        <v>48</v>
      </c>
      <c r="C26" s="54" t="s">
        <v>47</v>
      </c>
      <c r="D26" s="50"/>
      <c r="E26" s="50"/>
      <c r="F26" s="50"/>
      <c r="G26" s="50"/>
      <c r="H26" s="50"/>
      <c r="I26" s="50"/>
    </row>
    <row r="27" spans="1:9" x14ac:dyDescent="0.25">
      <c r="A27" s="52">
        <v>1</v>
      </c>
      <c r="B27" s="55">
        <v>0.12475009625144384</v>
      </c>
      <c r="C27" s="55">
        <v>-0.12475009625144384</v>
      </c>
      <c r="D27" s="50"/>
      <c r="E27" s="50"/>
      <c r="F27" s="50"/>
      <c r="G27" s="50"/>
      <c r="H27" s="50"/>
      <c r="I27" s="50"/>
    </row>
    <row r="28" spans="1:9" x14ac:dyDescent="0.25">
      <c r="A28" s="52">
        <v>2</v>
      </c>
      <c r="B28" s="55">
        <v>0.12005967589513844</v>
      </c>
      <c r="C28" s="55">
        <v>9.9403241048615643E-3</v>
      </c>
      <c r="D28" s="50"/>
      <c r="E28" s="50"/>
      <c r="F28" s="50"/>
      <c r="G28" s="50"/>
      <c r="H28" s="50"/>
      <c r="I28" s="50"/>
    </row>
    <row r="29" spans="1:9" x14ac:dyDescent="0.25">
      <c r="A29" s="52">
        <v>3</v>
      </c>
      <c r="B29" s="55">
        <v>0.11849620244303649</v>
      </c>
      <c r="C29" s="55">
        <v>4.9503797556963519E-2</v>
      </c>
      <c r="D29" s="50"/>
      <c r="E29" s="50"/>
      <c r="F29" s="50"/>
      <c r="G29" s="50"/>
      <c r="H29" s="50"/>
      <c r="I29" s="50"/>
    </row>
    <row r="30" spans="1:9" x14ac:dyDescent="0.25">
      <c r="A30" s="52">
        <v>4</v>
      </c>
      <c r="B30" s="55">
        <v>0.11067883518252764</v>
      </c>
      <c r="C30" s="55">
        <v>-2.0678835182527638E-2</v>
      </c>
      <c r="D30" s="50"/>
      <c r="E30" s="50"/>
      <c r="F30" s="50"/>
      <c r="G30" s="50"/>
      <c r="H30" s="50"/>
      <c r="I30" s="50"/>
    </row>
    <row r="31" spans="1:9" x14ac:dyDescent="0.25">
      <c r="A31" s="52">
        <v>5</v>
      </c>
      <c r="B31" s="55">
        <v>0.10911536173042569</v>
      </c>
      <c r="C31" s="55">
        <v>8.488463826957432E-2</v>
      </c>
      <c r="D31" s="50"/>
      <c r="E31" s="50"/>
      <c r="F31" s="50"/>
      <c r="G31" s="50"/>
      <c r="H31" s="50"/>
      <c r="I31" s="50"/>
    </row>
    <row r="32" spans="1:9" x14ac:dyDescent="0.25">
      <c r="A32" s="52">
        <v>6</v>
      </c>
      <c r="B32" s="55">
        <v>0.10755188827832418</v>
      </c>
      <c r="C32" s="55">
        <v>2.1448111721675822E-2</v>
      </c>
      <c r="D32" s="50"/>
      <c r="E32" s="50"/>
      <c r="F32" s="50"/>
      <c r="G32" s="50"/>
      <c r="H32" s="50"/>
      <c r="I32" s="50"/>
    </row>
    <row r="33" spans="1:9" x14ac:dyDescent="0.25">
      <c r="A33" s="52">
        <v>7</v>
      </c>
      <c r="B33" s="55">
        <v>0.10598841482622223</v>
      </c>
      <c r="C33" s="55">
        <v>-2.9884148262222382E-3</v>
      </c>
      <c r="D33" s="50"/>
      <c r="E33" s="50"/>
      <c r="F33" s="50"/>
      <c r="G33" s="50"/>
      <c r="H33" s="50"/>
      <c r="I33" s="50"/>
    </row>
    <row r="34" spans="1:9" x14ac:dyDescent="0.25">
      <c r="A34" s="52">
        <v>8</v>
      </c>
      <c r="B34" s="55">
        <v>0.10442494137412073</v>
      </c>
      <c r="C34" s="55">
        <v>-1.4249413741207334E-3</v>
      </c>
      <c r="D34" s="50"/>
      <c r="E34" s="50"/>
      <c r="F34" s="50"/>
      <c r="G34" s="50"/>
      <c r="H34" s="50"/>
      <c r="I34" s="50"/>
    </row>
    <row r="35" spans="1:9" x14ac:dyDescent="0.25">
      <c r="A35" s="52">
        <v>9</v>
      </c>
      <c r="B35" s="55">
        <v>0.10286146792201878</v>
      </c>
      <c r="C35" s="55">
        <v>-1.2861467922018782E-2</v>
      </c>
      <c r="D35" s="50"/>
      <c r="E35" s="50"/>
      <c r="F35" s="50"/>
      <c r="G35" s="50"/>
      <c r="H35" s="50"/>
      <c r="I35" s="50"/>
    </row>
    <row r="36" spans="1:9" x14ac:dyDescent="0.25">
      <c r="A36" s="52">
        <v>10</v>
      </c>
      <c r="B36" s="55">
        <v>0.10129799446991683</v>
      </c>
      <c r="C36" s="55">
        <v>5.7020055300831679E-3</v>
      </c>
      <c r="D36" s="50"/>
      <c r="E36" s="50"/>
      <c r="F36" s="50"/>
      <c r="G36" s="50"/>
      <c r="H36" s="50"/>
      <c r="I36" s="50"/>
    </row>
    <row r="37" spans="1:9" x14ac:dyDescent="0.25">
      <c r="A37" s="52">
        <v>11</v>
      </c>
      <c r="B37" s="55">
        <v>9.9734521017815325E-2</v>
      </c>
      <c r="C37" s="55">
        <v>3.2265478982184681E-2</v>
      </c>
      <c r="D37" s="50"/>
      <c r="E37" s="50"/>
      <c r="F37" s="50"/>
      <c r="G37" s="50"/>
      <c r="H37" s="50"/>
      <c r="I37" s="50"/>
    </row>
    <row r="38" spans="1:9" x14ac:dyDescent="0.25">
      <c r="A38" s="52">
        <v>12</v>
      </c>
      <c r="B38" s="55">
        <v>9.8171047565713376E-2</v>
      </c>
      <c r="C38" s="55">
        <v>4.3828952434286611E-2</v>
      </c>
      <c r="D38" s="50"/>
      <c r="E38" s="50"/>
      <c r="F38" s="50"/>
      <c r="G38" s="50"/>
      <c r="H38" s="50"/>
      <c r="I38" s="50"/>
    </row>
    <row r="39" spans="1:9" x14ac:dyDescent="0.25">
      <c r="A39" s="52">
        <v>13</v>
      </c>
      <c r="B39" s="55">
        <v>9.6607574113611427E-2</v>
      </c>
      <c r="C39" s="55">
        <v>3.2392425886388576E-2</v>
      </c>
      <c r="D39" s="50"/>
      <c r="E39" s="50"/>
      <c r="F39" s="50"/>
      <c r="G39" s="50"/>
      <c r="H39" s="50"/>
      <c r="I39" s="50"/>
    </row>
    <row r="40" spans="1:9" x14ac:dyDescent="0.25">
      <c r="A40" s="52">
        <v>14</v>
      </c>
      <c r="B40" s="55">
        <v>9.035368030520452E-2</v>
      </c>
      <c r="C40" s="55">
        <v>-1.5353680305204523E-2</v>
      </c>
      <c r="D40" s="50"/>
      <c r="E40" s="50"/>
      <c r="F40" s="50"/>
      <c r="G40" s="50"/>
      <c r="H40" s="50"/>
      <c r="I40" s="50"/>
    </row>
    <row r="41" spans="1:9" x14ac:dyDescent="0.25">
      <c r="A41" s="52">
        <v>15</v>
      </c>
      <c r="B41" s="55">
        <v>8.7226733401001066E-2</v>
      </c>
      <c r="C41" s="55">
        <v>-7.2267334010010648E-3</v>
      </c>
      <c r="D41" s="50"/>
      <c r="E41" s="50"/>
      <c r="F41" s="50"/>
      <c r="G41" s="50"/>
      <c r="H41" s="50"/>
      <c r="I41" s="50"/>
    </row>
    <row r="42" spans="1:9" x14ac:dyDescent="0.25">
      <c r="A42" s="52">
        <v>16</v>
      </c>
      <c r="B42" s="55">
        <v>8.5663259948899118E-2</v>
      </c>
      <c r="C42" s="55">
        <v>-5.0663259948899114E-2</v>
      </c>
      <c r="D42" s="50"/>
      <c r="E42" s="50"/>
      <c r="F42" s="50"/>
      <c r="G42" s="50"/>
      <c r="H42" s="50"/>
      <c r="I42" s="50"/>
    </row>
    <row r="43" spans="1:9" x14ac:dyDescent="0.25">
      <c r="A43" s="52">
        <v>17</v>
      </c>
      <c r="B43" s="55">
        <v>8.4099786496797169E-2</v>
      </c>
      <c r="C43" s="55">
        <v>-5.9099786496797167E-2</v>
      </c>
      <c r="D43" s="50"/>
      <c r="E43" s="50"/>
      <c r="F43" s="50"/>
      <c r="G43" s="50"/>
      <c r="H43" s="50"/>
      <c r="I43" s="50"/>
    </row>
    <row r="44" spans="1:9" x14ac:dyDescent="0.25">
      <c r="A44" s="52">
        <v>18</v>
      </c>
      <c r="B44" s="55">
        <v>8.2536313044695664E-2</v>
      </c>
      <c r="C44" s="55">
        <v>-4.4536313044695665E-2</v>
      </c>
      <c r="D44" s="50"/>
      <c r="E44" s="50"/>
      <c r="F44" s="50"/>
      <c r="G44" s="50"/>
      <c r="H44" s="50"/>
      <c r="I44" s="50"/>
    </row>
    <row r="45" spans="1:9" x14ac:dyDescent="0.25">
      <c r="A45" s="52">
        <v>19</v>
      </c>
      <c r="B45" s="55">
        <v>8.0972839592593715E-2</v>
      </c>
      <c r="C45" s="55">
        <v>3.402716040740629E-2</v>
      </c>
      <c r="D45" s="50"/>
      <c r="E45" s="50"/>
      <c r="F45" s="50"/>
      <c r="G45" s="50"/>
      <c r="H45" s="50"/>
      <c r="I45" s="50"/>
    </row>
    <row r="46" spans="1:9" ht="15.75" thickBot="1" x14ac:dyDescent="0.3">
      <c r="A46" s="53">
        <v>20</v>
      </c>
      <c r="B46" s="56">
        <v>7.940936614049221E-2</v>
      </c>
      <c r="C46" s="56">
        <v>2.5590633859507786E-2</v>
      </c>
      <c r="D46" s="50"/>
      <c r="E46" s="50"/>
      <c r="F46" s="50"/>
      <c r="G46" s="50"/>
      <c r="H46" s="50"/>
      <c r="I46" s="50"/>
    </row>
  </sheetData>
  <pageMargins left="0.70866141732283472" right="0.70866141732283472" top="0.35433070866141736" bottom="0.35433070866141736" header="0.31496062992125984" footer="0.31496062992125984"/>
  <pageSetup paperSize="9" scale="80" orientation="landscape" r:id="rId1"/>
  <headerFooter>
    <oddHeader>&amp;C&amp;"-,Italic"&amp;8Urbums Nr. 685; NH&amp;Y4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85AE6-0857-431C-A20B-B57D6FF14390}">
  <dimension ref="A3:I32"/>
  <sheetViews>
    <sheetView view="pageLayout" zoomScaleNormal="100" workbookViewId="0">
      <selection activeCell="H32" sqref="H32"/>
    </sheetView>
  </sheetViews>
  <sheetFormatPr defaultRowHeight="15" x14ac:dyDescent="0.25"/>
  <cols>
    <col min="1" max="1" width="15.28515625" customWidth="1"/>
    <col min="2" max="2" width="11.5703125" customWidth="1"/>
    <col min="3" max="3" width="11.140625" customWidth="1"/>
    <col min="4" max="4" width="11" customWidth="1"/>
    <col min="5" max="5" width="10.85546875" customWidth="1"/>
    <col min="6" max="6" width="12.140625" customWidth="1"/>
    <col min="7" max="7" width="11.28515625" customWidth="1"/>
    <col min="8" max="8" width="11.7109375" customWidth="1"/>
    <col min="9" max="9" width="13.28515625" customWidth="1"/>
  </cols>
  <sheetData>
    <row r="3" spans="1:9" x14ac:dyDescent="0.25">
      <c r="A3" s="50" t="s">
        <v>20</v>
      </c>
      <c r="B3" s="50"/>
      <c r="C3" s="50"/>
      <c r="D3" s="50"/>
      <c r="E3" s="50"/>
      <c r="F3" s="50"/>
      <c r="G3" s="50"/>
      <c r="H3" s="50"/>
      <c r="I3" s="50"/>
    </row>
    <row r="4" spans="1:9" ht="15.75" thickBot="1" x14ac:dyDescent="0.3">
      <c r="A4" s="50"/>
      <c r="B4" s="50"/>
      <c r="C4" s="50"/>
      <c r="D4" s="50"/>
      <c r="E4" s="50"/>
      <c r="F4" s="50"/>
      <c r="G4" s="50"/>
      <c r="H4" s="50"/>
      <c r="I4" s="50"/>
    </row>
    <row r="5" spans="1:9" x14ac:dyDescent="0.25">
      <c r="A5" s="51" t="s">
        <v>21</v>
      </c>
      <c r="B5" s="51"/>
      <c r="C5" s="50"/>
      <c r="D5" s="50"/>
      <c r="E5" s="50"/>
      <c r="F5" s="50"/>
      <c r="G5" s="50"/>
      <c r="H5" s="50"/>
      <c r="I5" s="50"/>
    </row>
    <row r="6" spans="1:9" x14ac:dyDescent="0.25">
      <c r="A6" s="52" t="s">
        <v>22</v>
      </c>
      <c r="B6" s="57">
        <v>0.8558259932039739</v>
      </c>
      <c r="C6" s="50"/>
      <c r="D6" s="50"/>
      <c r="E6" s="50"/>
      <c r="F6" s="50"/>
      <c r="G6" s="50"/>
      <c r="H6" s="50"/>
      <c r="I6" s="50"/>
    </row>
    <row r="7" spans="1:9" x14ac:dyDescent="0.25">
      <c r="A7" s="52" t="s">
        <v>23</v>
      </c>
      <c r="B7" s="57">
        <v>0.73243813064356844</v>
      </c>
      <c r="C7" s="50"/>
      <c r="D7" s="50"/>
      <c r="E7" s="50"/>
      <c r="F7" s="50"/>
      <c r="G7" s="50"/>
      <c r="H7" s="50"/>
      <c r="I7" s="50"/>
    </row>
    <row r="8" spans="1:9" x14ac:dyDescent="0.25">
      <c r="A8" s="52" t="s">
        <v>24</v>
      </c>
      <c r="B8" s="57">
        <v>0.6878444857508299</v>
      </c>
      <c r="C8" s="50"/>
      <c r="D8" s="50"/>
      <c r="E8" s="50"/>
      <c r="F8" s="50"/>
      <c r="G8" s="50"/>
      <c r="H8" s="50"/>
      <c r="I8" s="50"/>
    </row>
    <row r="9" spans="1:9" x14ac:dyDescent="0.25">
      <c r="A9" s="52" t="s">
        <v>25</v>
      </c>
      <c r="B9" s="57">
        <v>0.4030124567786954</v>
      </c>
      <c r="C9" s="50"/>
      <c r="D9" s="50"/>
      <c r="E9" s="50"/>
      <c r="F9" s="50"/>
      <c r="G9" s="50"/>
      <c r="H9" s="50"/>
      <c r="I9" s="50"/>
    </row>
    <row r="10" spans="1:9" ht="15.75" thickBot="1" x14ac:dyDescent="0.3">
      <c r="A10" s="53" t="s">
        <v>26</v>
      </c>
      <c r="B10" s="53">
        <v>8</v>
      </c>
      <c r="C10" s="50"/>
      <c r="D10" s="50"/>
      <c r="E10" s="50"/>
      <c r="F10" s="50"/>
      <c r="G10" s="50"/>
      <c r="H10" s="50"/>
      <c r="I10" s="50"/>
    </row>
    <row r="11" spans="1:9" x14ac:dyDescent="0.25">
      <c r="A11" s="50"/>
      <c r="B11" s="50"/>
      <c r="C11" s="50"/>
      <c r="D11" s="50"/>
      <c r="E11" s="50"/>
      <c r="F11" s="50"/>
      <c r="G11" s="50"/>
      <c r="H11" s="50"/>
      <c r="I11" s="50"/>
    </row>
    <row r="12" spans="1:9" ht="15.75" thickBot="1" x14ac:dyDescent="0.3">
      <c r="A12" s="50" t="s">
        <v>27</v>
      </c>
      <c r="B12" s="50"/>
      <c r="C12" s="50"/>
      <c r="D12" s="50"/>
      <c r="E12" s="50"/>
      <c r="F12" s="50"/>
      <c r="G12" s="50"/>
      <c r="H12" s="50"/>
      <c r="I12" s="50"/>
    </row>
    <row r="13" spans="1:9" x14ac:dyDescent="0.25">
      <c r="A13" s="54"/>
      <c r="B13" s="54" t="s">
        <v>32</v>
      </c>
      <c r="C13" s="54" t="s">
        <v>33</v>
      </c>
      <c r="D13" s="54" t="s">
        <v>34</v>
      </c>
      <c r="E13" s="54" t="s">
        <v>35</v>
      </c>
      <c r="F13" s="54" t="s">
        <v>36</v>
      </c>
      <c r="G13" s="50"/>
      <c r="H13" s="50"/>
      <c r="I13" s="50"/>
    </row>
    <row r="14" spans="1:9" x14ac:dyDescent="0.25">
      <c r="A14" s="52" t="s">
        <v>28</v>
      </c>
      <c r="B14" s="52">
        <v>1</v>
      </c>
      <c r="C14" s="57">
        <v>2.6676872580872004</v>
      </c>
      <c r="D14" s="57">
        <v>2.6676872580872004</v>
      </c>
      <c r="E14" s="57">
        <v>16.424719988807976</v>
      </c>
      <c r="F14" s="57">
        <v>6.7052942784202978E-3</v>
      </c>
      <c r="G14" s="50"/>
      <c r="H14" s="50"/>
      <c r="I14" s="50"/>
    </row>
    <row r="15" spans="1:9" x14ac:dyDescent="0.25">
      <c r="A15" s="52" t="s">
        <v>29</v>
      </c>
      <c r="B15" s="52">
        <v>6</v>
      </c>
      <c r="C15" s="57">
        <v>0.97451424191279901</v>
      </c>
      <c r="D15" s="57">
        <v>0.16241904031879983</v>
      </c>
      <c r="E15" s="57"/>
      <c r="F15" s="57"/>
      <c r="G15" s="50"/>
      <c r="H15" s="50"/>
      <c r="I15" s="50"/>
    </row>
    <row r="16" spans="1:9" ht="15.75" thickBot="1" x14ac:dyDescent="0.3">
      <c r="A16" s="53" t="s">
        <v>30</v>
      </c>
      <c r="B16" s="53">
        <v>7</v>
      </c>
      <c r="C16" s="58">
        <v>3.6422014999999996</v>
      </c>
      <c r="D16" s="58"/>
      <c r="E16" s="58"/>
      <c r="F16" s="58"/>
      <c r="G16" s="50"/>
      <c r="H16" s="50"/>
      <c r="I16" s="50"/>
    </row>
    <row r="17" spans="1:9" ht="15.75" thickBot="1" x14ac:dyDescent="0.3">
      <c r="A17" s="50"/>
      <c r="B17" s="50"/>
      <c r="C17" s="50"/>
      <c r="D17" s="50"/>
      <c r="E17" s="50"/>
      <c r="F17" s="50"/>
      <c r="G17" s="50"/>
      <c r="H17" s="50"/>
      <c r="I17" s="50"/>
    </row>
    <row r="18" spans="1:9" x14ac:dyDescent="0.25">
      <c r="A18" s="54"/>
      <c r="B18" s="54" t="s">
        <v>37</v>
      </c>
      <c r="C18" s="54" t="s">
        <v>25</v>
      </c>
      <c r="D18" s="54" t="s">
        <v>38</v>
      </c>
      <c r="E18" s="54" t="s">
        <v>39</v>
      </c>
      <c r="F18" s="54" t="s">
        <v>40</v>
      </c>
      <c r="G18" s="54" t="s">
        <v>41</v>
      </c>
      <c r="H18" s="54" t="s">
        <v>42</v>
      </c>
      <c r="I18" s="54" t="s">
        <v>43</v>
      </c>
    </row>
    <row r="19" spans="1:9" x14ac:dyDescent="0.25">
      <c r="A19" s="52" t="s">
        <v>31</v>
      </c>
      <c r="B19" s="57">
        <v>349.85313783403643</v>
      </c>
      <c r="C19" s="57">
        <v>86.177294554387487</v>
      </c>
      <c r="D19" s="57">
        <v>4.0596904282396578</v>
      </c>
      <c r="E19" s="57">
        <v>6.6528289166935079E-3</v>
      </c>
      <c r="F19" s="57">
        <v>138.98489448929485</v>
      </c>
      <c r="G19" s="57">
        <v>560.72138117877807</v>
      </c>
      <c r="H19" s="57">
        <v>138.98489448929485</v>
      </c>
      <c r="I19" s="57">
        <v>560.72138117877807</v>
      </c>
    </row>
    <row r="20" spans="1:9" ht="15.75" thickBot="1" x14ac:dyDescent="0.3">
      <c r="A20" s="53">
        <v>2008</v>
      </c>
      <c r="B20" s="58">
        <v>-0.17325175808720106</v>
      </c>
      <c r="C20" s="58">
        <v>4.2749266080513021E-2</v>
      </c>
      <c r="D20" s="58">
        <v>-4.0527422800873945</v>
      </c>
      <c r="E20" s="58">
        <v>6.7052942784203038E-3</v>
      </c>
      <c r="F20" s="58">
        <v>-0.27785544388735806</v>
      </c>
      <c r="G20" s="58">
        <v>-6.8648072287044073E-2</v>
      </c>
      <c r="H20" s="58">
        <v>-0.27785544388735806</v>
      </c>
      <c r="I20" s="58">
        <v>-6.8648072287044073E-2</v>
      </c>
    </row>
    <row r="21" spans="1:9" x14ac:dyDescent="0.25">
      <c r="A21" s="50"/>
      <c r="B21" s="50"/>
      <c r="C21" s="50"/>
      <c r="D21" s="50"/>
      <c r="E21" s="50"/>
      <c r="F21" s="50"/>
      <c r="G21" s="50"/>
      <c r="H21" s="50"/>
      <c r="I21" s="50"/>
    </row>
    <row r="22" spans="1:9" x14ac:dyDescent="0.25">
      <c r="A22" s="50" t="s">
        <v>44</v>
      </c>
      <c r="B22" s="50"/>
      <c r="C22" s="50"/>
      <c r="D22" s="50"/>
      <c r="E22" s="50"/>
      <c r="F22" s="50"/>
      <c r="G22" s="50"/>
      <c r="H22" s="50"/>
      <c r="I22" s="50"/>
    </row>
    <row r="23" spans="1:9" ht="15.75" thickBot="1" x14ac:dyDescent="0.3">
      <c r="A23" s="50"/>
      <c r="B23" s="50"/>
      <c r="C23" s="50"/>
      <c r="D23" s="50"/>
      <c r="E23" s="50"/>
      <c r="F23" s="50"/>
      <c r="G23" s="50"/>
      <c r="H23" s="50"/>
      <c r="I23" s="50"/>
    </row>
    <row r="24" spans="1:9" x14ac:dyDescent="0.25">
      <c r="A24" s="54" t="s">
        <v>45</v>
      </c>
      <c r="B24" s="54" t="s">
        <v>49</v>
      </c>
      <c r="C24" s="54" t="s">
        <v>47</v>
      </c>
      <c r="D24" s="50"/>
      <c r="E24" s="50"/>
      <c r="F24" s="50"/>
      <c r="G24" s="50"/>
      <c r="H24" s="50"/>
      <c r="I24" s="50"/>
    </row>
    <row r="25" spans="1:9" x14ac:dyDescent="0.25">
      <c r="A25" s="52">
        <v>1</v>
      </c>
      <c r="B25" s="57">
        <v>1.7903558368495283</v>
      </c>
      <c r="C25" s="57">
        <v>0.50964416315047156</v>
      </c>
      <c r="D25" s="50"/>
      <c r="E25" s="50"/>
      <c r="F25" s="50"/>
      <c r="G25" s="50"/>
      <c r="H25" s="50"/>
      <c r="I25" s="50"/>
    </row>
    <row r="26" spans="1:9" x14ac:dyDescent="0.25">
      <c r="A26" s="52">
        <v>2</v>
      </c>
      <c r="B26" s="57">
        <v>1.0973488045007116</v>
      </c>
      <c r="C26" s="57">
        <v>-0.61334880450071161</v>
      </c>
      <c r="D26" s="50"/>
      <c r="E26" s="50"/>
      <c r="F26" s="50"/>
      <c r="G26" s="50"/>
      <c r="H26" s="50"/>
      <c r="I26" s="50"/>
    </row>
    <row r="27" spans="1:9" x14ac:dyDescent="0.25">
      <c r="A27" s="52">
        <v>3</v>
      </c>
      <c r="B27" s="57">
        <v>0.75084528832627484</v>
      </c>
      <c r="C27" s="57">
        <v>4.9154711673725204E-2</v>
      </c>
      <c r="D27" s="50"/>
      <c r="E27" s="50"/>
      <c r="F27" s="50"/>
      <c r="G27" s="50"/>
      <c r="H27" s="50"/>
      <c r="I27" s="50"/>
    </row>
    <row r="28" spans="1:9" x14ac:dyDescent="0.25">
      <c r="A28" s="52">
        <v>4</v>
      </c>
      <c r="B28" s="57">
        <v>0.57759353023908488</v>
      </c>
      <c r="C28" s="57">
        <v>-0.32759353023908488</v>
      </c>
      <c r="D28" s="50"/>
      <c r="E28" s="50"/>
      <c r="F28" s="50"/>
      <c r="G28" s="50"/>
      <c r="H28" s="50"/>
      <c r="I28" s="50"/>
    </row>
    <row r="29" spans="1:9" x14ac:dyDescent="0.25">
      <c r="A29" s="52">
        <v>5</v>
      </c>
      <c r="B29" s="57">
        <v>0.40434177215189493</v>
      </c>
      <c r="C29" s="57">
        <v>-0.26434177215189492</v>
      </c>
      <c r="D29" s="50"/>
      <c r="E29" s="50"/>
      <c r="F29" s="50"/>
      <c r="G29" s="50"/>
      <c r="H29" s="50"/>
      <c r="I29" s="50"/>
    </row>
    <row r="30" spans="1:9" x14ac:dyDescent="0.25">
      <c r="A30" s="52">
        <v>6</v>
      </c>
      <c r="B30" s="57">
        <v>0.23109001406470497</v>
      </c>
      <c r="C30" s="57">
        <v>0.21390998593529503</v>
      </c>
      <c r="D30" s="50"/>
      <c r="E30" s="50"/>
      <c r="F30" s="50"/>
      <c r="G30" s="50"/>
      <c r="H30" s="50"/>
      <c r="I30" s="50"/>
    </row>
    <row r="31" spans="1:9" x14ac:dyDescent="0.25">
      <c r="A31" s="52">
        <v>7</v>
      </c>
      <c r="B31" s="57">
        <v>5.7838255977515018E-2</v>
      </c>
      <c r="C31" s="57">
        <v>0.11716174402248497</v>
      </c>
      <c r="D31" s="50"/>
      <c r="E31" s="50"/>
      <c r="F31" s="50"/>
      <c r="G31" s="50"/>
      <c r="H31" s="50"/>
      <c r="I31" s="50"/>
    </row>
    <row r="32" spans="1:9" ht="15.75" thickBot="1" x14ac:dyDescent="0.3">
      <c r="A32" s="53">
        <v>8</v>
      </c>
      <c r="B32" s="58">
        <v>-0.11541350210973178</v>
      </c>
      <c r="C32" s="58">
        <v>0.31541350210973179</v>
      </c>
      <c r="D32" s="50"/>
      <c r="E32" s="50"/>
      <c r="F32" s="50"/>
      <c r="G32" s="50"/>
      <c r="H32" s="50"/>
      <c r="I32" s="50"/>
    </row>
  </sheetData>
  <pageMargins left="0.84375" right="0.7" top="0.75" bottom="0.75" header="0.3" footer="0.3"/>
  <pageSetup paperSize="9" orientation="landscape" r:id="rId1"/>
  <headerFooter>
    <oddHeader>&amp;C&amp;"-,Italic"&amp;8Urbums Nr. 685; As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Imanta_685</vt:lpstr>
      <vt:lpstr>R_analīze_685_Cl</vt:lpstr>
      <vt:lpstr>R_analīze_685_NH4</vt:lpstr>
      <vt:lpstr>R_analīze_685_As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 Stiebriņš</cp:lastModifiedBy>
  <cp:lastPrinted>2020-12-23T08:57:37Z</cp:lastPrinted>
  <dcterms:created xsi:type="dcterms:W3CDTF">2020-11-10T06:42:39Z</dcterms:created>
  <dcterms:modified xsi:type="dcterms:W3CDTF">2021-01-27T13:31:04Z</dcterms:modified>
</cp:coreProperties>
</file>