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RHIVS\Stiebrins\Hidrogeologija\VARAM\Faili\A11\"/>
    </mc:Choice>
  </mc:AlternateContent>
  <xr:revisionPtr revIDLastSave="0" documentId="13_ncr:1_{75BBFE23-AD00-4EFF-9DAF-DCAAFB13C640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Datu masīvs" sheetId="1" r:id="rId1"/>
  </sheets>
  <definedNames>
    <definedName name="_xlnm._FilterDatabase" localSheetId="0" hidden="1">'Datu masīvs'!$A$4:$I$4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R17" i="1" l="1"/>
  <c r="P17" i="1"/>
  <c r="O17" i="1"/>
  <c r="N17" i="1"/>
  <c r="M17" i="1"/>
  <c r="R16" i="1"/>
  <c r="P16" i="1"/>
  <c r="O16" i="1"/>
  <c r="N16" i="1"/>
  <c r="M16" i="1"/>
  <c r="R15" i="1"/>
  <c r="P15" i="1"/>
  <c r="O15" i="1"/>
  <c r="N15" i="1"/>
  <c r="M15" i="1"/>
  <c r="R14" i="1"/>
  <c r="Q14" i="1"/>
  <c r="P14" i="1"/>
  <c r="O14" i="1"/>
  <c r="N14" i="1"/>
  <c r="M14" i="1"/>
  <c r="R13" i="1"/>
  <c r="Q13" i="1"/>
  <c r="P13" i="1"/>
  <c r="O13" i="1"/>
  <c r="N13" i="1"/>
  <c r="M13" i="1"/>
  <c r="R12" i="1"/>
  <c r="Q12" i="1"/>
  <c r="P12" i="1"/>
  <c r="O12" i="1"/>
  <c r="N12" i="1"/>
  <c r="M12" i="1"/>
  <c r="N18" i="1" l="1"/>
  <c r="R18" i="1"/>
  <c r="O18" i="1"/>
  <c r="P18" i="1"/>
  <c r="M18" i="1"/>
</calcChain>
</file>

<file path=xl/sharedStrings.xml><?xml version="1.0" encoding="utf-8"?>
<sst xmlns="http://schemas.openxmlformats.org/spreadsheetml/2006/main" count="411" uniqueCount="63">
  <si>
    <t>Urbuma numurs</t>
  </si>
  <si>
    <t>Piederība</t>
  </si>
  <si>
    <t>X</t>
  </si>
  <si>
    <t>Y</t>
  </si>
  <si>
    <t>Gads</t>
  </si>
  <si>
    <t>Datums</t>
  </si>
  <si>
    <t>Rādītājs</t>
  </si>
  <si>
    <t>Vērtība</t>
  </si>
  <si>
    <t>Mērvienība</t>
  </si>
  <si>
    <t>Karodziņš</t>
  </si>
  <si>
    <t>mg/l</t>
  </si>
  <si>
    <t>Hidrogēnkarbonāta joni</t>
  </si>
  <si>
    <t>Hlorīda joni</t>
  </si>
  <si>
    <t>Kalcija joni</t>
  </si>
  <si>
    <t>Ķīmiskais skābekļa patēriņš</t>
  </si>
  <si>
    <t>Magnija joni</t>
  </si>
  <si>
    <t>Sausne</t>
  </si>
  <si>
    <t>Sintētiskās virsmas aktīvās vielas_anjonu</t>
  </si>
  <si>
    <t>Sulfāta joni</t>
  </si>
  <si>
    <t>Ūdeņraža joni, pH indekss</t>
  </si>
  <si>
    <t>pH</t>
  </si>
  <si>
    <t>Naftas ogļūdeņraži (C10-C40 frakcija)</t>
  </si>
  <si>
    <t>Elektrovadītspēja 20oC</t>
  </si>
  <si>
    <t>µS/cm</t>
  </si>
  <si>
    <t>Kālija joni</t>
  </si>
  <si>
    <t>Nātrija joni</t>
  </si>
  <si>
    <t>Oksidēšanas-reducēšanas potenciāls</t>
  </si>
  <si>
    <t>mV</t>
  </si>
  <si>
    <t>µg/l</t>
  </si>
  <si>
    <t>Ūdens temperatūra</t>
  </si>
  <si>
    <t>BTEX summa</t>
  </si>
  <si>
    <t>VVD monitoringa urbums</t>
  </si>
  <si>
    <t>Trihloretilēns</t>
  </si>
  <si>
    <t>μg/l</t>
  </si>
  <si>
    <t>Fenolu indekss</t>
  </si>
  <si>
    <t>Benzols</t>
  </si>
  <si>
    <t>Etilbenzols</t>
  </si>
  <si>
    <t>m, p ksiloli</t>
  </si>
  <si>
    <t>o-ksilols</t>
  </si>
  <si>
    <t>Toluols</t>
  </si>
  <si>
    <t>ºC</t>
  </si>
  <si>
    <t>Benzola, toluola un etilbenzola summa</t>
  </si>
  <si>
    <t>Ksilolu summa</t>
  </si>
  <si>
    <t>Tetrahlormetāns</t>
  </si>
  <si>
    <t>Toluola, etilbenzola un ksilolu summa</t>
  </si>
  <si>
    <t>B26</t>
  </si>
  <si>
    <t>Tendenču aprēķinam sagatavotie dati</t>
  </si>
  <si>
    <t>ĶSP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</si>
  <si>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</si>
  <si>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SVAV</t>
  </si>
  <si>
    <t>EVS</t>
  </si>
  <si>
    <t>TCE+PCE</t>
  </si>
  <si>
    <t>BTEX</t>
  </si>
  <si>
    <t>As</t>
  </si>
  <si>
    <t>Robežvērtība</t>
  </si>
  <si>
    <t>Count</t>
  </si>
  <si>
    <t>Min</t>
  </si>
  <si>
    <t>Max</t>
  </si>
  <si>
    <t>Median</t>
  </si>
  <si>
    <t>Var.p</t>
  </si>
  <si>
    <t>Stdev.p</t>
  </si>
  <si>
    <t>Confidence.T</t>
  </si>
  <si>
    <t>Koncentrācija, mazāka par metodes detektēšanas robežu (MDL), aizstāta ar 0,5*MDL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</si>
</sst>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Tahoma"/>
      <family val="2"/>
      <charset val="186"/>
    </font>
    <font>
      <sz val="9"/>
      <color rgb="FF000000"/>
      <name val="Tahoma"/>
      <family val="2"/>
      <charset val="186"/>
    </font>
    <font>
      <sz val="9"/>
      <color theme="1"/>
      <name val="Tahoma"/>
      <family val="2"/>
      <charset val="18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0" xfId="0" applyNumberFormat="1" applyFont="1"/>
    <xf numFmtId="1" fontId="1" fillId="0" borderId="0" xfId="0" applyNumberFormat="1" applyFont="1"/>
    <xf numFmtId="14" fontId="1" fillId="0" borderId="0" xfId="0" applyNumberFormat="1" applyFont="1"/>
    <xf numFmtId="2" fontId="1" fillId="0" borderId="0" xfId="0" applyNumberFormat="1" applyFont="1"/>
    <xf numFmtId="1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/>
    <xf numFmtId="1" fontId="3" fillId="0" borderId="0" xfId="0" applyNumberFormat="1" applyFont="1"/>
    <xf numFmtId="14" fontId="3" fillId="0" borderId="0" xfId="0" applyNumberFormat="1" applyFont="1"/>
    <xf numFmtId="2" fontId="3" fillId="0" borderId="0" xfId="0" applyNumberFormat="1" applyFont="1"/>
    <xf numFmtId="1" fontId="3" fillId="0" borderId="0" xfId="0" applyNumberFormat="1" applyFont="1" applyAlignment="1">
      <alignment horizontal="left"/>
    </xf>
    <xf numFmtId="164" fontId="3" fillId="0" borderId="0" xfId="0" applyNumberFormat="1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" fontId="4" fillId="0" borderId="6" xfId="0" applyNumberFormat="1" applyFont="1" applyBorder="1"/>
    <xf numFmtId="164" fontId="4" fillId="0" borderId="8" xfId="0" applyNumberFormat="1" applyFont="1" applyBorder="1" applyAlignment="1">
      <alignment horizontal="right" vertical="center"/>
    </xf>
    <xf numFmtId="1" fontId="4" fillId="0" borderId="9" xfId="0" applyNumberFormat="1" applyFont="1" applyBorder="1"/>
    <xf numFmtId="165" fontId="4" fillId="0" borderId="7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0" fontId="4" fillId="0" borderId="10" xfId="0" applyFont="1" applyBorder="1"/>
    <xf numFmtId="165" fontId="4" fillId="0" borderId="8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165" fontId="4" fillId="0" borderId="11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/>
    <xf numFmtId="2" fontId="4" fillId="0" borderId="0" xfId="0" applyNumberFormat="1" applyFont="1"/>
    <xf numFmtId="164" fontId="4" fillId="0" borderId="0" xfId="0" applyNumberFormat="1" applyFont="1"/>
    <xf numFmtId="2" fontId="0" fillId="0" borderId="0" xfId="0" applyNumberFormat="1"/>
    <xf numFmtId="0" fontId="4" fillId="0" borderId="0" xfId="0" applyFont="1" applyBorder="1"/>
    <xf numFmtId="1" fontId="4" fillId="0" borderId="0" xfId="0" applyNumberFormat="1" applyFont="1"/>
    <xf numFmtId="0" fontId="5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ĶSP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A-4AFE-8489-670D33498368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6378827646544176E-2"/>
                  <c:y val="-7.182195975503062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masīvs'!$M$5:$M$8</c:f>
              <c:numCache>
                <c:formatCode>0.0</c:formatCode>
                <c:ptCount val="4"/>
                <c:pt idx="0">
                  <c:v>30.2</c:v>
                </c:pt>
                <c:pt idx="1">
                  <c:v>105</c:v>
                </c:pt>
                <c:pt idx="2">
                  <c:v>2.65</c:v>
                </c:pt>
                <c:pt idx="3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A-4AFE-8489-670D33498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7186208"/>
        <c:axId val="977206176"/>
      </c:lineChart>
      <c:catAx>
        <c:axId val="977186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206176"/>
        <c:crosses val="autoZero"/>
        <c:auto val="1"/>
        <c:lblAlgn val="ctr"/>
        <c:lblOffset val="100"/>
        <c:noMultiLvlLbl val="0"/>
      </c:catAx>
      <c:valAx>
        <c:axId val="977206176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18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/>
              <a:t>SO</a:t>
            </a:r>
            <a:r>
              <a:rPr lang="lv-LV" sz="1100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A0-4A14-9B42-EB4FD4FCABDE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7135826771653543E-2"/>
                  <c:y val="0.24004082822980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masīvs'!$N$5:$N$8</c:f>
              <c:numCache>
                <c:formatCode>0.0</c:formatCode>
                <c:ptCount val="4"/>
                <c:pt idx="0">
                  <c:v>6.4</c:v>
                </c:pt>
                <c:pt idx="1">
                  <c:v>8.9</c:v>
                </c:pt>
                <c:pt idx="2">
                  <c:v>56.6</c:v>
                </c:pt>
                <c:pt idx="3">
                  <c:v>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A0-4A14-9B42-EB4FD4FCA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7246112"/>
        <c:axId val="977251936"/>
      </c:lineChart>
      <c:catAx>
        <c:axId val="97724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251936"/>
        <c:crosses val="autoZero"/>
        <c:auto val="1"/>
        <c:lblAlgn val="ctr"/>
        <c:lblOffset val="100"/>
        <c:noMultiLvlLbl val="0"/>
      </c:catAx>
      <c:valAx>
        <c:axId val="97725193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24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SVAV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2B-47DD-8D86-5C8681604F27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31218285214348"/>
                  <c:y val="-0.101524861475648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masīvs'!$O$5:$O$8</c:f>
              <c:numCache>
                <c:formatCode>0.00</c:formatCode>
                <c:ptCount val="4"/>
                <c:pt idx="0">
                  <c:v>0.48</c:v>
                </c:pt>
                <c:pt idx="1">
                  <c:v>0.37</c:v>
                </c:pt>
                <c:pt idx="2">
                  <c:v>0.36</c:v>
                </c:pt>
                <c:pt idx="3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2B-47DD-8D86-5C8681604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7140864"/>
        <c:axId val="977137536"/>
      </c:lineChart>
      <c:catAx>
        <c:axId val="977140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137536"/>
        <c:crosses val="autoZero"/>
        <c:auto val="1"/>
        <c:lblAlgn val="ctr"/>
        <c:lblOffset val="100"/>
        <c:noMultiLvlLbl val="0"/>
      </c:catAx>
      <c:valAx>
        <c:axId val="977137536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14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BTEX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76-4041-887C-3F15E3A857A3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050546806649167"/>
                  <c:y val="1.03237095363079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'Datu masīvs'!$L$5:$L$8</c:f>
              <c:numCache>
                <c:formatCode>0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'Datu masīvs'!$R$5:$R$8</c:f>
              <c:numCache>
                <c:formatCode>0.00</c:formatCode>
                <c:ptCount val="4"/>
                <c:pt idx="0">
                  <c:v>2</c:v>
                </c:pt>
                <c:pt idx="1">
                  <c:v>5</c:v>
                </c:pt>
                <c:pt idx="2">
                  <c:v>3.48</c:v>
                </c:pt>
                <c:pt idx="3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76-4041-887C-3F15E3A85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7143360"/>
        <c:axId val="977151680"/>
      </c:lineChart>
      <c:catAx>
        <c:axId val="97714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151680"/>
        <c:crosses val="autoZero"/>
        <c:auto val="1"/>
        <c:lblAlgn val="ctr"/>
        <c:lblOffset val="100"/>
        <c:noMultiLvlLbl val="0"/>
      </c:catAx>
      <c:valAx>
        <c:axId val="97715168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97714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3</xdr:row>
      <xdr:rowOff>4762</xdr:rowOff>
    </xdr:from>
    <xdr:to>
      <xdr:col>27</xdr:col>
      <xdr:colOff>304800</xdr:colOff>
      <xdr:row>17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F0B6A9-AE56-4149-8831-8A95C67598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4762</xdr:colOff>
      <xdr:row>19</xdr:row>
      <xdr:rowOff>4762</xdr:rowOff>
    </xdr:from>
    <xdr:to>
      <xdr:col>27</xdr:col>
      <xdr:colOff>309562</xdr:colOff>
      <xdr:row>33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97FB07-CB4D-4ECA-BDFA-FCF7F30AAD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14287</xdr:colOff>
      <xdr:row>3</xdr:row>
      <xdr:rowOff>14287</xdr:rowOff>
    </xdr:from>
    <xdr:to>
      <xdr:col>35</xdr:col>
      <xdr:colOff>319087</xdr:colOff>
      <xdr:row>17</xdr:row>
      <xdr:rowOff>90487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4090FE5-CEBB-4FF0-A5CC-F18F942E28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585787</xdr:colOff>
      <xdr:row>18</xdr:row>
      <xdr:rowOff>176212</xdr:rowOff>
    </xdr:from>
    <xdr:to>
      <xdr:col>35</xdr:col>
      <xdr:colOff>280987</xdr:colOff>
      <xdr:row>33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C440CEA-8650-4E32-ADD0-9A8B407709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9"/>
  <sheetViews>
    <sheetView tabSelected="1" topLeftCell="F1" workbookViewId="0">
      <selection activeCell="J20" sqref="J20:J26"/>
    </sheetView>
  </sheetViews>
  <sheetFormatPr defaultRowHeight="15" x14ac:dyDescent="0.25"/>
  <cols>
    <col min="1" max="1" width="15.42578125" customWidth="1"/>
    <col min="2" max="2" width="24.42578125" customWidth="1"/>
    <col min="5" max="5" width="11.5703125" customWidth="1"/>
    <col min="6" max="6" width="31.7109375" customWidth="1"/>
    <col min="7" max="7" width="11.42578125" customWidth="1"/>
    <col min="12" max="12" width="11.5703125" customWidth="1"/>
  </cols>
  <sheetData>
    <row r="1" spans="1:20" x14ac:dyDescent="0.25">
      <c r="L1" s="13"/>
      <c r="M1" s="13"/>
      <c r="N1" s="13"/>
      <c r="O1" s="13"/>
      <c r="P1" s="13"/>
      <c r="Q1" s="13"/>
      <c r="R1" s="13"/>
      <c r="S1" s="13"/>
    </row>
    <row r="2" spans="1:20" x14ac:dyDescent="0.25">
      <c r="L2" s="13"/>
      <c r="M2" s="43" t="s">
        <v>46</v>
      </c>
      <c r="N2" s="43"/>
      <c r="O2" s="43"/>
      <c r="P2" s="43"/>
      <c r="Q2" s="43"/>
      <c r="R2" s="43"/>
      <c r="S2" s="13"/>
    </row>
    <row r="3" spans="1:20" x14ac:dyDescent="0.25">
      <c r="L3" s="13"/>
      <c r="M3" s="14"/>
      <c r="N3" s="14"/>
      <c r="O3" s="14"/>
      <c r="P3" s="14"/>
      <c r="Q3" s="14"/>
      <c r="R3" s="14"/>
      <c r="S3" s="14"/>
    </row>
    <row r="4" spans="1:20" x14ac:dyDescent="0.25">
      <c r="A4" s="1" t="s">
        <v>0</v>
      </c>
      <c r="B4" s="2" t="s">
        <v>1</v>
      </c>
      <c r="C4" s="2" t="s">
        <v>2</v>
      </c>
      <c r="D4" s="2" t="s">
        <v>3</v>
      </c>
      <c r="E4" s="3" t="s">
        <v>5</v>
      </c>
      <c r="F4" s="1" t="s">
        <v>6</v>
      </c>
      <c r="G4" s="4" t="s">
        <v>7</v>
      </c>
      <c r="H4" s="1" t="s">
        <v>8</v>
      </c>
      <c r="I4" s="5" t="s">
        <v>9</v>
      </c>
      <c r="L4" s="15" t="s">
        <v>4</v>
      </c>
      <c r="M4" s="16" t="s">
        <v>47</v>
      </c>
      <c r="N4" s="16" t="s">
        <v>48</v>
      </c>
      <c r="O4" s="16" t="s">
        <v>49</v>
      </c>
      <c r="P4" s="16" t="s">
        <v>50</v>
      </c>
      <c r="Q4" s="16" t="s">
        <v>51</v>
      </c>
      <c r="R4" s="16" t="s">
        <v>52</v>
      </c>
      <c r="S4" s="15" t="s">
        <v>53</v>
      </c>
    </row>
    <row r="5" spans="1:20" x14ac:dyDescent="0.25">
      <c r="A5" s="7" t="s">
        <v>45</v>
      </c>
      <c r="B5" s="8" t="s">
        <v>31</v>
      </c>
      <c r="C5" s="8">
        <v>538152.59299999999</v>
      </c>
      <c r="D5" s="8">
        <v>327521.51</v>
      </c>
      <c r="E5" s="9">
        <v>42332</v>
      </c>
      <c r="F5" s="6" t="s">
        <v>35</v>
      </c>
      <c r="G5" s="10">
        <v>0.5</v>
      </c>
      <c r="H5" s="6" t="s">
        <v>28</v>
      </c>
      <c r="I5" s="11">
        <v>781</v>
      </c>
      <c r="L5" s="19">
        <v>2015</v>
      </c>
      <c r="M5" s="22">
        <v>30.2</v>
      </c>
      <c r="N5" s="17">
        <v>6.4</v>
      </c>
      <c r="O5" s="23">
        <v>0.48</v>
      </c>
      <c r="P5" s="18">
        <v>180</v>
      </c>
      <c r="Q5" s="23"/>
      <c r="R5" s="23">
        <v>2</v>
      </c>
      <c r="S5" s="24"/>
      <c r="T5" s="25"/>
    </row>
    <row r="6" spans="1:20" x14ac:dyDescent="0.25">
      <c r="A6" s="7" t="s">
        <v>45</v>
      </c>
      <c r="B6" s="8" t="s">
        <v>31</v>
      </c>
      <c r="C6" s="8">
        <v>538152.59299999999</v>
      </c>
      <c r="D6" s="8">
        <v>327521.51</v>
      </c>
      <c r="E6" s="9">
        <v>42332</v>
      </c>
      <c r="F6" s="6" t="s">
        <v>30</v>
      </c>
      <c r="G6" s="10">
        <v>2</v>
      </c>
      <c r="H6" s="6" t="s">
        <v>28</v>
      </c>
      <c r="I6" s="7"/>
      <c r="L6" s="19">
        <v>2016</v>
      </c>
      <c r="M6" s="26">
        <v>105</v>
      </c>
      <c r="N6" s="27">
        <v>8.9</v>
      </c>
      <c r="O6" s="29">
        <v>0.37</v>
      </c>
      <c r="P6" s="28"/>
      <c r="Q6" s="29"/>
      <c r="R6" s="29">
        <v>5</v>
      </c>
      <c r="S6" s="20"/>
      <c r="T6" s="13"/>
    </row>
    <row r="7" spans="1:20" x14ac:dyDescent="0.25">
      <c r="A7" s="7" t="s">
        <v>45</v>
      </c>
      <c r="B7" s="8" t="s">
        <v>31</v>
      </c>
      <c r="C7" s="8">
        <v>538152.59299999999</v>
      </c>
      <c r="D7" s="8">
        <v>327521.51</v>
      </c>
      <c r="E7" s="9">
        <v>42332</v>
      </c>
      <c r="F7" s="6" t="s">
        <v>22</v>
      </c>
      <c r="G7" s="10">
        <v>180</v>
      </c>
      <c r="H7" s="6" t="s">
        <v>23</v>
      </c>
      <c r="I7" s="7"/>
      <c r="L7" s="19">
        <v>2018</v>
      </c>
      <c r="M7" s="17">
        <v>2.65</v>
      </c>
      <c r="N7" s="17">
        <v>56.6</v>
      </c>
      <c r="O7" s="23">
        <v>0.36</v>
      </c>
      <c r="P7" s="18">
        <v>201</v>
      </c>
      <c r="Q7" s="23">
        <v>0.55000000000000004</v>
      </c>
      <c r="R7" s="23">
        <v>3.48</v>
      </c>
      <c r="S7" s="24"/>
      <c r="T7" s="25"/>
    </row>
    <row r="8" spans="1:20" x14ac:dyDescent="0.25">
      <c r="A8" s="7" t="s">
        <v>45</v>
      </c>
      <c r="B8" s="8" t="s">
        <v>31</v>
      </c>
      <c r="C8" s="8">
        <v>538152.59299999999</v>
      </c>
      <c r="D8" s="8">
        <v>327521.51</v>
      </c>
      <c r="E8" s="9">
        <v>42332</v>
      </c>
      <c r="F8" s="7" t="s">
        <v>36</v>
      </c>
      <c r="G8" s="10">
        <v>1</v>
      </c>
      <c r="H8" s="7" t="s">
        <v>28</v>
      </c>
      <c r="I8" s="11">
        <v>781</v>
      </c>
      <c r="L8" s="21">
        <v>2019</v>
      </c>
      <c r="M8" s="30">
        <v>69</v>
      </c>
      <c r="N8" s="30">
        <v>38.4</v>
      </c>
      <c r="O8" s="32">
        <v>0.08</v>
      </c>
      <c r="P8" s="31">
        <v>108</v>
      </c>
      <c r="Q8" s="32">
        <v>0.42</v>
      </c>
      <c r="R8" s="32">
        <v>1.1000000000000001</v>
      </c>
      <c r="S8" s="33"/>
      <c r="T8" s="13"/>
    </row>
    <row r="9" spans="1:20" x14ac:dyDescent="0.25">
      <c r="A9" s="7" t="s">
        <v>45</v>
      </c>
      <c r="B9" s="8" t="s">
        <v>31</v>
      </c>
      <c r="C9" s="8">
        <v>538152.59299999999</v>
      </c>
      <c r="D9" s="8">
        <v>327521.51</v>
      </c>
      <c r="E9" s="9">
        <v>42332</v>
      </c>
      <c r="F9" s="7" t="s">
        <v>34</v>
      </c>
      <c r="G9" s="12">
        <v>3.0000000000000001E-3</v>
      </c>
      <c r="H9" s="7" t="s">
        <v>10</v>
      </c>
      <c r="I9" s="11">
        <v>781</v>
      </c>
      <c r="L9" s="34" t="s">
        <v>54</v>
      </c>
      <c r="M9" s="35">
        <v>45</v>
      </c>
      <c r="N9" s="35">
        <v>137.5</v>
      </c>
      <c r="O9" s="35">
        <v>0.1</v>
      </c>
      <c r="P9" s="35">
        <v>580</v>
      </c>
      <c r="Q9" s="35">
        <v>5</v>
      </c>
      <c r="R9" s="35">
        <v>5</v>
      </c>
      <c r="S9" s="35">
        <v>7.45</v>
      </c>
      <c r="T9" s="25"/>
    </row>
    <row r="10" spans="1:20" x14ac:dyDescent="0.25">
      <c r="A10" s="7" t="s">
        <v>45</v>
      </c>
      <c r="B10" s="8" t="s">
        <v>31</v>
      </c>
      <c r="C10" s="8">
        <v>538152.59299999999</v>
      </c>
      <c r="D10" s="8">
        <v>327521.51</v>
      </c>
      <c r="E10" s="9">
        <v>42332</v>
      </c>
      <c r="F10" s="6" t="s">
        <v>14</v>
      </c>
      <c r="G10" s="10">
        <v>30.2</v>
      </c>
      <c r="H10" s="7" t="s">
        <v>10</v>
      </c>
      <c r="I10" s="7"/>
      <c r="L10" s="15" t="s">
        <v>8</v>
      </c>
      <c r="M10" s="44" t="s">
        <v>10</v>
      </c>
      <c r="N10" s="45"/>
      <c r="O10" s="45"/>
      <c r="P10" s="15" t="s">
        <v>23</v>
      </c>
      <c r="Q10" s="46" t="s">
        <v>28</v>
      </c>
      <c r="R10" s="47"/>
      <c r="S10" s="48"/>
      <c r="T10" s="13"/>
    </row>
    <row r="11" spans="1:20" x14ac:dyDescent="0.25">
      <c r="A11" s="7" t="s">
        <v>45</v>
      </c>
      <c r="B11" s="8" t="s">
        <v>31</v>
      </c>
      <c r="C11" s="8">
        <v>538152.59299999999</v>
      </c>
      <c r="D11" s="8">
        <v>327521.51</v>
      </c>
      <c r="E11" s="9">
        <v>42332</v>
      </c>
      <c r="F11" s="7" t="s">
        <v>37</v>
      </c>
      <c r="G11" s="10">
        <v>2</v>
      </c>
      <c r="H11" s="7" t="s">
        <v>28</v>
      </c>
      <c r="I11" s="7"/>
      <c r="L11" s="13"/>
      <c r="M11" s="36"/>
      <c r="N11" s="36"/>
      <c r="O11" s="36"/>
      <c r="P11" s="36"/>
      <c r="Q11" s="36"/>
      <c r="R11" s="36"/>
      <c r="S11" s="36"/>
      <c r="T11" s="41"/>
    </row>
    <row r="12" spans="1:20" x14ac:dyDescent="0.25">
      <c r="A12" s="7" t="s">
        <v>45</v>
      </c>
      <c r="B12" s="8" t="s">
        <v>31</v>
      </c>
      <c r="C12" s="8">
        <v>538152.59299999999</v>
      </c>
      <c r="D12" s="8">
        <v>327521.51</v>
      </c>
      <c r="E12" s="9">
        <v>42332</v>
      </c>
      <c r="F12" s="7" t="s">
        <v>21</v>
      </c>
      <c r="G12" s="10">
        <v>0.02</v>
      </c>
      <c r="H12" s="7" t="s">
        <v>10</v>
      </c>
      <c r="I12" s="7"/>
      <c r="L12" s="13" t="s">
        <v>55</v>
      </c>
      <c r="M12" s="13">
        <f t="shared" ref="M12:R12" si="0">COUNT(M5:M8)</f>
        <v>4</v>
      </c>
      <c r="N12" s="13">
        <f t="shared" si="0"/>
        <v>4</v>
      </c>
      <c r="O12" s="13">
        <f t="shared" si="0"/>
        <v>4</v>
      </c>
      <c r="P12" s="13">
        <f t="shared" si="0"/>
        <v>3</v>
      </c>
      <c r="Q12" s="13">
        <f t="shared" si="0"/>
        <v>2</v>
      </c>
      <c r="R12" s="13">
        <f t="shared" si="0"/>
        <v>4</v>
      </c>
      <c r="S12" s="13"/>
      <c r="T12" s="41"/>
    </row>
    <row r="13" spans="1:20" x14ac:dyDescent="0.25">
      <c r="A13" s="7" t="s">
        <v>45</v>
      </c>
      <c r="B13" s="8" t="s">
        <v>31</v>
      </c>
      <c r="C13" s="8">
        <v>538152.59299999999</v>
      </c>
      <c r="D13" s="8">
        <v>327521.51</v>
      </c>
      <c r="E13" s="9">
        <v>42332</v>
      </c>
      <c r="F13" s="6" t="s">
        <v>26</v>
      </c>
      <c r="G13" s="10">
        <v>121</v>
      </c>
      <c r="H13" s="7" t="s">
        <v>27</v>
      </c>
      <c r="I13" s="7"/>
      <c r="L13" s="13" t="s">
        <v>56</v>
      </c>
      <c r="M13" s="37">
        <f t="shared" ref="M13:R13" si="1">MIN(M5:M8)</f>
        <v>2.65</v>
      </c>
      <c r="N13" s="13">
        <f t="shared" si="1"/>
        <v>6.4</v>
      </c>
      <c r="O13" s="13">
        <f t="shared" si="1"/>
        <v>0.08</v>
      </c>
      <c r="P13" s="13">
        <f t="shared" si="1"/>
        <v>108</v>
      </c>
      <c r="Q13" s="38">
        <f t="shared" si="1"/>
        <v>0.42</v>
      </c>
      <c r="R13" s="38">
        <f t="shared" si="1"/>
        <v>1.1000000000000001</v>
      </c>
      <c r="S13" s="42"/>
      <c r="T13" s="41"/>
    </row>
    <row r="14" spans="1:20" x14ac:dyDescent="0.25">
      <c r="A14" s="7" t="s">
        <v>45</v>
      </c>
      <c r="B14" s="8" t="s">
        <v>31</v>
      </c>
      <c r="C14" s="8">
        <v>538152.59299999999</v>
      </c>
      <c r="D14" s="8">
        <v>327521.51</v>
      </c>
      <c r="E14" s="9">
        <v>42332</v>
      </c>
      <c r="F14" s="7" t="s">
        <v>38</v>
      </c>
      <c r="G14" s="10">
        <v>1</v>
      </c>
      <c r="H14" s="7" t="s">
        <v>28</v>
      </c>
      <c r="I14" s="11">
        <v>781</v>
      </c>
      <c r="L14" s="13" t="s">
        <v>57</v>
      </c>
      <c r="M14" s="13">
        <f t="shared" ref="M14:R14" si="2">MAX(M5:M8)</f>
        <v>105</v>
      </c>
      <c r="N14" s="37">
        <f t="shared" si="2"/>
        <v>56.6</v>
      </c>
      <c r="O14" s="39">
        <f t="shared" si="2"/>
        <v>0.48</v>
      </c>
      <c r="P14" s="13">
        <f t="shared" si="2"/>
        <v>201</v>
      </c>
      <c r="Q14" s="38">
        <f t="shared" si="2"/>
        <v>0.55000000000000004</v>
      </c>
      <c r="R14" s="38">
        <f t="shared" si="2"/>
        <v>5</v>
      </c>
      <c r="S14" s="13"/>
      <c r="T14" s="13"/>
    </row>
    <row r="15" spans="1:20" x14ac:dyDescent="0.25">
      <c r="A15" s="7" t="s">
        <v>45</v>
      </c>
      <c r="B15" s="8" t="s">
        <v>31</v>
      </c>
      <c r="C15" s="8">
        <v>538152.59299999999</v>
      </c>
      <c r="D15" s="8">
        <v>327521.51</v>
      </c>
      <c r="E15" s="9">
        <v>42332</v>
      </c>
      <c r="F15" s="6" t="s">
        <v>17</v>
      </c>
      <c r="G15" s="10">
        <v>0.48</v>
      </c>
      <c r="H15" s="7" t="s">
        <v>10</v>
      </c>
      <c r="I15" s="7"/>
      <c r="L15" s="13" t="s">
        <v>58</v>
      </c>
      <c r="M15" s="39">
        <f t="shared" ref="M15:R15" si="3">MEDIAN(M5:M8)</f>
        <v>49.599999999999994</v>
      </c>
      <c r="N15" s="39">
        <f t="shared" si="3"/>
        <v>23.65</v>
      </c>
      <c r="O15" s="39">
        <f t="shared" si="3"/>
        <v>0.36499999999999999</v>
      </c>
      <c r="P15" s="39">
        <f t="shared" si="3"/>
        <v>180</v>
      </c>
      <c r="Q15" s="39">
        <f t="shared" ref="Q15" si="4">MEDIAN(Q5:Q8)</f>
        <v>0.48499999999999999</v>
      </c>
      <c r="R15" s="39">
        <f t="shared" si="3"/>
        <v>2.74</v>
      </c>
      <c r="S15" s="39"/>
      <c r="T15" s="13"/>
    </row>
    <row r="16" spans="1:20" x14ac:dyDescent="0.25">
      <c r="A16" s="7" t="s">
        <v>45</v>
      </c>
      <c r="B16" s="8" t="s">
        <v>31</v>
      </c>
      <c r="C16" s="8">
        <v>538152.59299999999</v>
      </c>
      <c r="D16" s="8">
        <v>327521.51</v>
      </c>
      <c r="E16" s="9">
        <v>42332</v>
      </c>
      <c r="F16" s="6" t="s">
        <v>18</v>
      </c>
      <c r="G16" s="10">
        <v>6.4</v>
      </c>
      <c r="H16" s="7" t="s">
        <v>10</v>
      </c>
      <c r="I16" s="7"/>
      <c r="L16" s="13" t="s">
        <v>59</v>
      </c>
      <c r="M16" s="39">
        <f t="shared" ref="M16:R16" si="5">_xlfn.VAR.P(M5:M8)</f>
        <v>1502.08296875</v>
      </c>
      <c r="N16" s="39">
        <f t="shared" si="5"/>
        <v>439.19187499999987</v>
      </c>
      <c r="O16" s="39">
        <f t="shared" si="5"/>
        <v>2.1818749999999984E-2</v>
      </c>
      <c r="P16" s="39">
        <f t="shared" si="5"/>
        <v>1586</v>
      </c>
      <c r="Q16" s="39">
        <f t="shared" ref="Q16" si="6">_xlfn.VAR.P(Q5:Q8)</f>
        <v>4.2250000000000065E-3</v>
      </c>
      <c r="R16" s="39">
        <f t="shared" si="5"/>
        <v>2.1990750000000006</v>
      </c>
      <c r="S16" s="39"/>
      <c r="T16" s="13"/>
    </row>
    <row r="17" spans="1:20" x14ac:dyDescent="0.25">
      <c r="A17" s="7" t="s">
        <v>45</v>
      </c>
      <c r="B17" s="8" t="s">
        <v>31</v>
      </c>
      <c r="C17" s="8">
        <v>538152.59299999999</v>
      </c>
      <c r="D17" s="8">
        <v>327521.51</v>
      </c>
      <c r="E17" s="9">
        <v>42332</v>
      </c>
      <c r="F17" s="7" t="s">
        <v>39</v>
      </c>
      <c r="G17" s="10">
        <v>1</v>
      </c>
      <c r="H17" s="7" t="s">
        <v>28</v>
      </c>
      <c r="I17" s="11">
        <v>781</v>
      </c>
      <c r="L17" s="13" t="s">
        <v>60</v>
      </c>
      <c r="M17" s="39">
        <f t="shared" ref="M17:R17" si="7">_xlfn.STDEV.P(M5:M8)</f>
        <v>38.756715143959248</v>
      </c>
      <c r="N17" s="39">
        <f t="shared" si="7"/>
        <v>20.956905186596611</v>
      </c>
      <c r="O17" s="39">
        <f t="shared" si="7"/>
        <v>0.14771171246722442</v>
      </c>
      <c r="P17" s="39">
        <f t="shared" si="7"/>
        <v>39.824615503479755</v>
      </c>
      <c r="Q17" s="39">
        <f t="shared" ref="Q17" si="8">_xlfn.STDEV.P(Q5:Q8)</f>
        <v>6.5000000000000044E-2</v>
      </c>
      <c r="R17" s="39">
        <f t="shared" si="7"/>
        <v>1.4829278471995866</v>
      </c>
      <c r="S17" s="39"/>
      <c r="T17" s="13"/>
    </row>
    <row r="18" spans="1:20" x14ac:dyDescent="0.25">
      <c r="A18" s="7" t="s">
        <v>45</v>
      </c>
      <c r="B18" s="8" t="s">
        <v>31</v>
      </c>
      <c r="C18" s="8">
        <v>538152.59299999999</v>
      </c>
      <c r="D18" s="8">
        <v>327521.51</v>
      </c>
      <c r="E18" s="9">
        <v>42332</v>
      </c>
      <c r="F18" s="6" t="s">
        <v>29</v>
      </c>
      <c r="G18" s="10">
        <v>8.4</v>
      </c>
      <c r="H18" s="7" t="s">
        <v>40</v>
      </c>
      <c r="I18" s="7"/>
      <c r="L18" s="13" t="s">
        <v>61</v>
      </c>
      <c r="M18" s="39">
        <f t="shared" ref="M18:R18" si="9">_xlfn.CONFIDENCE.T(0.05,M17,M12)</f>
        <v>61.67058245741314</v>
      </c>
      <c r="N18" s="39">
        <f t="shared" si="9"/>
        <v>33.347112740632696</v>
      </c>
      <c r="O18" s="39">
        <f t="shared" si="9"/>
        <v>0.23504229679422398</v>
      </c>
      <c r="P18" s="39">
        <f t="shared" si="9"/>
        <v>98.92982922815095</v>
      </c>
      <c r="Q18" s="39">
        <f t="shared" ref="Q18" si="10">_xlfn.CONFIDENCE.T(0.05,Q17,Q12)</f>
        <v>0.58400182958609481</v>
      </c>
      <c r="R18" s="39">
        <f t="shared" si="9"/>
        <v>2.3596691241613246</v>
      </c>
      <c r="S18" s="39"/>
      <c r="T18" s="13"/>
    </row>
    <row r="19" spans="1:20" x14ac:dyDescent="0.25">
      <c r="A19" s="7" t="s">
        <v>45</v>
      </c>
      <c r="B19" s="8" t="s">
        <v>31</v>
      </c>
      <c r="C19" s="8">
        <v>538152.59299999999</v>
      </c>
      <c r="D19" s="8">
        <v>327521.51</v>
      </c>
      <c r="E19" s="9">
        <v>42332</v>
      </c>
      <c r="F19" s="6" t="s">
        <v>19</v>
      </c>
      <c r="G19" s="10">
        <v>7.96</v>
      </c>
      <c r="H19" s="7" t="s">
        <v>20</v>
      </c>
      <c r="I19" s="7"/>
      <c r="L19" s="13"/>
      <c r="M19" s="13"/>
      <c r="N19" s="13"/>
      <c r="O19" s="13"/>
      <c r="P19" s="13"/>
      <c r="Q19" s="39"/>
      <c r="R19" s="39"/>
      <c r="S19" s="39"/>
      <c r="T19" s="13"/>
    </row>
    <row r="20" spans="1:20" x14ac:dyDescent="0.25">
      <c r="A20" s="7" t="s">
        <v>45</v>
      </c>
      <c r="B20" s="8" t="s">
        <v>31</v>
      </c>
      <c r="C20" s="8">
        <v>538152.59299999999</v>
      </c>
      <c r="D20" s="8">
        <v>327521.51</v>
      </c>
      <c r="E20" s="9">
        <v>42451</v>
      </c>
      <c r="F20" s="6" t="s">
        <v>35</v>
      </c>
      <c r="G20" s="10">
        <v>2</v>
      </c>
      <c r="H20" s="6" t="s">
        <v>28</v>
      </c>
      <c r="I20" s="7"/>
      <c r="L20" s="49" t="s">
        <v>62</v>
      </c>
      <c r="M20" s="49"/>
      <c r="N20" s="49"/>
      <c r="O20" s="49"/>
      <c r="P20" s="49"/>
      <c r="Q20" s="49"/>
      <c r="R20" s="49"/>
      <c r="S20" s="49"/>
      <c r="T20" s="13"/>
    </row>
    <row r="21" spans="1:20" x14ac:dyDescent="0.25">
      <c r="A21" s="7" t="s">
        <v>45</v>
      </c>
      <c r="B21" s="8" t="s">
        <v>31</v>
      </c>
      <c r="C21" s="8">
        <v>538152.59299999999</v>
      </c>
      <c r="D21" s="8">
        <v>327521.51</v>
      </c>
      <c r="E21" s="9">
        <v>42451</v>
      </c>
      <c r="F21" s="6" t="s">
        <v>30</v>
      </c>
      <c r="G21" s="10">
        <v>5</v>
      </c>
      <c r="H21" s="6" t="s">
        <v>28</v>
      </c>
      <c r="I21" s="7"/>
      <c r="J21" s="10"/>
      <c r="L21" s="13"/>
      <c r="M21" s="13"/>
      <c r="N21" s="13"/>
      <c r="O21" s="13"/>
      <c r="P21" s="13"/>
      <c r="Q21" s="13"/>
      <c r="R21" s="13"/>
      <c r="S21" s="13"/>
      <c r="T21" s="13"/>
    </row>
    <row r="22" spans="1:20" x14ac:dyDescent="0.25">
      <c r="A22" s="7" t="s">
        <v>45</v>
      </c>
      <c r="B22" s="8" t="s">
        <v>31</v>
      </c>
      <c r="C22" s="8">
        <v>538152.59299999999</v>
      </c>
      <c r="D22" s="8">
        <v>327521.51</v>
      </c>
      <c r="E22" s="9">
        <v>42451</v>
      </c>
      <c r="F22" s="7" t="s">
        <v>36</v>
      </c>
      <c r="G22" s="10">
        <v>1</v>
      </c>
      <c r="H22" s="7" t="s">
        <v>28</v>
      </c>
      <c r="I22" s="11">
        <v>781</v>
      </c>
      <c r="J22" s="10"/>
      <c r="L22" s="13"/>
      <c r="M22" s="39"/>
      <c r="N22" s="39"/>
      <c r="O22" s="39"/>
      <c r="P22" s="39"/>
      <c r="Q22" s="39"/>
      <c r="R22" s="39"/>
      <c r="S22" s="39"/>
      <c r="T22" s="13"/>
    </row>
    <row r="23" spans="1:20" x14ac:dyDescent="0.25">
      <c r="A23" s="7" t="s">
        <v>45</v>
      </c>
      <c r="B23" s="8" t="s">
        <v>31</v>
      </c>
      <c r="C23" s="8">
        <v>538152.59299999999</v>
      </c>
      <c r="D23" s="8">
        <v>327521.51</v>
      </c>
      <c r="E23" s="9">
        <v>42451</v>
      </c>
      <c r="F23" s="6" t="s">
        <v>14</v>
      </c>
      <c r="G23" s="10">
        <v>105</v>
      </c>
      <c r="H23" s="7" t="s">
        <v>10</v>
      </c>
      <c r="I23" s="7"/>
      <c r="J23" s="10"/>
      <c r="L23" s="13"/>
      <c r="M23" s="13"/>
      <c r="N23" s="13"/>
      <c r="O23" s="13"/>
      <c r="P23" s="13"/>
      <c r="Q23" s="13"/>
      <c r="R23" s="13"/>
      <c r="S23" s="13"/>
      <c r="T23" s="13"/>
    </row>
    <row r="24" spans="1:20" x14ac:dyDescent="0.25">
      <c r="A24" s="7" t="s">
        <v>45</v>
      </c>
      <c r="B24" s="8" t="s">
        <v>31</v>
      </c>
      <c r="C24" s="8">
        <v>538152.59299999999</v>
      </c>
      <c r="D24" s="8">
        <v>327521.51</v>
      </c>
      <c r="E24" s="9">
        <v>42451</v>
      </c>
      <c r="F24" s="7" t="s">
        <v>37</v>
      </c>
      <c r="G24" s="10">
        <v>2</v>
      </c>
      <c r="H24" s="7" t="s">
        <v>28</v>
      </c>
      <c r="I24" s="7"/>
      <c r="J24" s="10"/>
      <c r="T24" s="13"/>
    </row>
    <row r="25" spans="1:20" x14ac:dyDescent="0.25">
      <c r="A25" s="7" t="s">
        <v>45</v>
      </c>
      <c r="B25" s="8" t="s">
        <v>31</v>
      </c>
      <c r="C25" s="8">
        <v>538152.59299999999</v>
      </c>
      <c r="D25" s="8">
        <v>327521.51</v>
      </c>
      <c r="E25" s="9">
        <v>42451</v>
      </c>
      <c r="F25" s="7" t="s">
        <v>21</v>
      </c>
      <c r="G25" s="10">
        <v>7.0000000000000007E-2</v>
      </c>
      <c r="H25" s="7" t="s">
        <v>10</v>
      </c>
      <c r="I25" s="7"/>
      <c r="J25" s="40"/>
      <c r="T25" s="13"/>
    </row>
    <row r="26" spans="1:20" x14ac:dyDescent="0.25">
      <c r="A26" s="7" t="s">
        <v>45</v>
      </c>
      <c r="B26" s="8" t="s">
        <v>31</v>
      </c>
      <c r="C26" s="8">
        <v>538152.59299999999</v>
      </c>
      <c r="D26" s="8">
        <v>327521.51</v>
      </c>
      <c r="E26" s="9">
        <v>42451</v>
      </c>
      <c r="F26" s="7" t="s">
        <v>38</v>
      </c>
      <c r="G26" s="10">
        <v>1</v>
      </c>
      <c r="H26" s="7" t="s">
        <v>28</v>
      </c>
      <c r="I26" s="7"/>
      <c r="T26" s="13"/>
    </row>
    <row r="27" spans="1:20" x14ac:dyDescent="0.25">
      <c r="A27" s="7" t="s">
        <v>45</v>
      </c>
      <c r="B27" s="8" t="s">
        <v>31</v>
      </c>
      <c r="C27" s="8">
        <v>538152.59299999999</v>
      </c>
      <c r="D27" s="8">
        <v>327521.51</v>
      </c>
      <c r="E27" s="9">
        <v>42451</v>
      </c>
      <c r="F27" s="7" t="s">
        <v>16</v>
      </c>
      <c r="G27" s="10">
        <v>545</v>
      </c>
      <c r="H27" s="7" t="s">
        <v>10</v>
      </c>
      <c r="I27" s="7"/>
    </row>
    <row r="28" spans="1:20" x14ac:dyDescent="0.25">
      <c r="A28" s="7" t="s">
        <v>45</v>
      </c>
      <c r="B28" s="8" t="s">
        <v>31</v>
      </c>
      <c r="C28" s="8">
        <v>538152.59299999999</v>
      </c>
      <c r="D28" s="8">
        <v>327521.51</v>
      </c>
      <c r="E28" s="9">
        <v>42451</v>
      </c>
      <c r="F28" s="6" t="s">
        <v>17</v>
      </c>
      <c r="G28" s="10">
        <v>0.37</v>
      </c>
      <c r="H28" s="7" t="s">
        <v>10</v>
      </c>
      <c r="I28" s="7"/>
    </row>
    <row r="29" spans="1:20" x14ac:dyDescent="0.25">
      <c r="A29" s="7" t="s">
        <v>45</v>
      </c>
      <c r="B29" s="8" t="s">
        <v>31</v>
      </c>
      <c r="C29" s="8">
        <v>538152.59299999999</v>
      </c>
      <c r="D29" s="8">
        <v>327521.51</v>
      </c>
      <c r="E29" s="9">
        <v>42451</v>
      </c>
      <c r="F29" s="6" t="s">
        <v>18</v>
      </c>
      <c r="G29" s="10">
        <v>8.9</v>
      </c>
      <c r="H29" s="7" t="s">
        <v>10</v>
      </c>
      <c r="I29" s="7"/>
    </row>
    <row r="30" spans="1:20" x14ac:dyDescent="0.25">
      <c r="A30" s="7" t="s">
        <v>45</v>
      </c>
      <c r="B30" s="8" t="s">
        <v>31</v>
      </c>
      <c r="C30" s="8">
        <v>538152.59299999999</v>
      </c>
      <c r="D30" s="8">
        <v>327521.51</v>
      </c>
      <c r="E30" s="9">
        <v>42451</v>
      </c>
      <c r="F30" s="7" t="s">
        <v>39</v>
      </c>
      <c r="G30" s="10">
        <v>1</v>
      </c>
      <c r="H30" s="7" t="s">
        <v>28</v>
      </c>
      <c r="I30" s="11">
        <v>781</v>
      </c>
    </row>
    <row r="31" spans="1:20" x14ac:dyDescent="0.25">
      <c r="A31" s="7" t="s">
        <v>45</v>
      </c>
      <c r="B31" s="8" t="s">
        <v>31</v>
      </c>
      <c r="C31" s="8">
        <v>538152.59299999999</v>
      </c>
      <c r="D31" s="8">
        <v>327521.51</v>
      </c>
      <c r="E31" s="9">
        <v>43181</v>
      </c>
      <c r="F31" s="7" t="s">
        <v>41</v>
      </c>
      <c r="G31" s="10">
        <v>5.69</v>
      </c>
      <c r="H31" s="7" t="s">
        <v>33</v>
      </c>
      <c r="I31" s="7"/>
    </row>
    <row r="32" spans="1:20" x14ac:dyDescent="0.25">
      <c r="A32" s="7" t="s">
        <v>45</v>
      </c>
      <c r="B32" s="8" t="s">
        <v>31</v>
      </c>
      <c r="C32" s="8">
        <v>538152.59299999999</v>
      </c>
      <c r="D32" s="8">
        <v>327521.51</v>
      </c>
      <c r="E32" s="9">
        <v>43181</v>
      </c>
      <c r="F32" s="7" t="s">
        <v>35</v>
      </c>
      <c r="G32" s="10">
        <v>0.72</v>
      </c>
      <c r="H32" s="7" t="s">
        <v>33</v>
      </c>
      <c r="I32" s="7"/>
    </row>
    <row r="33" spans="1:9" x14ac:dyDescent="0.25">
      <c r="A33" s="7" t="s">
        <v>45</v>
      </c>
      <c r="B33" s="8" t="s">
        <v>31</v>
      </c>
      <c r="C33" s="8">
        <v>538152.59299999999</v>
      </c>
      <c r="D33" s="8">
        <v>327521.51</v>
      </c>
      <c r="E33" s="9">
        <v>43181</v>
      </c>
      <c r="F33" s="7" t="s">
        <v>30</v>
      </c>
      <c r="G33" s="10">
        <v>6.41</v>
      </c>
      <c r="H33" s="7" t="s">
        <v>33</v>
      </c>
      <c r="I33" s="7"/>
    </row>
    <row r="34" spans="1:9" x14ac:dyDescent="0.25">
      <c r="A34" s="7" t="s">
        <v>45</v>
      </c>
      <c r="B34" s="8" t="s">
        <v>31</v>
      </c>
      <c r="C34" s="8">
        <v>538152.59299999999</v>
      </c>
      <c r="D34" s="8">
        <v>327521.51</v>
      </c>
      <c r="E34" s="9">
        <v>43181</v>
      </c>
      <c r="F34" s="7" t="s">
        <v>22</v>
      </c>
      <c r="G34" s="10">
        <v>245</v>
      </c>
      <c r="H34" s="7" t="s">
        <v>23</v>
      </c>
      <c r="I34" s="7"/>
    </row>
    <row r="35" spans="1:9" x14ac:dyDescent="0.25">
      <c r="A35" s="7" t="s">
        <v>45</v>
      </c>
      <c r="B35" s="8" t="s">
        <v>31</v>
      </c>
      <c r="C35" s="8">
        <v>538152.59299999999</v>
      </c>
      <c r="D35" s="8">
        <v>327521.51</v>
      </c>
      <c r="E35" s="9">
        <v>43181</v>
      </c>
      <c r="F35" s="7" t="s">
        <v>36</v>
      </c>
      <c r="G35" s="10">
        <v>0.1</v>
      </c>
      <c r="H35" s="7" t="s">
        <v>33</v>
      </c>
      <c r="I35" s="11">
        <v>781</v>
      </c>
    </row>
    <row r="36" spans="1:9" x14ac:dyDescent="0.25">
      <c r="A36" s="7" t="s">
        <v>45</v>
      </c>
      <c r="B36" s="8" t="s">
        <v>31</v>
      </c>
      <c r="C36" s="8">
        <v>538152.59299999999</v>
      </c>
      <c r="D36" s="8">
        <v>327521.51</v>
      </c>
      <c r="E36" s="9">
        <v>43181</v>
      </c>
      <c r="F36" s="7" t="s">
        <v>11</v>
      </c>
      <c r="G36" s="10">
        <v>76.5</v>
      </c>
      <c r="H36" s="7" t="s">
        <v>10</v>
      </c>
      <c r="I36" s="7"/>
    </row>
    <row r="37" spans="1:9" x14ac:dyDescent="0.25">
      <c r="A37" s="7" t="s">
        <v>45</v>
      </c>
      <c r="B37" s="8" t="s">
        <v>31</v>
      </c>
      <c r="C37" s="8">
        <v>538152.59299999999</v>
      </c>
      <c r="D37" s="8">
        <v>327521.51</v>
      </c>
      <c r="E37" s="9">
        <v>43181</v>
      </c>
      <c r="F37" s="7" t="s">
        <v>12</v>
      </c>
      <c r="G37" s="10">
        <v>3.1</v>
      </c>
      <c r="H37" s="7" t="s">
        <v>10</v>
      </c>
      <c r="I37" s="7"/>
    </row>
    <row r="38" spans="1:9" x14ac:dyDescent="0.25">
      <c r="A38" s="7" t="s">
        <v>45</v>
      </c>
      <c r="B38" s="8" t="s">
        <v>31</v>
      </c>
      <c r="C38" s="8">
        <v>538152.59299999999</v>
      </c>
      <c r="D38" s="8">
        <v>327521.51</v>
      </c>
      <c r="E38" s="9">
        <v>43181</v>
      </c>
      <c r="F38" s="6" t="s">
        <v>13</v>
      </c>
      <c r="G38" s="10">
        <v>38.1</v>
      </c>
      <c r="H38" s="7" t="s">
        <v>10</v>
      </c>
      <c r="I38" s="7"/>
    </row>
    <row r="39" spans="1:9" x14ac:dyDescent="0.25">
      <c r="A39" s="7" t="s">
        <v>45</v>
      </c>
      <c r="B39" s="8" t="s">
        <v>31</v>
      </c>
      <c r="C39" s="8">
        <v>538152.59299999999</v>
      </c>
      <c r="D39" s="8">
        <v>327521.51</v>
      </c>
      <c r="E39" s="9">
        <v>43181</v>
      </c>
      <c r="F39" s="6" t="s">
        <v>24</v>
      </c>
      <c r="G39" s="10">
        <v>2.4</v>
      </c>
      <c r="H39" s="7" t="s">
        <v>10</v>
      </c>
      <c r="I39" s="7"/>
    </row>
    <row r="40" spans="1:9" x14ac:dyDescent="0.25">
      <c r="A40" s="7" t="s">
        <v>45</v>
      </c>
      <c r="B40" s="8" t="s">
        <v>31</v>
      </c>
      <c r="C40" s="8">
        <v>538152.59299999999</v>
      </c>
      <c r="D40" s="8">
        <v>327521.51</v>
      </c>
      <c r="E40" s="9">
        <v>43181</v>
      </c>
      <c r="F40" s="7" t="s">
        <v>42</v>
      </c>
      <c r="G40" s="10">
        <v>0.3</v>
      </c>
      <c r="H40" s="7" t="s">
        <v>33</v>
      </c>
      <c r="I40" s="11">
        <v>781</v>
      </c>
    </row>
    <row r="41" spans="1:9" x14ac:dyDescent="0.25">
      <c r="A41" s="7" t="s">
        <v>45</v>
      </c>
      <c r="B41" s="8" t="s">
        <v>31</v>
      </c>
      <c r="C41" s="8">
        <v>538152.59299999999</v>
      </c>
      <c r="D41" s="8">
        <v>327521.51</v>
      </c>
      <c r="E41" s="9">
        <v>43181</v>
      </c>
      <c r="F41" s="7" t="s">
        <v>14</v>
      </c>
      <c r="G41" s="10">
        <v>3.64</v>
      </c>
      <c r="H41" s="7" t="s">
        <v>10</v>
      </c>
      <c r="I41" s="7"/>
    </row>
    <row r="42" spans="1:9" x14ac:dyDescent="0.25">
      <c r="A42" s="7" t="s">
        <v>45</v>
      </c>
      <c r="B42" s="8" t="s">
        <v>31</v>
      </c>
      <c r="C42" s="8">
        <v>538152.59299999999</v>
      </c>
      <c r="D42" s="8">
        <v>327521.51</v>
      </c>
      <c r="E42" s="9">
        <v>43181</v>
      </c>
      <c r="F42" s="7" t="s">
        <v>37</v>
      </c>
      <c r="G42" s="10">
        <v>0.2</v>
      </c>
      <c r="H42" s="7" t="s">
        <v>33</v>
      </c>
      <c r="I42" s="11">
        <v>781</v>
      </c>
    </row>
    <row r="43" spans="1:9" x14ac:dyDescent="0.25">
      <c r="A43" s="7" t="s">
        <v>45</v>
      </c>
      <c r="B43" s="8" t="s">
        <v>31</v>
      </c>
      <c r="C43" s="8">
        <v>538152.59299999999</v>
      </c>
      <c r="D43" s="8">
        <v>327521.51</v>
      </c>
      <c r="E43" s="9">
        <v>43181</v>
      </c>
      <c r="F43" s="6" t="s">
        <v>15</v>
      </c>
      <c r="G43" s="10">
        <v>9.5</v>
      </c>
      <c r="H43" s="7" t="s">
        <v>10</v>
      </c>
      <c r="I43" s="7"/>
    </row>
    <row r="44" spans="1:9" x14ac:dyDescent="0.25">
      <c r="A44" s="7" t="s">
        <v>45</v>
      </c>
      <c r="B44" s="8" t="s">
        <v>31</v>
      </c>
      <c r="C44" s="8">
        <v>538152.59299999999</v>
      </c>
      <c r="D44" s="8">
        <v>327521.51</v>
      </c>
      <c r="E44" s="9">
        <v>43181</v>
      </c>
      <c r="F44" s="7" t="s">
        <v>21</v>
      </c>
      <c r="G44" s="10">
        <v>50</v>
      </c>
      <c r="H44" s="7" t="s">
        <v>33</v>
      </c>
      <c r="I44" s="11">
        <v>781</v>
      </c>
    </row>
    <row r="45" spans="1:9" x14ac:dyDescent="0.25">
      <c r="A45" s="7" t="s">
        <v>45</v>
      </c>
      <c r="B45" s="8" t="s">
        <v>31</v>
      </c>
      <c r="C45" s="8">
        <v>538152.59299999999</v>
      </c>
      <c r="D45" s="8">
        <v>327521.51</v>
      </c>
      <c r="E45" s="9">
        <v>43181</v>
      </c>
      <c r="F45" s="6" t="s">
        <v>25</v>
      </c>
      <c r="G45" s="10">
        <v>3.1</v>
      </c>
      <c r="H45" s="7" t="s">
        <v>10</v>
      </c>
      <c r="I45" s="7"/>
    </row>
    <row r="46" spans="1:9" x14ac:dyDescent="0.25">
      <c r="A46" s="7" t="s">
        <v>45</v>
      </c>
      <c r="B46" s="8" t="s">
        <v>31</v>
      </c>
      <c r="C46" s="8">
        <v>538152.59299999999</v>
      </c>
      <c r="D46" s="8">
        <v>327521.51</v>
      </c>
      <c r="E46" s="9">
        <v>43181</v>
      </c>
      <c r="F46" s="7" t="s">
        <v>38</v>
      </c>
      <c r="G46" s="10">
        <v>0.1</v>
      </c>
      <c r="H46" s="7" t="s">
        <v>33</v>
      </c>
      <c r="I46" s="11">
        <v>781</v>
      </c>
    </row>
    <row r="47" spans="1:9" x14ac:dyDescent="0.25">
      <c r="A47" s="7" t="s">
        <v>45</v>
      </c>
      <c r="B47" s="8" t="s">
        <v>31</v>
      </c>
      <c r="C47" s="8">
        <v>538152.59299999999</v>
      </c>
      <c r="D47" s="8">
        <v>327521.51</v>
      </c>
      <c r="E47" s="9">
        <v>43181</v>
      </c>
      <c r="F47" s="7" t="s">
        <v>16</v>
      </c>
      <c r="G47" s="10">
        <v>176</v>
      </c>
      <c r="H47" s="7" t="s">
        <v>10</v>
      </c>
      <c r="I47" s="7"/>
    </row>
    <row r="48" spans="1:9" x14ac:dyDescent="0.25">
      <c r="A48" s="7" t="s">
        <v>45</v>
      </c>
      <c r="B48" s="8" t="s">
        <v>31</v>
      </c>
      <c r="C48" s="8">
        <v>538152.59299999999</v>
      </c>
      <c r="D48" s="8">
        <v>327521.51</v>
      </c>
      <c r="E48" s="9">
        <v>43181</v>
      </c>
      <c r="F48" s="6" t="s">
        <v>17</v>
      </c>
      <c r="G48" s="10">
        <v>0.60199999999999998</v>
      </c>
      <c r="H48" s="7" t="s">
        <v>10</v>
      </c>
      <c r="I48" s="7"/>
    </row>
    <row r="49" spans="1:9" x14ac:dyDescent="0.25">
      <c r="A49" s="7" t="s">
        <v>45</v>
      </c>
      <c r="B49" s="8" t="s">
        <v>31</v>
      </c>
      <c r="C49" s="8">
        <v>538152.59299999999</v>
      </c>
      <c r="D49" s="8">
        <v>327521.51</v>
      </c>
      <c r="E49" s="9">
        <v>43181</v>
      </c>
      <c r="F49" s="7" t="s">
        <v>18</v>
      </c>
      <c r="G49" s="10">
        <v>68.599999999999994</v>
      </c>
      <c r="H49" s="7" t="s">
        <v>10</v>
      </c>
      <c r="I49" s="7"/>
    </row>
    <row r="50" spans="1:9" x14ac:dyDescent="0.25">
      <c r="A50" s="7" t="s">
        <v>45</v>
      </c>
      <c r="B50" s="8" t="s">
        <v>31</v>
      </c>
      <c r="C50" s="8">
        <v>538152.59299999999</v>
      </c>
      <c r="D50" s="8">
        <v>327521.51</v>
      </c>
      <c r="E50" s="9">
        <v>43181</v>
      </c>
      <c r="F50" s="7" t="s">
        <v>43</v>
      </c>
      <c r="G50" s="10">
        <v>0.1</v>
      </c>
      <c r="H50" s="7" t="s">
        <v>33</v>
      </c>
      <c r="I50" s="11">
        <v>781</v>
      </c>
    </row>
    <row r="51" spans="1:9" x14ac:dyDescent="0.25">
      <c r="A51" s="7" t="s">
        <v>45</v>
      </c>
      <c r="B51" s="8" t="s">
        <v>31</v>
      </c>
      <c r="C51" s="8">
        <v>538152.59299999999</v>
      </c>
      <c r="D51" s="8">
        <v>327521.51</v>
      </c>
      <c r="E51" s="9">
        <v>43181</v>
      </c>
      <c r="F51" s="7" t="s">
        <v>39</v>
      </c>
      <c r="G51" s="10">
        <v>5.69</v>
      </c>
      <c r="H51" s="7" t="s">
        <v>33</v>
      </c>
      <c r="I51" s="7"/>
    </row>
    <row r="52" spans="1:9" x14ac:dyDescent="0.25">
      <c r="A52" s="7" t="s">
        <v>45</v>
      </c>
      <c r="B52" s="8" t="s">
        <v>31</v>
      </c>
      <c r="C52" s="8">
        <v>538152.59299999999</v>
      </c>
      <c r="D52" s="8">
        <v>327521.51</v>
      </c>
      <c r="E52" s="9">
        <v>43181</v>
      </c>
      <c r="F52" s="7" t="s">
        <v>32</v>
      </c>
      <c r="G52" s="10">
        <v>0.94</v>
      </c>
      <c r="H52" s="7" t="s">
        <v>33</v>
      </c>
      <c r="I52" s="7"/>
    </row>
    <row r="53" spans="1:9" x14ac:dyDescent="0.25">
      <c r="A53" s="7" t="s">
        <v>45</v>
      </c>
      <c r="B53" s="8" t="s">
        <v>31</v>
      </c>
      <c r="C53" s="8">
        <v>538152.59299999999</v>
      </c>
      <c r="D53" s="8">
        <v>327521.51</v>
      </c>
      <c r="E53" s="9">
        <v>43181</v>
      </c>
      <c r="F53" s="7" t="s">
        <v>19</v>
      </c>
      <c r="G53" s="10">
        <v>7.83</v>
      </c>
      <c r="H53" s="7" t="s">
        <v>20</v>
      </c>
      <c r="I53" s="7"/>
    </row>
    <row r="54" spans="1:9" x14ac:dyDescent="0.25">
      <c r="A54" s="7" t="s">
        <v>45</v>
      </c>
      <c r="B54" s="8" t="s">
        <v>31</v>
      </c>
      <c r="C54" s="8">
        <v>538152.59299999999</v>
      </c>
      <c r="D54" s="8">
        <v>327521.51</v>
      </c>
      <c r="E54" s="9">
        <v>43406</v>
      </c>
      <c r="F54" s="7" t="s">
        <v>35</v>
      </c>
      <c r="G54" s="10">
        <v>0.2</v>
      </c>
      <c r="H54" s="7" t="s">
        <v>28</v>
      </c>
      <c r="I54" s="11">
        <v>781</v>
      </c>
    </row>
    <row r="55" spans="1:9" x14ac:dyDescent="0.25">
      <c r="A55" s="7" t="s">
        <v>45</v>
      </c>
      <c r="B55" s="8" t="s">
        <v>31</v>
      </c>
      <c r="C55" s="8">
        <v>538152.59299999999</v>
      </c>
      <c r="D55" s="8">
        <v>327521.51</v>
      </c>
      <c r="E55" s="9">
        <v>43406</v>
      </c>
      <c r="F55" s="7" t="s">
        <v>30</v>
      </c>
      <c r="G55" s="10">
        <v>1.1000000000000001</v>
      </c>
      <c r="H55" s="7" t="s">
        <v>28</v>
      </c>
      <c r="I55" s="11">
        <v>781</v>
      </c>
    </row>
    <row r="56" spans="1:9" x14ac:dyDescent="0.25">
      <c r="A56" s="7" t="s">
        <v>45</v>
      </c>
      <c r="B56" s="8" t="s">
        <v>31</v>
      </c>
      <c r="C56" s="8">
        <v>538152.59299999999</v>
      </c>
      <c r="D56" s="8">
        <v>327521.51</v>
      </c>
      <c r="E56" s="9">
        <v>43406</v>
      </c>
      <c r="F56" s="7" t="s">
        <v>22</v>
      </c>
      <c r="G56" s="10">
        <v>157</v>
      </c>
      <c r="H56" s="7" t="s">
        <v>23</v>
      </c>
      <c r="I56" s="7"/>
    </row>
    <row r="57" spans="1:9" x14ac:dyDescent="0.25">
      <c r="A57" s="7" t="s">
        <v>45</v>
      </c>
      <c r="B57" s="8" t="s">
        <v>31</v>
      </c>
      <c r="C57" s="8">
        <v>538152.59299999999</v>
      </c>
      <c r="D57" s="8">
        <v>327521.51</v>
      </c>
      <c r="E57" s="9">
        <v>43406</v>
      </c>
      <c r="F57" s="7" t="s">
        <v>36</v>
      </c>
      <c r="G57" s="10">
        <v>0.1</v>
      </c>
      <c r="H57" s="7" t="s">
        <v>28</v>
      </c>
      <c r="I57" s="11">
        <v>781</v>
      </c>
    </row>
    <row r="58" spans="1:9" x14ac:dyDescent="0.25">
      <c r="A58" s="7" t="s">
        <v>45</v>
      </c>
      <c r="B58" s="8" t="s">
        <v>31</v>
      </c>
      <c r="C58" s="8">
        <v>538152.59299999999</v>
      </c>
      <c r="D58" s="8">
        <v>327521.51</v>
      </c>
      <c r="E58" s="9">
        <v>43406</v>
      </c>
      <c r="F58" s="7" t="s">
        <v>11</v>
      </c>
      <c r="G58" s="10">
        <v>53.5</v>
      </c>
      <c r="H58" s="7" t="s">
        <v>10</v>
      </c>
      <c r="I58" s="7"/>
    </row>
    <row r="59" spans="1:9" x14ac:dyDescent="0.25">
      <c r="A59" s="7" t="s">
        <v>45</v>
      </c>
      <c r="B59" s="8" t="s">
        <v>31</v>
      </c>
      <c r="C59" s="8">
        <v>538152.59299999999</v>
      </c>
      <c r="D59" s="8">
        <v>327521.51</v>
      </c>
      <c r="E59" s="9">
        <v>43406</v>
      </c>
      <c r="F59" s="7" t="s">
        <v>12</v>
      </c>
      <c r="G59" s="10">
        <v>3</v>
      </c>
      <c r="H59" s="7" t="s">
        <v>10</v>
      </c>
      <c r="I59" s="7"/>
    </row>
    <row r="60" spans="1:9" x14ac:dyDescent="0.25">
      <c r="A60" s="7" t="s">
        <v>45</v>
      </c>
      <c r="B60" s="8" t="s">
        <v>31</v>
      </c>
      <c r="C60" s="8">
        <v>538152.59299999999</v>
      </c>
      <c r="D60" s="8">
        <v>327521.51</v>
      </c>
      <c r="E60" s="9">
        <v>43406</v>
      </c>
      <c r="F60" s="7" t="s">
        <v>13</v>
      </c>
      <c r="G60" s="10">
        <v>26.7</v>
      </c>
      <c r="H60" s="7" t="s">
        <v>10</v>
      </c>
      <c r="I60" s="7"/>
    </row>
    <row r="61" spans="1:9" x14ac:dyDescent="0.25">
      <c r="A61" s="7" t="s">
        <v>45</v>
      </c>
      <c r="B61" s="8" t="s">
        <v>31</v>
      </c>
      <c r="C61" s="8">
        <v>538152.59299999999</v>
      </c>
      <c r="D61" s="8">
        <v>327521.51</v>
      </c>
      <c r="E61" s="9">
        <v>43406</v>
      </c>
      <c r="F61" s="7" t="s">
        <v>24</v>
      </c>
      <c r="G61" s="10">
        <v>2.2999999999999998</v>
      </c>
      <c r="H61" s="7" t="s">
        <v>10</v>
      </c>
      <c r="I61" s="7"/>
    </row>
    <row r="62" spans="1:9" x14ac:dyDescent="0.25">
      <c r="A62" s="7" t="s">
        <v>45</v>
      </c>
      <c r="B62" s="8" t="s">
        <v>31</v>
      </c>
      <c r="C62" s="8">
        <v>538152.59299999999</v>
      </c>
      <c r="D62" s="8">
        <v>327521.51</v>
      </c>
      <c r="E62" s="9">
        <v>43406</v>
      </c>
      <c r="F62" s="7" t="s">
        <v>42</v>
      </c>
      <c r="G62" s="10">
        <v>0.3</v>
      </c>
      <c r="H62" s="7" t="s">
        <v>28</v>
      </c>
      <c r="I62" s="11">
        <v>781</v>
      </c>
    </row>
    <row r="63" spans="1:9" x14ac:dyDescent="0.25">
      <c r="A63" s="7" t="s">
        <v>45</v>
      </c>
      <c r="B63" s="8" t="s">
        <v>31</v>
      </c>
      <c r="C63" s="8">
        <v>538152.59299999999</v>
      </c>
      <c r="D63" s="8">
        <v>327521.51</v>
      </c>
      <c r="E63" s="9">
        <v>43406</v>
      </c>
      <c r="F63" s="7" t="s">
        <v>14</v>
      </c>
      <c r="G63" s="10">
        <v>1.66</v>
      </c>
      <c r="H63" s="7" t="s">
        <v>10</v>
      </c>
      <c r="I63" s="7"/>
    </row>
    <row r="64" spans="1:9" x14ac:dyDescent="0.25">
      <c r="A64" s="7" t="s">
        <v>45</v>
      </c>
      <c r="B64" s="8" t="s">
        <v>31</v>
      </c>
      <c r="C64" s="8">
        <v>538152.59299999999</v>
      </c>
      <c r="D64" s="8">
        <v>327521.51</v>
      </c>
      <c r="E64" s="9">
        <v>43406</v>
      </c>
      <c r="F64" s="7" t="s">
        <v>37</v>
      </c>
      <c r="G64" s="10">
        <v>0.2</v>
      </c>
      <c r="H64" s="7" t="s">
        <v>28</v>
      </c>
      <c r="I64" s="11">
        <v>781</v>
      </c>
    </row>
    <row r="65" spans="1:9" x14ac:dyDescent="0.25">
      <c r="A65" s="7" t="s">
        <v>45</v>
      </c>
      <c r="B65" s="8" t="s">
        <v>31</v>
      </c>
      <c r="C65" s="8">
        <v>538152.59299999999</v>
      </c>
      <c r="D65" s="8">
        <v>327521.51</v>
      </c>
      <c r="E65" s="9">
        <v>43406</v>
      </c>
      <c r="F65" s="7" t="s">
        <v>15</v>
      </c>
      <c r="G65" s="10">
        <v>6.8</v>
      </c>
      <c r="H65" s="7" t="s">
        <v>10</v>
      </c>
      <c r="I65" s="7"/>
    </row>
    <row r="66" spans="1:9" x14ac:dyDescent="0.25">
      <c r="A66" s="7" t="s">
        <v>45</v>
      </c>
      <c r="B66" s="8" t="s">
        <v>31</v>
      </c>
      <c r="C66" s="8">
        <v>538152.59299999999</v>
      </c>
      <c r="D66" s="8">
        <v>327521.51</v>
      </c>
      <c r="E66" s="9">
        <v>43406</v>
      </c>
      <c r="F66" s="7" t="s">
        <v>21</v>
      </c>
      <c r="G66" s="10">
        <v>79.5</v>
      </c>
      <c r="H66" s="7" t="s">
        <v>28</v>
      </c>
      <c r="I66" s="7"/>
    </row>
    <row r="67" spans="1:9" x14ac:dyDescent="0.25">
      <c r="A67" s="7" t="s">
        <v>45</v>
      </c>
      <c r="B67" s="8" t="s">
        <v>31</v>
      </c>
      <c r="C67" s="8">
        <v>538152.59299999999</v>
      </c>
      <c r="D67" s="8">
        <v>327521.51</v>
      </c>
      <c r="E67" s="9">
        <v>43406</v>
      </c>
      <c r="F67" s="7" t="s">
        <v>25</v>
      </c>
      <c r="G67" s="10">
        <v>2.9</v>
      </c>
      <c r="H67" s="7" t="s">
        <v>10</v>
      </c>
      <c r="I67" s="7"/>
    </row>
    <row r="68" spans="1:9" x14ac:dyDescent="0.25">
      <c r="A68" s="7" t="s">
        <v>45</v>
      </c>
      <c r="B68" s="8" t="s">
        <v>31</v>
      </c>
      <c r="C68" s="8">
        <v>538152.59299999999</v>
      </c>
      <c r="D68" s="8">
        <v>327521.51</v>
      </c>
      <c r="E68" s="9">
        <v>43406</v>
      </c>
      <c r="F68" s="7" t="s">
        <v>38</v>
      </c>
      <c r="G68" s="10">
        <v>0.1</v>
      </c>
      <c r="H68" s="7" t="s">
        <v>28</v>
      </c>
      <c r="I68" s="11">
        <v>781</v>
      </c>
    </row>
    <row r="69" spans="1:9" x14ac:dyDescent="0.25">
      <c r="A69" s="7" t="s">
        <v>45</v>
      </c>
      <c r="B69" s="8" t="s">
        <v>31</v>
      </c>
      <c r="C69" s="8">
        <v>538152.59299999999</v>
      </c>
      <c r="D69" s="8">
        <v>327521.51</v>
      </c>
      <c r="E69" s="9">
        <v>43406</v>
      </c>
      <c r="F69" s="7" t="s">
        <v>16</v>
      </c>
      <c r="G69" s="10">
        <v>88.9</v>
      </c>
      <c r="H69" s="7" t="s">
        <v>10</v>
      </c>
      <c r="I69" s="7"/>
    </row>
    <row r="70" spans="1:9" x14ac:dyDescent="0.25">
      <c r="A70" s="7" t="s">
        <v>45</v>
      </c>
      <c r="B70" s="8" t="s">
        <v>31</v>
      </c>
      <c r="C70" s="8">
        <v>538152.59299999999</v>
      </c>
      <c r="D70" s="8">
        <v>327521.51</v>
      </c>
      <c r="E70" s="9">
        <v>43406</v>
      </c>
      <c r="F70" s="7" t="s">
        <v>17</v>
      </c>
      <c r="G70" s="10">
        <v>0.126</v>
      </c>
      <c r="H70" s="7" t="s">
        <v>10</v>
      </c>
      <c r="I70" s="7"/>
    </row>
    <row r="71" spans="1:9" x14ac:dyDescent="0.25">
      <c r="A71" s="7" t="s">
        <v>45</v>
      </c>
      <c r="B71" s="8" t="s">
        <v>31</v>
      </c>
      <c r="C71" s="8">
        <v>538152.59299999999</v>
      </c>
      <c r="D71" s="8">
        <v>327521.51</v>
      </c>
      <c r="E71" s="9">
        <v>43406</v>
      </c>
      <c r="F71" s="7" t="s">
        <v>18</v>
      </c>
      <c r="G71" s="10">
        <v>44.6</v>
      </c>
      <c r="H71" s="7" t="s">
        <v>10</v>
      </c>
      <c r="I71" s="7"/>
    </row>
    <row r="72" spans="1:9" x14ac:dyDescent="0.25">
      <c r="A72" s="7" t="s">
        <v>45</v>
      </c>
      <c r="B72" s="8" t="s">
        <v>31</v>
      </c>
      <c r="C72" s="8">
        <v>538152.59299999999</v>
      </c>
      <c r="D72" s="8">
        <v>327521.51</v>
      </c>
      <c r="E72" s="9">
        <v>43406</v>
      </c>
      <c r="F72" s="7" t="s">
        <v>43</v>
      </c>
      <c r="G72" s="10">
        <v>0.15</v>
      </c>
      <c r="H72" s="7" t="s">
        <v>28</v>
      </c>
      <c r="I72" s="7"/>
    </row>
    <row r="73" spans="1:9" x14ac:dyDescent="0.25">
      <c r="A73" s="7" t="s">
        <v>45</v>
      </c>
      <c r="B73" s="8" t="s">
        <v>31</v>
      </c>
      <c r="C73" s="8">
        <v>538152.59299999999</v>
      </c>
      <c r="D73" s="8">
        <v>327521.51</v>
      </c>
      <c r="E73" s="9">
        <v>43406</v>
      </c>
      <c r="F73" s="7" t="s">
        <v>44</v>
      </c>
      <c r="G73" s="10">
        <v>0.9</v>
      </c>
      <c r="H73" s="7" t="s">
        <v>28</v>
      </c>
      <c r="I73" s="11">
        <v>781</v>
      </c>
    </row>
    <row r="74" spans="1:9" x14ac:dyDescent="0.25">
      <c r="A74" s="7" t="s">
        <v>45</v>
      </c>
      <c r="B74" s="8" t="s">
        <v>31</v>
      </c>
      <c r="C74" s="8">
        <v>538152.59299999999</v>
      </c>
      <c r="D74" s="8">
        <v>327521.51</v>
      </c>
      <c r="E74" s="9">
        <v>43406</v>
      </c>
      <c r="F74" s="7" t="s">
        <v>39</v>
      </c>
      <c r="G74" s="10">
        <v>0.5</v>
      </c>
      <c r="H74" s="7" t="s">
        <v>28</v>
      </c>
      <c r="I74" s="11">
        <v>781</v>
      </c>
    </row>
    <row r="75" spans="1:9" x14ac:dyDescent="0.25">
      <c r="A75" s="7" t="s">
        <v>45</v>
      </c>
      <c r="B75" s="8" t="s">
        <v>31</v>
      </c>
      <c r="C75" s="8">
        <v>538152.59299999999</v>
      </c>
      <c r="D75" s="8">
        <v>327521.51</v>
      </c>
      <c r="E75" s="9">
        <v>43406</v>
      </c>
      <c r="F75" s="7" t="s">
        <v>32</v>
      </c>
      <c r="G75" s="10">
        <v>1.95</v>
      </c>
      <c r="H75" s="7" t="s">
        <v>28</v>
      </c>
      <c r="I75" s="7"/>
    </row>
    <row r="76" spans="1:9" x14ac:dyDescent="0.25">
      <c r="A76" s="7" t="s">
        <v>45</v>
      </c>
      <c r="B76" s="8" t="s">
        <v>31</v>
      </c>
      <c r="C76" s="8">
        <v>538152.59299999999</v>
      </c>
      <c r="D76" s="8">
        <v>327521.51</v>
      </c>
      <c r="E76" s="9">
        <v>43406</v>
      </c>
      <c r="F76" s="7" t="s">
        <v>19</v>
      </c>
      <c r="G76" s="10">
        <v>7.68</v>
      </c>
      <c r="H76" s="7" t="s">
        <v>20</v>
      </c>
      <c r="I76" s="7"/>
    </row>
    <row r="77" spans="1:9" x14ac:dyDescent="0.25">
      <c r="A77" s="7" t="s">
        <v>45</v>
      </c>
      <c r="B77" s="8" t="s">
        <v>31</v>
      </c>
      <c r="C77" s="8">
        <v>538152.59299999999</v>
      </c>
      <c r="D77" s="8">
        <v>327521.51</v>
      </c>
      <c r="E77" s="9">
        <v>43567</v>
      </c>
      <c r="F77" s="7" t="s">
        <v>35</v>
      </c>
      <c r="G77" s="10">
        <v>0.2</v>
      </c>
      <c r="H77" s="7" t="s">
        <v>28</v>
      </c>
      <c r="I77" s="11">
        <v>781</v>
      </c>
    </row>
    <row r="78" spans="1:9" x14ac:dyDescent="0.25">
      <c r="A78" s="7" t="s">
        <v>45</v>
      </c>
      <c r="B78" s="8" t="s">
        <v>31</v>
      </c>
      <c r="C78" s="8">
        <v>538152.59299999999</v>
      </c>
      <c r="D78" s="8">
        <v>327521.51</v>
      </c>
      <c r="E78" s="9">
        <v>43567</v>
      </c>
      <c r="F78" s="7" t="s">
        <v>30</v>
      </c>
      <c r="G78" s="10">
        <v>1.1000000000000001</v>
      </c>
      <c r="H78" s="7" t="s">
        <v>28</v>
      </c>
      <c r="I78" s="11">
        <v>781</v>
      </c>
    </row>
    <row r="79" spans="1:9" x14ac:dyDescent="0.25">
      <c r="A79" s="7" t="s">
        <v>45</v>
      </c>
      <c r="B79" s="8" t="s">
        <v>31</v>
      </c>
      <c r="C79" s="8">
        <v>538152.59299999999</v>
      </c>
      <c r="D79" s="8">
        <v>327521.51</v>
      </c>
      <c r="E79" s="9">
        <v>43567</v>
      </c>
      <c r="F79" s="7" t="s">
        <v>36</v>
      </c>
      <c r="G79" s="10">
        <v>0.1</v>
      </c>
      <c r="H79" s="7" t="s">
        <v>28</v>
      </c>
      <c r="I79" s="11">
        <v>781</v>
      </c>
    </row>
    <row r="80" spans="1:9" x14ac:dyDescent="0.25">
      <c r="A80" s="7" t="s">
        <v>45</v>
      </c>
      <c r="B80" s="8" t="s">
        <v>31</v>
      </c>
      <c r="C80" s="8">
        <v>538152.59299999999</v>
      </c>
      <c r="D80" s="8">
        <v>327521.51</v>
      </c>
      <c r="E80" s="9">
        <v>43567</v>
      </c>
      <c r="F80" s="7" t="s">
        <v>42</v>
      </c>
      <c r="G80" s="10">
        <v>0.3</v>
      </c>
      <c r="H80" s="7" t="s">
        <v>28</v>
      </c>
      <c r="I80" s="11">
        <v>781</v>
      </c>
    </row>
    <row r="81" spans="1:9" x14ac:dyDescent="0.25">
      <c r="A81" s="7" t="s">
        <v>45</v>
      </c>
      <c r="B81" s="8" t="s">
        <v>31</v>
      </c>
      <c r="C81" s="8">
        <v>538152.59299999999</v>
      </c>
      <c r="D81" s="8">
        <v>327521.51</v>
      </c>
      <c r="E81" s="9">
        <v>43567</v>
      </c>
      <c r="F81" s="7" t="s">
        <v>14</v>
      </c>
      <c r="G81" s="10">
        <v>69</v>
      </c>
      <c r="H81" s="7" t="s">
        <v>10</v>
      </c>
      <c r="I81" s="7"/>
    </row>
    <row r="82" spans="1:9" x14ac:dyDescent="0.25">
      <c r="A82" s="7" t="s">
        <v>45</v>
      </c>
      <c r="B82" s="8" t="s">
        <v>31</v>
      </c>
      <c r="C82" s="8">
        <v>538152.59299999999</v>
      </c>
      <c r="D82" s="8">
        <v>327521.51</v>
      </c>
      <c r="E82" s="9">
        <v>43567</v>
      </c>
      <c r="F82" s="7" t="s">
        <v>37</v>
      </c>
      <c r="G82" s="10">
        <v>0.2</v>
      </c>
      <c r="H82" s="7" t="s">
        <v>28</v>
      </c>
      <c r="I82" s="11">
        <v>781</v>
      </c>
    </row>
    <row r="83" spans="1:9" x14ac:dyDescent="0.25">
      <c r="A83" s="7" t="s">
        <v>45</v>
      </c>
      <c r="B83" s="8" t="s">
        <v>31</v>
      </c>
      <c r="C83" s="8">
        <v>538152.59299999999</v>
      </c>
      <c r="D83" s="8">
        <v>327521.51</v>
      </c>
      <c r="E83" s="9">
        <v>43567</v>
      </c>
      <c r="F83" s="7" t="s">
        <v>21</v>
      </c>
      <c r="G83" s="10">
        <v>300</v>
      </c>
      <c r="H83" s="7" t="s">
        <v>28</v>
      </c>
      <c r="I83" s="7"/>
    </row>
    <row r="84" spans="1:9" x14ac:dyDescent="0.25">
      <c r="A84" s="7" t="s">
        <v>45</v>
      </c>
      <c r="B84" s="8" t="s">
        <v>31</v>
      </c>
      <c r="C84" s="8">
        <v>538152.59299999999</v>
      </c>
      <c r="D84" s="8">
        <v>327521.51</v>
      </c>
      <c r="E84" s="9">
        <v>43567</v>
      </c>
      <c r="F84" s="7" t="s">
        <v>38</v>
      </c>
      <c r="G84" s="10">
        <v>0.1</v>
      </c>
      <c r="H84" s="7" t="s">
        <v>28</v>
      </c>
      <c r="I84" s="11">
        <v>781</v>
      </c>
    </row>
    <row r="85" spans="1:9" x14ac:dyDescent="0.25">
      <c r="A85" s="7" t="s">
        <v>45</v>
      </c>
      <c r="B85" s="8" t="s">
        <v>31</v>
      </c>
      <c r="C85" s="8">
        <v>538152.59299999999</v>
      </c>
      <c r="D85" s="8">
        <v>327521.51</v>
      </c>
      <c r="E85" s="9">
        <v>43567</v>
      </c>
      <c r="F85" s="7" t="s">
        <v>17</v>
      </c>
      <c r="G85" s="10">
        <v>7.6999999999999999E-2</v>
      </c>
      <c r="H85" s="7" t="s">
        <v>10</v>
      </c>
      <c r="I85" s="7"/>
    </row>
    <row r="86" spans="1:9" x14ac:dyDescent="0.25">
      <c r="A86" s="7" t="s">
        <v>45</v>
      </c>
      <c r="B86" s="8" t="s">
        <v>31</v>
      </c>
      <c r="C86" s="8">
        <v>538152.59299999999</v>
      </c>
      <c r="D86" s="8">
        <v>327521.51</v>
      </c>
      <c r="E86" s="9">
        <v>43567</v>
      </c>
      <c r="F86" s="7" t="s">
        <v>43</v>
      </c>
      <c r="G86" s="10">
        <v>0.27</v>
      </c>
      <c r="H86" s="7" t="s">
        <v>28</v>
      </c>
      <c r="I86" s="7"/>
    </row>
    <row r="87" spans="1:9" x14ac:dyDescent="0.25">
      <c r="A87" s="7" t="s">
        <v>45</v>
      </c>
      <c r="B87" s="8" t="s">
        <v>31</v>
      </c>
      <c r="C87" s="8">
        <v>538152.59299999999</v>
      </c>
      <c r="D87" s="8">
        <v>327521.51</v>
      </c>
      <c r="E87" s="9">
        <v>43567</v>
      </c>
      <c r="F87" s="7" t="s">
        <v>44</v>
      </c>
      <c r="G87" s="10">
        <v>0.9</v>
      </c>
      <c r="H87" s="7" t="s">
        <v>28</v>
      </c>
      <c r="I87" s="11">
        <v>781</v>
      </c>
    </row>
    <row r="88" spans="1:9" x14ac:dyDescent="0.25">
      <c r="A88" s="7" t="s">
        <v>45</v>
      </c>
      <c r="B88" s="8" t="s">
        <v>31</v>
      </c>
      <c r="C88" s="8">
        <v>538152.59299999999</v>
      </c>
      <c r="D88" s="8">
        <v>327521.51</v>
      </c>
      <c r="E88" s="9">
        <v>43567</v>
      </c>
      <c r="F88" s="7" t="s">
        <v>39</v>
      </c>
      <c r="G88" s="10">
        <v>0.5</v>
      </c>
      <c r="H88" s="7" t="s">
        <v>28</v>
      </c>
      <c r="I88" s="11">
        <v>781</v>
      </c>
    </row>
    <row r="89" spans="1:9" x14ac:dyDescent="0.25">
      <c r="A89" s="7" t="s">
        <v>45</v>
      </c>
      <c r="B89" s="8" t="s">
        <v>31</v>
      </c>
      <c r="C89" s="8">
        <v>538152.59299999999</v>
      </c>
      <c r="D89" s="8">
        <v>327521.51</v>
      </c>
      <c r="E89" s="9">
        <v>43567</v>
      </c>
      <c r="F89" s="7" t="s">
        <v>32</v>
      </c>
      <c r="G89" s="10">
        <v>0.56000000000000005</v>
      </c>
      <c r="H89" s="7" t="s">
        <v>28</v>
      </c>
      <c r="I89" s="7"/>
    </row>
    <row r="90" spans="1:9" x14ac:dyDescent="0.25">
      <c r="A90" s="7" t="s">
        <v>45</v>
      </c>
      <c r="B90" s="8" t="s">
        <v>31</v>
      </c>
      <c r="C90" s="8">
        <v>538152.59299999999</v>
      </c>
      <c r="D90" s="8">
        <v>327521.51</v>
      </c>
      <c r="E90" s="9">
        <v>43573</v>
      </c>
      <c r="F90" s="7" t="s">
        <v>22</v>
      </c>
      <c r="G90" s="10">
        <v>108</v>
      </c>
      <c r="H90" s="7" t="s">
        <v>23</v>
      </c>
      <c r="I90" s="7"/>
    </row>
    <row r="91" spans="1:9" x14ac:dyDescent="0.25">
      <c r="A91" s="7" t="s">
        <v>45</v>
      </c>
      <c r="B91" s="8" t="s">
        <v>31</v>
      </c>
      <c r="C91" s="8">
        <v>538152.59299999999</v>
      </c>
      <c r="D91" s="8">
        <v>327521.51</v>
      </c>
      <c r="E91" s="9">
        <v>43573</v>
      </c>
      <c r="F91" s="7" t="s">
        <v>11</v>
      </c>
      <c r="G91" s="10">
        <v>46</v>
      </c>
      <c r="H91" s="7" t="s">
        <v>10</v>
      </c>
      <c r="I91" s="7"/>
    </row>
    <row r="92" spans="1:9" x14ac:dyDescent="0.25">
      <c r="A92" s="7" t="s">
        <v>45</v>
      </c>
      <c r="B92" s="8" t="s">
        <v>31</v>
      </c>
      <c r="C92" s="8">
        <v>538152.59299999999</v>
      </c>
      <c r="D92" s="8">
        <v>327521.51</v>
      </c>
      <c r="E92" s="9">
        <v>43573</v>
      </c>
      <c r="F92" s="7" t="s">
        <v>12</v>
      </c>
      <c r="G92" s="10">
        <v>3.4</v>
      </c>
      <c r="H92" s="7" t="s">
        <v>10</v>
      </c>
      <c r="I92" s="7"/>
    </row>
    <row r="93" spans="1:9" x14ac:dyDescent="0.25">
      <c r="A93" s="7" t="s">
        <v>45</v>
      </c>
      <c r="B93" s="8" t="s">
        <v>31</v>
      </c>
      <c r="C93" s="8">
        <v>538152.59299999999</v>
      </c>
      <c r="D93" s="8">
        <v>327521.51</v>
      </c>
      <c r="E93" s="9">
        <v>43573</v>
      </c>
      <c r="F93" s="7" t="s">
        <v>13</v>
      </c>
      <c r="G93" s="10">
        <v>23</v>
      </c>
      <c r="H93" s="7" t="s">
        <v>10</v>
      </c>
      <c r="I93" s="7"/>
    </row>
    <row r="94" spans="1:9" x14ac:dyDescent="0.25">
      <c r="A94" s="7" t="s">
        <v>45</v>
      </c>
      <c r="B94" s="8" t="s">
        <v>31</v>
      </c>
      <c r="C94" s="8">
        <v>538152.59299999999</v>
      </c>
      <c r="D94" s="8">
        <v>327521.51</v>
      </c>
      <c r="E94" s="9">
        <v>43573</v>
      </c>
      <c r="F94" s="7" t="s">
        <v>24</v>
      </c>
      <c r="G94" s="10">
        <v>1.1000000000000001</v>
      </c>
      <c r="H94" s="7" t="s">
        <v>10</v>
      </c>
      <c r="I94" s="7"/>
    </row>
    <row r="95" spans="1:9" x14ac:dyDescent="0.25">
      <c r="A95" s="7" t="s">
        <v>45</v>
      </c>
      <c r="B95" s="8" t="s">
        <v>31</v>
      </c>
      <c r="C95" s="8">
        <v>538152.59299999999</v>
      </c>
      <c r="D95" s="8">
        <v>327521.51</v>
      </c>
      <c r="E95" s="9">
        <v>43573</v>
      </c>
      <c r="F95" s="7" t="s">
        <v>15</v>
      </c>
      <c r="G95" s="10">
        <v>5.0999999999999996</v>
      </c>
      <c r="H95" s="7" t="s">
        <v>10</v>
      </c>
      <c r="I95" s="7"/>
    </row>
    <row r="96" spans="1:9" x14ac:dyDescent="0.25">
      <c r="A96" s="7" t="s">
        <v>45</v>
      </c>
      <c r="B96" s="8" t="s">
        <v>31</v>
      </c>
      <c r="C96" s="8">
        <v>538152.59299999999</v>
      </c>
      <c r="D96" s="8">
        <v>327521.51</v>
      </c>
      <c r="E96" s="9">
        <v>43573</v>
      </c>
      <c r="F96" s="7" t="s">
        <v>25</v>
      </c>
      <c r="G96" s="10">
        <v>2.2999999999999998</v>
      </c>
      <c r="H96" s="7" t="s">
        <v>10</v>
      </c>
      <c r="I96" s="7"/>
    </row>
    <row r="97" spans="1:9" x14ac:dyDescent="0.25">
      <c r="A97" s="7" t="s">
        <v>45</v>
      </c>
      <c r="B97" s="8" t="s">
        <v>31</v>
      </c>
      <c r="C97" s="8">
        <v>538152.59299999999</v>
      </c>
      <c r="D97" s="8">
        <v>327521.51</v>
      </c>
      <c r="E97" s="9">
        <v>43573</v>
      </c>
      <c r="F97" s="7" t="s">
        <v>16</v>
      </c>
      <c r="G97" s="10">
        <v>102</v>
      </c>
      <c r="H97" s="7" t="s">
        <v>10</v>
      </c>
      <c r="I97" s="7"/>
    </row>
    <row r="98" spans="1:9" x14ac:dyDescent="0.25">
      <c r="A98" s="7" t="s">
        <v>45</v>
      </c>
      <c r="B98" s="8" t="s">
        <v>31</v>
      </c>
      <c r="C98" s="8">
        <v>538152.59299999999</v>
      </c>
      <c r="D98" s="8">
        <v>327521.51</v>
      </c>
      <c r="E98" s="9">
        <v>43573</v>
      </c>
      <c r="F98" s="7" t="s">
        <v>18</v>
      </c>
      <c r="G98" s="10">
        <v>38.4</v>
      </c>
      <c r="H98" s="7" t="s">
        <v>10</v>
      </c>
      <c r="I98" s="7"/>
    </row>
    <row r="99" spans="1:9" x14ac:dyDescent="0.25">
      <c r="A99" s="7" t="s">
        <v>45</v>
      </c>
      <c r="B99" s="8" t="s">
        <v>31</v>
      </c>
      <c r="C99" s="8">
        <v>538152.59299999999</v>
      </c>
      <c r="D99" s="8">
        <v>327521.51</v>
      </c>
      <c r="E99" s="9">
        <v>43573</v>
      </c>
      <c r="F99" s="7" t="s">
        <v>19</v>
      </c>
      <c r="G99" s="10">
        <v>6.92</v>
      </c>
      <c r="H99" s="7" t="s">
        <v>20</v>
      </c>
      <c r="I99" s="7"/>
    </row>
  </sheetData>
  <sortState xmlns:xlrd2="http://schemas.microsoft.com/office/spreadsheetml/2017/richdata2" ref="A5:I99">
    <sortCondition descending="1" ref="A4:A99"/>
  </sortState>
  <mergeCells count="4">
    <mergeCell ref="M2:R2"/>
    <mergeCell ref="M10:O10"/>
    <mergeCell ref="Q10:S10"/>
    <mergeCell ref="L20:S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Datu masīvs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 Borozdins</dc:creator>
  <cp:lastModifiedBy>Oskars Stiebriņš</cp:lastModifiedBy>
  <dcterms:created xsi:type="dcterms:W3CDTF">2020-12-16T08:43:47Z</dcterms:created>
  <dcterms:modified xsi:type="dcterms:W3CDTF">2021-01-28T11:16:22Z</dcterms:modified>
</cp:coreProperties>
</file>