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RHIVS\Stiebrins\Hidrogeologija\VARAM\Faili\A11\"/>
    </mc:Choice>
  </mc:AlternateContent>
  <xr:revisionPtr revIDLastSave="0" documentId="13_ncr:1_{2C09C5B3-062E-475F-A3F6-A9D57FCFCEC3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Datu masīvs" sheetId="1" r:id="rId1"/>
  </sheets>
  <definedNames>
    <definedName name="_xlnm._FilterDatabase" localSheetId="0" hidden="1">'Datu masīvs'!$A$1:$N$1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4" i="1" l="1"/>
  <c r="AB14" i="1"/>
  <c r="AA14" i="1"/>
  <c r="Z14" i="1"/>
  <c r="Y14" i="1"/>
  <c r="AD13" i="1"/>
  <c r="AB13" i="1"/>
  <c r="AA13" i="1"/>
  <c r="Z13" i="1"/>
  <c r="Y13" i="1"/>
  <c r="AD12" i="1"/>
  <c r="AB12" i="1"/>
  <c r="AA12" i="1"/>
  <c r="Z12" i="1"/>
  <c r="Y12" i="1"/>
  <c r="AD11" i="1"/>
  <c r="AB11" i="1"/>
  <c r="AA11" i="1"/>
  <c r="Z11" i="1"/>
  <c r="Y11" i="1"/>
  <c r="AD10" i="1"/>
  <c r="AB10" i="1"/>
  <c r="AA10" i="1"/>
  <c r="Z10" i="1"/>
  <c r="Y10" i="1"/>
  <c r="AD9" i="1"/>
  <c r="AC9" i="1"/>
  <c r="AB9" i="1"/>
  <c r="AA9" i="1"/>
  <c r="AA15" i="1" s="1"/>
  <c r="Z9" i="1"/>
  <c r="Z15" i="1" s="1"/>
  <c r="Y9" i="1"/>
  <c r="AD15" i="1" l="1"/>
  <c r="AB15" i="1"/>
  <c r="Y15" i="1"/>
</calcChain>
</file>

<file path=xl/sharedStrings.xml><?xml version="1.0" encoding="utf-8"?>
<sst xmlns="http://schemas.openxmlformats.org/spreadsheetml/2006/main" count="607" uniqueCount="63">
  <si>
    <t>Pazemes ūdeņu atradne</t>
  </si>
  <si>
    <t>Nesējslānis</t>
  </si>
  <si>
    <t>Urbuma numurs</t>
  </si>
  <si>
    <t>Piederība</t>
  </si>
  <si>
    <t>X</t>
  </si>
  <si>
    <t>Y</t>
  </si>
  <si>
    <t>Teritorija</t>
  </si>
  <si>
    <t>Gads</t>
  </si>
  <si>
    <t>Datums</t>
  </si>
  <si>
    <t>Rādītājs</t>
  </si>
  <si>
    <t>Vērtība</t>
  </si>
  <si>
    <t>Mērvienība</t>
  </si>
  <si>
    <t>Karodziņš</t>
  </si>
  <si>
    <t>Karodziņa atšifrējums</t>
  </si>
  <si>
    <t>Nav noteikts</t>
  </si>
  <si>
    <t>mg/l</t>
  </si>
  <si>
    <t>Hidrogēnkarbonāta joni</t>
  </si>
  <si>
    <t>Hlorīda joni</t>
  </si>
  <si>
    <t>Kalcija joni</t>
  </si>
  <si>
    <t>Ķīmiskais skābekļa patēriņš</t>
  </si>
  <si>
    <t>Magnija joni</t>
  </si>
  <si>
    <t>Sausne</t>
  </si>
  <si>
    <t>Sintētiskās virsmas aktīvās vielas_anjonu</t>
  </si>
  <si>
    <t>Sulfāta joni</t>
  </si>
  <si>
    <t>Ūdeņraža joni, pH indekss</t>
  </si>
  <si>
    <t>pH</t>
  </si>
  <si>
    <t>D 3 gj 2</t>
  </si>
  <si>
    <t>Naftas ogļūdeņraži (C10-C40 frakcija)</t>
  </si>
  <si>
    <t>Elektrovadītspēja 20oC</t>
  </si>
  <si>
    <t>µS/cm</t>
  </si>
  <si>
    <t>Kālija joni</t>
  </si>
  <si>
    <t>Nātrija joni</t>
  </si>
  <si>
    <t>Oksidēšanas-reducēšanas potenciāls</t>
  </si>
  <si>
    <t>mV</t>
  </si>
  <si>
    <t xml:space="preserve"> Noteiktā koncentrācija ir mazāka par metodes detektēšanas robežu ( MDL), uzdota MDL vērtība</t>
  </si>
  <si>
    <t>µg/l</t>
  </si>
  <si>
    <t>Ūdens temperatūra</t>
  </si>
  <si>
    <t>BTEX summa</t>
  </si>
  <si>
    <t>VVD monitoringa urbums</t>
  </si>
  <si>
    <t>μg/l</t>
  </si>
  <si>
    <t>Ziemeļu dīķis</t>
  </si>
  <si>
    <t>Fenolu indekss</t>
  </si>
  <si>
    <t>Benzols</t>
  </si>
  <si>
    <t>Etilbenzols</t>
  </si>
  <si>
    <t>m, p ksiloli</t>
  </si>
  <si>
    <t>o-ksilols</t>
  </si>
  <si>
    <t>Toluols</t>
  </si>
  <si>
    <t>ºC</t>
  </si>
  <si>
    <t>Ksilolu summa</t>
  </si>
  <si>
    <t>ĶSP</t>
  </si>
  <si>
    <r>
      <t>SO</t>
    </r>
    <r>
      <rPr>
        <b/>
        <vertAlign val="subscript"/>
        <sz val="10"/>
        <color theme="1"/>
        <rFont val="Calibri"/>
        <family val="2"/>
        <scheme val="minor"/>
      </rPr>
      <t>4</t>
    </r>
  </si>
  <si>
    <t>SVAV</t>
  </si>
  <si>
    <t>EVS</t>
  </si>
  <si>
    <t>TCE+PCE</t>
  </si>
  <si>
    <t>BTEX</t>
  </si>
  <si>
    <t>Robežvērtība</t>
  </si>
  <si>
    <t>Count</t>
  </si>
  <si>
    <t>Min</t>
  </si>
  <si>
    <t>Max</t>
  </si>
  <si>
    <t>Median</t>
  </si>
  <si>
    <t>Var.p</t>
  </si>
  <si>
    <t>Stdev.p</t>
  </si>
  <si>
    <t>Confidence.T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</si>
</sst>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Tahoma"/>
      <family val="2"/>
      <charset val="186"/>
    </font>
    <font>
      <sz val="9"/>
      <color rgb="FF000000"/>
      <name val="Tahoma"/>
      <family val="2"/>
      <charset val="186"/>
    </font>
    <font>
      <sz val="9"/>
      <color theme="1"/>
      <name val="Tahoma"/>
      <family val="2"/>
      <charset val="186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0" xfId="0" applyNumberFormat="1" applyFont="1"/>
    <xf numFmtId="1" fontId="1" fillId="0" borderId="0" xfId="0" applyNumberFormat="1" applyFont="1"/>
    <xf numFmtId="14" fontId="1" fillId="0" borderId="0" xfId="0" applyNumberFormat="1" applyFont="1"/>
    <xf numFmtId="2" fontId="1" fillId="0" borderId="0" xfId="0" applyNumberFormat="1" applyFont="1"/>
    <xf numFmtId="1" fontId="1" fillId="0" borderId="0" xfId="0" applyNumberFormat="1" applyFont="1" applyAlignment="1">
      <alignment horizontal="left"/>
    </xf>
    <xf numFmtId="0" fontId="1" fillId="0" borderId="0" xfId="0" applyFont="1"/>
    <xf numFmtId="49" fontId="2" fillId="0" borderId="0" xfId="0" applyNumberFormat="1" applyFont="1" applyAlignment="1">
      <alignment horizontal="left" vertical="top"/>
    </xf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/>
    <xf numFmtId="14" fontId="3" fillId="0" borderId="0" xfId="0" applyNumberFormat="1" applyFont="1"/>
    <xf numFmtId="2" fontId="3" fillId="0" borderId="0" xfId="0" applyNumberFormat="1" applyFont="1"/>
    <xf numFmtId="1" fontId="3" fillId="0" borderId="0" xfId="0" applyNumberFormat="1" applyFont="1" applyAlignment="1">
      <alignment horizontal="left"/>
    </xf>
    <xf numFmtId="164" fontId="3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2" fontId="4" fillId="0" borderId="7" xfId="0" applyNumberFormat="1" applyFont="1" applyBorder="1"/>
    <xf numFmtId="1" fontId="4" fillId="0" borderId="7" xfId="0" applyNumberFormat="1" applyFont="1" applyBorder="1"/>
    <xf numFmtId="0" fontId="7" fillId="0" borderId="7" xfId="0" applyFont="1" applyBorder="1"/>
    <xf numFmtId="0" fontId="4" fillId="0" borderId="9" xfId="0" applyFont="1" applyBorder="1" applyAlignment="1">
      <alignment horizontal="right" vertical="center"/>
    </xf>
    <xf numFmtId="2" fontId="4" fillId="0" borderId="9" xfId="0" applyNumberFormat="1" applyFont="1" applyBorder="1"/>
    <xf numFmtId="165" fontId="4" fillId="0" borderId="10" xfId="0" applyNumberFormat="1" applyFont="1" applyBorder="1"/>
    <xf numFmtId="2" fontId="4" fillId="0" borderId="10" xfId="0" applyNumberFormat="1" applyFont="1" applyBorder="1"/>
    <xf numFmtId="1" fontId="4" fillId="0" borderId="9" xfId="0" applyNumberFormat="1" applyFont="1" applyBorder="1"/>
    <xf numFmtId="0" fontId="7" fillId="0" borderId="9" xfId="0" applyFont="1" applyBorder="1"/>
    <xf numFmtId="0" fontId="4" fillId="0" borderId="6" xfId="0" applyFont="1" applyBorder="1" applyAlignment="1">
      <alignment horizontal="right" vertical="center"/>
    </xf>
    <xf numFmtId="2" fontId="4" fillId="0" borderId="6" xfId="0" applyNumberFormat="1" applyFont="1" applyBorder="1"/>
    <xf numFmtId="165" fontId="4" fillId="0" borderId="11" xfId="0" applyNumberFormat="1" applyFont="1" applyBorder="1"/>
    <xf numFmtId="2" fontId="4" fillId="0" borderId="11" xfId="0" applyNumberFormat="1" applyFont="1" applyBorder="1"/>
    <xf numFmtId="1" fontId="4" fillId="0" borderId="6" xfId="0" applyNumberFormat="1" applyFont="1" applyBorder="1"/>
    <xf numFmtId="0" fontId="4" fillId="0" borderId="4" xfId="0" applyFont="1" applyBorder="1" applyAlignment="1">
      <alignment horizontal="right" vertical="center"/>
    </xf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7" fillId="0" borderId="0" xfId="0" applyFont="1"/>
    <xf numFmtId="2" fontId="7" fillId="0" borderId="0" xfId="0" applyNumberFormat="1" applyFont="1"/>
    <xf numFmtId="165" fontId="7" fillId="0" borderId="0" xfId="0" applyNumberFormat="1" applyFont="1"/>
    <xf numFmtId="1" fontId="7" fillId="0" borderId="0" xfId="0" applyNumberFormat="1" applyFont="1"/>
    <xf numFmtId="164" fontId="7" fillId="0" borderId="0" xfId="0" applyNumberFormat="1" applyFont="1"/>
    <xf numFmtId="2" fontId="0" fillId="0" borderId="0" xfId="0" applyNumberFormat="1"/>
    <xf numFmtId="165" fontId="7" fillId="0" borderId="8" xfId="0" applyNumberFormat="1" applyFont="1" applyBorder="1"/>
    <xf numFmtId="165" fontId="7" fillId="0" borderId="10" xfId="0" applyNumberFormat="1" applyFont="1" applyBorder="1"/>
    <xf numFmtId="2" fontId="7" fillId="0" borderId="8" xfId="0" applyNumberFormat="1" applyFont="1" applyBorder="1"/>
    <xf numFmtId="165" fontId="7" fillId="0" borderId="1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ĶSP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4-4C22-92AE-3444EC67611C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083727034120741"/>
                  <c:y val="0.112074584426946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masīvs'!$Y$4:$Y$7</c:f>
              <c:numCache>
                <c:formatCode>0.00</c:formatCode>
                <c:ptCount val="4"/>
                <c:pt idx="0">
                  <c:v>18.899999999999999</c:v>
                </c:pt>
                <c:pt idx="1">
                  <c:v>133</c:v>
                </c:pt>
                <c:pt idx="2" formatCode="General">
                  <c:v>42.05</c:v>
                </c:pt>
                <c:pt idx="3">
                  <c:v>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4-4C22-92AE-3444EC676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894480"/>
        <c:axId val="791904880"/>
      </c:lineChart>
      <c:catAx>
        <c:axId val="79189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91904880"/>
        <c:crosses val="autoZero"/>
        <c:auto val="1"/>
        <c:lblAlgn val="ctr"/>
        <c:lblOffset val="100"/>
        <c:noMultiLvlLbl val="0"/>
      </c:catAx>
      <c:valAx>
        <c:axId val="791904880"/>
        <c:scaling>
          <c:orientation val="minMax"/>
          <c:max val="4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9189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SO</a:t>
            </a:r>
            <a:r>
              <a:rPr lang="lv-LV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C3-40D1-8616-FEC381DE1B09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94838145231845"/>
                  <c:y val="0.248009259259259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masīvs'!$Z$4:$Z$7</c:f>
              <c:numCache>
                <c:formatCode>0.0</c:formatCode>
                <c:ptCount val="4"/>
                <c:pt idx="0">
                  <c:v>15.2</c:v>
                </c:pt>
                <c:pt idx="1">
                  <c:v>38.4</c:v>
                </c:pt>
                <c:pt idx="2">
                  <c:v>317</c:v>
                </c:pt>
                <c:pt idx="3">
                  <c:v>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C3-40D1-8616-FEC381DE1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672224"/>
        <c:axId val="787672640"/>
      </c:lineChart>
      <c:catAx>
        <c:axId val="78767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87672640"/>
        <c:crosses val="autoZero"/>
        <c:auto val="1"/>
        <c:lblAlgn val="ctr"/>
        <c:lblOffset val="100"/>
        <c:noMultiLvlLbl val="0"/>
      </c:catAx>
      <c:valAx>
        <c:axId val="787672640"/>
        <c:scaling>
          <c:orientation val="minMax"/>
          <c:max val="4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8767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SVAV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9-480F-BE4F-1FEF9383C016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48753280839895"/>
                  <c:y val="0.252053441236512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masīvs'!$AA$4:$AA$7</c:f>
              <c:numCache>
                <c:formatCode>0.00</c:formatCode>
                <c:ptCount val="4"/>
                <c:pt idx="0">
                  <c:v>0.02</c:v>
                </c:pt>
                <c:pt idx="1">
                  <c:v>0.42</c:v>
                </c:pt>
                <c:pt idx="2">
                  <c:v>21.8</c:v>
                </c:pt>
                <c:pt idx="3">
                  <c:v>42.1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9-480F-BE4F-1FEF9383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18160"/>
        <c:axId val="789818992"/>
      </c:lineChart>
      <c:catAx>
        <c:axId val="789818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89818992"/>
        <c:crosses val="autoZero"/>
        <c:auto val="1"/>
        <c:lblAlgn val="ctr"/>
        <c:lblOffset val="100"/>
        <c:noMultiLvlLbl val="0"/>
      </c:catAx>
      <c:valAx>
        <c:axId val="789818992"/>
        <c:scaling>
          <c:orientation val="minMax"/>
          <c:max val="4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8981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EVS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06-42CB-9FBA-E22FE35562F0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4267716535433074E-2"/>
                  <c:y val="0.193396762904636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masīvs'!$AB$4:$AB$7</c:f>
              <c:numCache>
                <c:formatCode>0</c:formatCode>
                <c:ptCount val="4"/>
                <c:pt idx="0">
                  <c:v>644</c:v>
                </c:pt>
                <c:pt idx="1">
                  <c:v>705</c:v>
                </c:pt>
                <c:pt idx="2">
                  <c:v>905.5</c:v>
                </c:pt>
                <c:pt idx="3">
                  <c:v>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06-42CB-9FBA-E22FE3556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1809616"/>
        <c:axId val="1101807536"/>
      </c:lineChart>
      <c:catAx>
        <c:axId val="110180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01807536"/>
        <c:crosses val="autoZero"/>
        <c:auto val="1"/>
        <c:lblAlgn val="ctr"/>
        <c:lblOffset val="100"/>
        <c:noMultiLvlLbl val="0"/>
      </c:catAx>
      <c:valAx>
        <c:axId val="1101807536"/>
        <c:scaling>
          <c:orientation val="minMax"/>
          <c:max val="950"/>
          <c:min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µS/cm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01809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BTEX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6A-456F-BE3E-BE5B77C60595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4455161854768154E-2"/>
                  <c:y val="-0.123315835520559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masīvs'!$X$4:$X$7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masīvs'!$AD$4:$AD$7</c:f>
              <c:numCache>
                <c:formatCode>0.0</c:formatCode>
                <c:ptCount val="4"/>
                <c:pt idx="0">
                  <c:v>1</c:v>
                </c:pt>
                <c:pt idx="1">
                  <c:v>4</c:v>
                </c:pt>
                <c:pt idx="2">
                  <c:v>0.8</c:v>
                </c:pt>
                <c:pt idx="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6A-456F-BE3E-BE5B77C60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9835632"/>
        <c:axId val="789836464"/>
      </c:lineChart>
      <c:catAx>
        <c:axId val="789835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89836464"/>
        <c:crosses val="autoZero"/>
        <c:auto val="1"/>
        <c:lblAlgn val="ctr"/>
        <c:lblOffset val="100"/>
        <c:noMultiLvlLbl val="0"/>
      </c:catAx>
      <c:valAx>
        <c:axId val="78983646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89835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1</xdr:row>
      <xdr:rowOff>33337</xdr:rowOff>
    </xdr:from>
    <xdr:to>
      <xdr:col>38</xdr:col>
      <xdr:colOff>304800</xdr:colOff>
      <xdr:row>15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D20721-8762-4DC0-9A6C-7914CF49EB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4762</xdr:colOff>
      <xdr:row>16</xdr:row>
      <xdr:rowOff>176212</xdr:rowOff>
    </xdr:from>
    <xdr:to>
      <xdr:col>38</xdr:col>
      <xdr:colOff>309562</xdr:colOff>
      <xdr:row>31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84FC16-0434-4506-ABD0-EE72410EC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604837</xdr:colOff>
      <xdr:row>33</xdr:row>
      <xdr:rowOff>14287</xdr:rowOff>
    </xdr:from>
    <xdr:to>
      <xdr:col>38</xdr:col>
      <xdr:colOff>300037</xdr:colOff>
      <xdr:row>47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4FDD07B-9FEA-4E92-AF49-4DEF76B0D0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14287</xdr:colOff>
      <xdr:row>1</xdr:row>
      <xdr:rowOff>14287</xdr:rowOff>
    </xdr:from>
    <xdr:to>
      <xdr:col>46</xdr:col>
      <xdr:colOff>319087</xdr:colOff>
      <xdr:row>15</xdr:row>
      <xdr:rowOff>90487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CC9E96-478B-41EF-BFB8-226065EDD6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14287</xdr:colOff>
      <xdr:row>17</xdr:row>
      <xdr:rowOff>14287</xdr:rowOff>
    </xdr:from>
    <xdr:to>
      <xdr:col>46</xdr:col>
      <xdr:colOff>319087</xdr:colOff>
      <xdr:row>31</xdr:row>
      <xdr:rowOff>90487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844A30-F433-48C1-B034-CE31F70B30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1"/>
  <sheetViews>
    <sheetView tabSelected="1" topLeftCell="Y1" workbookViewId="0">
      <selection activeCell="AN35" sqref="AN35"/>
    </sheetView>
  </sheetViews>
  <sheetFormatPr defaultRowHeight="15" x14ac:dyDescent="0.25"/>
  <cols>
    <col min="1" max="1" width="17.42578125" customWidth="1"/>
    <col min="2" max="2" width="26.28515625" customWidth="1"/>
    <col min="3" max="3" width="15.42578125" customWidth="1"/>
    <col min="4" max="4" width="24.42578125" customWidth="1"/>
    <col min="9" max="9" width="11.5703125" customWidth="1"/>
    <col min="10" max="10" width="21.140625" customWidth="1"/>
    <col min="11" max="11" width="11.42578125" customWidth="1"/>
    <col min="24" max="24" width="14.42578125" customWidth="1"/>
    <col min="25" max="25" width="10" customWidth="1"/>
    <col min="26" max="26" width="10.140625" customWidth="1"/>
    <col min="27" max="27" width="10" customWidth="1"/>
    <col min="28" max="28" width="9.5703125" customWidth="1"/>
    <col min="29" max="30" width="9.42578125" customWidth="1"/>
  </cols>
  <sheetData>
    <row r="1" spans="1:30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4" t="s">
        <v>10</v>
      </c>
      <c r="L1" s="1" t="s">
        <v>11</v>
      </c>
      <c r="M1" s="5" t="s">
        <v>12</v>
      </c>
      <c r="N1" s="6" t="s">
        <v>13</v>
      </c>
    </row>
    <row r="2" spans="1:30" x14ac:dyDescent="0.25">
      <c r="A2" s="7" t="s">
        <v>14</v>
      </c>
      <c r="B2" s="7" t="s">
        <v>26</v>
      </c>
      <c r="C2" s="9">
        <v>57</v>
      </c>
      <c r="D2" s="10" t="s">
        <v>38</v>
      </c>
      <c r="E2" s="10">
        <v>537223.02300000004</v>
      </c>
      <c r="F2" s="10">
        <v>331395.46899999998</v>
      </c>
      <c r="G2" s="10" t="s">
        <v>40</v>
      </c>
      <c r="H2" s="10">
        <v>2015</v>
      </c>
      <c r="I2" s="11">
        <v>42340</v>
      </c>
      <c r="J2" s="7" t="s">
        <v>42</v>
      </c>
      <c r="K2" s="12">
        <v>0.5</v>
      </c>
      <c r="L2" s="7" t="s">
        <v>35</v>
      </c>
      <c r="M2" s="13">
        <v>781</v>
      </c>
      <c r="N2" s="8" t="s">
        <v>34</v>
      </c>
      <c r="X2" s="49" t="s">
        <v>7</v>
      </c>
      <c r="Y2" s="15" t="s">
        <v>49</v>
      </c>
      <c r="Z2" s="16" t="s">
        <v>50</v>
      </c>
      <c r="AA2" s="17" t="s">
        <v>51</v>
      </c>
      <c r="AB2" s="17" t="s">
        <v>52</v>
      </c>
      <c r="AC2" s="15" t="s">
        <v>53</v>
      </c>
      <c r="AD2" s="18" t="s">
        <v>54</v>
      </c>
    </row>
    <row r="3" spans="1:30" x14ac:dyDescent="0.25">
      <c r="A3" s="7" t="s">
        <v>14</v>
      </c>
      <c r="B3" s="7" t="s">
        <v>26</v>
      </c>
      <c r="C3" s="9">
        <v>57</v>
      </c>
      <c r="D3" s="10" t="s">
        <v>38</v>
      </c>
      <c r="E3" s="10">
        <v>537223.02300000004</v>
      </c>
      <c r="F3" s="10">
        <v>331395.46899999998</v>
      </c>
      <c r="G3" s="10" t="s">
        <v>40</v>
      </c>
      <c r="H3" s="10">
        <v>2015</v>
      </c>
      <c r="I3" s="11">
        <v>42340</v>
      </c>
      <c r="J3" s="7" t="s">
        <v>37</v>
      </c>
      <c r="K3" s="12">
        <v>1</v>
      </c>
      <c r="L3" s="7" t="s">
        <v>35</v>
      </c>
      <c r="M3" s="9"/>
      <c r="N3" s="8"/>
      <c r="X3" s="50"/>
      <c r="Y3" s="51" t="s">
        <v>15</v>
      </c>
      <c r="Z3" s="51"/>
      <c r="AA3" s="52"/>
      <c r="AB3" s="19" t="s">
        <v>29</v>
      </c>
      <c r="AC3" s="51" t="s">
        <v>35</v>
      </c>
      <c r="AD3" s="52"/>
    </row>
    <row r="4" spans="1:30" x14ac:dyDescent="0.25">
      <c r="A4" s="7" t="s">
        <v>14</v>
      </c>
      <c r="B4" s="7" t="s">
        <v>26</v>
      </c>
      <c r="C4" s="9">
        <v>57</v>
      </c>
      <c r="D4" s="10" t="s">
        <v>38</v>
      </c>
      <c r="E4" s="10">
        <v>537223.02300000004</v>
      </c>
      <c r="F4" s="10">
        <v>331395.46899999998</v>
      </c>
      <c r="G4" s="10" t="s">
        <v>40</v>
      </c>
      <c r="H4" s="10">
        <v>2015</v>
      </c>
      <c r="I4" s="11">
        <v>42340</v>
      </c>
      <c r="J4" s="7" t="s">
        <v>28</v>
      </c>
      <c r="K4" s="12">
        <v>644</v>
      </c>
      <c r="L4" s="7" t="s">
        <v>29</v>
      </c>
      <c r="M4" s="9"/>
      <c r="N4" s="8"/>
      <c r="X4" s="20">
        <v>2015</v>
      </c>
      <c r="Y4" s="21">
        <v>18.899999999999999</v>
      </c>
      <c r="Z4" s="45">
        <v>15.2</v>
      </c>
      <c r="AA4" s="47">
        <v>0.02</v>
      </c>
      <c r="AB4" s="22">
        <v>644</v>
      </c>
      <c r="AC4" s="23"/>
      <c r="AD4" s="45">
        <v>1</v>
      </c>
    </row>
    <row r="5" spans="1:30" x14ac:dyDescent="0.25">
      <c r="A5" s="7" t="s">
        <v>14</v>
      </c>
      <c r="B5" s="7" t="s">
        <v>26</v>
      </c>
      <c r="C5" s="9">
        <v>57</v>
      </c>
      <c r="D5" s="10" t="s">
        <v>38</v>
      </c>
      <c r="E5" s="10">
        <v>537223.02300000004</v>
      </c>
      <c r="F5" s="10">
        <v>331395.46899999998</v>
      </c>
      <c r="G5" s="10" t="s">
        <v>40</v>
      </c>
      <c r="H5" s="10">
        <v>2015</v>
      </c>
      <c r="I5" s="11">
        <v>42340</v>
      </c>
      <c r="J5" s="9" t="s">
        <v>43</v>
      </c>
      <c r="K5" s="12">
        <v>1</v>
      </c>
      <c r="L5" s="9" t="s">
        <v>35</v>
      </c>
      <c r="M5" s="13">
        <v>781</v>
      </c>
      <c r="N5" s="8" t="s">
        <v>34</v>
      </c>
      <c r="X5" s="24">
        <v>2016</v>
      </c>
      <c r="Y5" s="25">
        <v>133</v>
      </c>
      <c r="Z5" s="46">
        <v>38.4</v>
      </c>
      <c r="AA5" s="27">
        <v>0.42</v>
      </c>
      <c r="AB5" s="28">
        <v>705</v>
      </c>
      <c r="AC5" s="29"/>
      <c r="AD5" s="46">
        <v>4</v>
      </c>
    </row>
    <row r="6" spans="1:30" x14ac:dyDescent="0.25">
      <c r="A6" s="7" t="s">
        <v>14</v>
      </c>
      <c r="B6" s="7" t="s">
        <v>26</v>
      </c>
      <c r="C6" s="9">
        <v>57</v>
      </c>
      <c r="D6" s="10" t="s">
        <v>38</v>
      </c>
      <c r="E6" s="10">
        <v>537223.02300000004</v>
      </c>
      <c r="F6" s="10">
        <v>331395.46899999998</v>
      </c>
      <c r="G6" s="10" t="s">
        <v>40</v>
      </c>
      <c r="H6" s="10">
        <v>2015</v>
      </c>
      <c r="I6" s="11">
        <v>42340</v>
      </c>
      <c r="J6" s="9" t="s">
        <v>41</v>
      </c>
      <c r="K6" s="14">
        <v>3.0000000000000001E-3</v>
      </c>
      <c r="L6" s="9" t="s">
        <v>15</v>
      </c>
      <c r="M6" s="13">
        <v>781</v>
      </c>
      <c r="N6" s="8" t="s">
        <v>34</v>
      </c>
      <c r="X6" s="24">
        <v>2018</v>
      </c>
      <c r="Y6" s="29">
        <v>42.05</v>
      </c>
      <c r="Z6" s="26">
        <v>317</v>
      </c>
      <c r="AA6" s="27">
        <v>21.8</v>
      </c>
      <c r="AB6" s="28">
        <v>905.5</v>
      </c>
      <c r="AC6" s="29"/>
      <c r="AD6" s="46">
        <v>0.8</v>
      </c>
    </row>
    <row r="7" spans="1:30" x14ac:dyDescent="0.25">
      <c r="A7" s="7" t="s">
        <v>14</v>
      </c>
      <c r="B7" s="7" t="s">
        <v>26</v>
      </c>
      <c r="C7" s="9">
        <v>57</v>
      </c>
      <c r="D7" s="10" t="s">
        <v>38</v>
      </c>
      <c r="E7" s="10">
        <v>537223.02300000004</v>
      </c>
      <c r="F7" s="10">
        <v>331395.46899999998</v>
      </c>
      <c r="G7" s="10" t="s">
        <v>40</v>
      </c>
      <c r="H7" s="10">
        <v>2015</v>
      </c>
      <c r="I7" s="11">
        <v>42340</v>
      </c>
      <c r="J7" s="7" t="s">
        <v>19</v>
      </c>
      <c r="K7" s="12">
        <v>18.899999999999999</v>
      </c>
      <c r="L7" s="9" t="s">
        <v>15</v>
      </c>
      <c r="M7" s="9"/>
      <c r="N7" s="8"/>
      <c r="X7" s="30">
        <v>2019</v>
      </c>
      <c r="Y7" s="31">
        <v>388</v>
      </c>
      <c r="Z7" s="32">
        <v>338</v>
      </c>
      <c r="AA7" s="33">
        <v>42.1</v>
      </c>
      <c r="AB7" s="34">
        <v>736</v>
      </c>
      <c r="AC7" s="34"/>
      <c r="AD7" s="48">
        <v>0.8</v>
      </c>
    </row>
    <row r="8" spans="1:30" x14ac:dyDescent="0.25">
      <c r="A8" s="7" t="s">
        <v>14</v>
      </c>
      <c r="B8" s="7" t="s">
        <v>26</v>
      </c>
      <c r="C8" s="9">
        <v>57</v>
      </c>
      <c r="D8" s="10" t="s">
        <v>38</v>
      </c>
      <c r="E8" s="10">
        <v>537223.02300000004</v>
      </c>
      <c r="F8" s="10">
        <v>331395.46899999998</v>
      </c>
      <c r="G8" s="10" t="s">
        <v>40</v>
      </c>
      <c r="H8" s="10">
        <v>2015</v>
      </c>
      <c r="I8" s="11">
        <v>42340</v>
      </c>
      <c r="J8" s="9" t="s">
        <v>44</v>
      </c>
      <c r="K8" s="12">
        <v>1</v>
      </c>
      <c r="L8" s="9" t="s">
        <v>35</v>
      </c>
      <c r="M8" s="9"/>
      <c r="N8" s="8"/>
      <c r="X8" s="35" t="s">
        <v>55</v>
      </c>
      <c r="Y8" s="36">
        <v>45</v>
      </c>
      <c r="Z8" s="37">
        <v>137.5</v>
      </c>
      <c r="AA8" s="37">
        <v>0.1</v>
      </c>
      <c r="AB8" s="37">
        <v>580</v>
      </c>
      <c r="AC8" s="37">
        <v>5</v>
      </c>
      <c r="AD8" s="38">
        <v>5</v>
      </c>
    </row>
    <row r="9" spans="1:30" x14ac:dyDescent="0.25">
      <c r="A9" s="7" t="s">
        <v>14</v>
      </c>
      <c r="B9" s="7" t="s">
        <v>26</v>
      </c>
      <c r="C9" s="9">
        <v>57</v>
      </c>
      <c r="D9" s="10" t="s">
        <v>38</v>
      </c>
      <c r="E9" s="10">
        <v>537223.02300000004</v>
      </c>
      <c r="F9" s="10">
        <v>331395.46899999998</v>
      </c>
      <c r="G9" s="10" t="s">
        <v>40</v>
      </c>
      <c r="H9" s="10">
        <v>2015</v>
      </c>
      <c r="I9" s="11">
        <v>42340</v>
      </c>
      <c r="J9" s="9" t="s">
        <v>27</v>
      </c>
      <c r="K9" s="12">
        <v>0.02</v>
      </c>
      <c r="L9" s="9" t="s">
        <v>15</v>
      </c>
      <c r="M9" s="13">
        <v>781</v>
      </c>
      <c r="N9" s="8" t="s">
        <v>34</v>
      </c>
      <c r="X9" s="39" t="s">
        <v>56</v>
      </c>
      <c r="Y9" s="39">
        <f t="shared" ref="Y9:AD9" si="0">COUNT(Y4:Y7)</f>
        <v>4</v>
      </c>
      <c r="Z9" s="39">
        <f t="shared" si="0"/>
        <v>4</v>
      </c>
      <c r="AA9" s="39">
        <f t="shared" si="0"/>
        <v>4</v>
      </c>
      <c r="AB9" s="39">
        <f t="shared" si="0"/>
        <v>4</v>
      </c>
      <c r="AC9" s="39">
        <f t="shared" si="0"/>
        <v>0</v>
      </c>
      <c r="AD9" s="39">
        <f t="shared" si="0"/>
        <v>4</v>
      </c>
    </row>
    <row r="10" spans="1:30" x14ac:dyDescent="0.25">
      <c r="A10" s="7" t="s">
        <v>14</v>
      </c>
      <c r="B10" s="7" t="s">
        <v>26</v>
      </c>
      <c r="C10" s="9">
        <v>57</v>
      </c>
      <c r="D10" s="10" t="s">
        <v>38</v>
      </c>
      <c r="E10" s="10">
        <v>537223.02300000004</v>
      </c>
      <c r="F10" s="10">
        <v>331395.46899999998</v>
      </c>
      <c r="G10" s="10" t="s">
        <v>40</v>
      </c>
      <c r="H10" s="10">
        <v>2015</v>
      </c>
      <c r="I10" s="11">
        <v>42340</v>
      </c>
      <c r="J10" s="7" t="s">
        <v>32</v>
      </c>
      <c r="K10" s="12">
        <v>-37</v>
      </c>
      <c r="L10" s="9" t="s">
        <v>33</v>
      </c>
      <c r="M10" s="9"/>
      <c r="N10" s="8"/>
      <c r="X10" s="39" t="s">
        <v>57</v>
      </c>
      <c r="Y10" s="40">
        <f t="shared" ref="Y10:AD10" si="1">MIN(Y4:Y7)</f>
        <v>18.899999999999999</v>
      </c>
      <c r="Z10" s="41">
        <f t="shared" si="1"/>
        <v>15.2</v>
      </c>
      <c r="AA10" s="40">
        <f t="shared" si="1"/>
        <v>0.02</v>
      </c>
      <c r="AB10" s="42">
        <f t="shared" si="1"/>
        <v>644</v>
      </c>
      <c r="AC10" s="42"/>
      <c r="AD10" s="40">
        <f t="shared" si="1"/>
        <v>0.8</v>
      </c>
    </row>
    <row r="11" spans="1:30" x14ac:dyDescent="0.25">
      <c r="A11" s="7" t="s">
        <v>14</v>
      </c>
      <c r="B11" s="7" t="s">
        <v>26</v>
      </c>
      <c r="C11" s="9">
        <v>57</v>
      </c>
      <c r="D11" s="10" t="s">
        <v>38</v>
      </c>
      <c r="E11" s="10">
        <v>537223.02300000004</v>
      </c>
      <c r="F11" s="10">
        <v>331395.46899999998</v>
      </c>
      <c r="G11" s="10" t="s">
        <v>40</v>
      </c>
      <c r="H11" s="10">
        <v>2015</v>
      </c>
      <c r="I11" s="11">
        <v>42340</v>
      </c>
      <c r="J11" s="9" t="s">
        <v>45</v>
      </c>
      <c r="K11" s="12">
        <v>1</v>
      </c>
      <c r="L11" s="9" t="s">
        <v>35</v>
      </c>
      <c r="M11" s="13">
        <v>781</v>
      </c>
      <c r="N11" s="8" t="s">
        <v>34</v>
      </c>
      <c r="X11" s="39" t="s">
        <v>58</v>
      </c>
      <c r="Y11" s="40">
        <f t="shared" ref="Y11:AD11" si="2">MAX(Y4:Y7)</f>
        <v>388</v>
      </c>
      <c r="Z11" s="41">
        <f t="shared" si="2"/>
        <v>338</v>
      </c>
      <c r="AA11" s="40">
        <f t="shared" si="2"/>
        <v>42.1</v>
      </c>
      <c r="AB11" s="42">
        <f t="shared" si="2"/>
        <v>905.5</v>
      </c>
      <c r="AC11" s="42"/>
      <c r="AD11" s="40">
        <f t="shared" si="2"/>
        <v>4</v>
      </c>
    </row>
    <row r="12" spans="1:30" x14ac:dyDescent="0.25">
      <c r="A12" s="7" t="s">
        <v>14</v>
      </c>
      <c r="B12" s="7" t="s">
        <v>26</v>
      </c>
      <c r="C12" s="9">
        <v>57</v>
      </c>
      <c r="D12" s="10" t="s">
        <v>38</v>
      </c>
      <c r="E12" s="10">
        <v>537223.02300000004</v>
      </c>
      <c r="F12" s="10">
        <v>331395.46899999998</v>
      </c>
      <c r="G12" s="10" t="s">
        <v>40</v>
      </c>
      <c r="H12" s="10">
        <v>2015</v>
      </c>
      <c r="I12" s="11">
        <v>42340</v>
      </c>
      <c r="J12" s="7" t="s">
        <v>22</v>
      </c>
      <c r="K12" s="12">
        <v>0.04</v>
      </c>
      <c r="L12" s="9" t="s">
        <v>15</v>
      </c>
      <c r="M12" s="13">
        <v>781</v>
      </c>
      <c r="N12" s="8" t="s">
        <v>34</v>
      </c>
      <c r="X12" s="39" t="s">
        <v>59</v>
      </c>
      <c r="Y12" s="43">
        <f t="shared" ref="Y12:AD12" si="3">MEDIAN(Y4:Y7)</f>
        <v>87.525000000000006</v>
      </c>
      <c r="Z12" s="43">
        <f t="shared" si="3"/>
        <v>177.70000000000002</v>
      </c>
      <c r="AA12" s="43">
        <f t="shared" si="3"/>
        <v>11.11</v>
      </c>
      <c r="AB12" s="43">
        <f t="shared" si="3"/>
        <v>720.5</v>
      </c>
      <c r="AC12" s="43"/>
      <c r="AD12" s="43">
        <f t="shared" si="3"/>
        <v>0.9</v>
      </c>
    </row>
    <row r="13" spans="1:30" x14ac:dyDescent="0.25">
      <c r="A13" s="7" t="s">
        <v>14</v>
      </c>
      <c r="B13" s="7" t="s">
        <v>26</v>
      </c>
      <c r="C13" s="9">
        <v>57</v>
      </c>
      <c r="D13" s="10" t="s">
        <v>38</v>
      </c>
      <c r="E13" s="10">
        <v>537223.02300000004</v>
      </c>
      <c r="F13" s="10">
        <v>331395.46899999998</v>
      </c>
      <c r="G13" s="10" t="s">
        <v>40</v>
      </c>
      <c r="H13" s="10">
        <v>2015</v>
      </c>
      <c r="I13" s="11">
        <v>42340</v>
      </c>
      <c r="J13" s="7" t="s">
        <v>23</v>
      </c>
      <c r="K13" s="12">
        <v>15.2</v>
      </c>
      <c r="L13" s="9" t="s">
        <v>15</v>
      </c>
      <c r="M13" s="9"/>
      <c r="N13" s="8"/>
      <c r="X13" s="39" t="s">
        <v>60</v>
      </c>
      <c r="Y13" s="43">
        <f t="shared" ref="Y13:AD13" si="4">_xlfn.VAR.P(Y4:Y7)</f>
        <v>21422.990468749998</v>
      </c>
      <c r="Z13" s="43">
        <f t="shared" si="4"/>
        <v>22727.5275</v>
      </c>
      <c r="AA13" s="43">
        <f t="shared" si="4"/>
        <v>303.22947500000004</v>
      </c>
      <c r="AB13" s="43">
        <f t="shared" si="4"/>
        <v>9403.671875</v>
      </c>
      <c r="AC13" s="43"/>
      <c r="AD13" s="43">
        <f t="shared" si="4"/>
        <v>1.8475000000000006</v>
      </c>
    </row>
    <row r="14" spans="1:30" x14ac:dyDescent="0.25">
      <c r="A14" s="7" t="s">
        <v>14</v>
      </c>
      <c r="B14" s="7" t="s">
        <v>26</v>
      </c>
      <c r="C14" s="9">
        <v>57</v>
      </c>
      <c r="D14" s="10" t="s">
        <v>38</v>
      </c>
      <c r="E14" s="10">
        <v>537223.02300000004</v>
      </c>
      <c r="F14" s="10">
        <v>331395.46899999998</v>
      </c>
      <c r="G14" s="10" t="s">
        <v>40</v>
      </c>
      <c r="H14" s="10">
        <v>2015</v>
      </c>
      <c r="I14" s="11">
        <v>42340</v>
      </c>
      <c r="J14" s="9" t="s">
        <v>46</v>
      </c>
      <c r="K14" s="12">
        <v>1</v>
      </c>
      <c r="L14" s="9" t="s">
        <v>35</v>
      </c>
      <c r="M14" s="13">
        <v>781</v>
      </c>
      <c r="N14" s="8" t="s">
        <v>34</v>
      </c>
      <c r="X14" s="39" t="s">
        <v>61</v>
      </c>
      <c r="Y14" s="43">
        <f t="shared" ref="Y14:AD14" si="5">_xlfn.STDEV.P(Y4:Y7)</f>
        <v>146.36594709409016</v>
      </c>
      <c r="Z14" s="43">
        <f t="shared" si="5"/>
        <v>150.75651727205693</v>
      </c>
      <c r="AA14" s="43">
        <f t="shared" si="5"/>
        <v>17.4134854351448</v>
      </c>
      <c r="AB14" s="43">
        <f t="shared" si="5"/>
        <v>96.972531548887602</v>
      </c>
      <c r="AC14" s="43"/>
      <c r="AD14" s="43">
        <f t="shared" si="5"/>
        <v>1.359227721906819</v>
      </c>
    </row>
    <row r="15" spans="1:30" x14ac:dyDescent="0.25">
      <c r="A15" s="7" t="s">
        <v>14</v>
      </c>
      <c r="B15" s="7" t="s">
        <v>26</v>
      </c>
      <c r="C15" s="9">
        <v>57</v>
      </c>
      <c r="D15" s="10" t="s">
        <v>38</v>
      </c>
      <c r="E15" s="10">
        <v>537223.02300000004</v>
      </c>
      <c r="F15" s="10">
        <v>331395.46899999998</v>
      </c>
      <c r="G15" s="10" t="s">
        <v>40</v>
      </c>
      <c r="H15" s="10">
        <v>2015</v>
      </c>
      <c r="I15" s="11">
        <v>42340</v>
      </c>
      <c r="J15" s="7" t="s">
        <v>36</v>
      </c>
      <c r="K15" s="12">
        <v>8.1</v>
      </c>
      <c r="L15" s="9" t="s">
        <v>47</v>
      </c>
      <c r="M15" s="9"/>
      <c r="N15" s="8"/>
      <c r="X15" s="39" t="s">
        <v>62</v>
      </c>
      <c r="Y15" s="43">
        <f t="shared" ref="Y15:AD15" si="6">_xlfn.CONFIDENCE.T(0.05,Y14,Y9)</f>
        <v>232.90088377446904</v>
      </c>
      <c r="Z15" s="43">
        <f t="shared" si="6"/>
        <v>239.88726069494862</v>
      </c>
      <c r="AA15" s="43">
        <f t="shared" si="6"/>
        <v>27.708741192594125</v>
      </c>
      <c r="AB15" s="43">
        <f t="shared" si="6"/>
        <v>154.30493737088264</v>
      </c>
      <c r="AC15" s="43"/>
      <c r="AD15" s="43">
        <f t="shared" si="6"/>
        <v>2.1628346208107745</v>
      </c>
    </row>
    <row r="16" spans="1:30" x14ac:dyDescent="0.25">
      <c r="A16" s="7" t="s">
        <v>14</v>
      </c>
      <c r="B16" s="7" t="s">
        <v>26</v>
      </c>
      <c r="C16" s="9">
        <v>57</v>
      </c>
      <c r="D16" s="10" t="s">
        <v>38</v>
      </c>
      <c r="E16" s="10">
        <v>537223.02300000004</v>
      </c>
      <c r="F16" s="10">
        <v>331395.46899999998</v>
      </c>
      <c r="G16" s="10" t="s">
        <v>40</v>
      </c>
      <c r="H16" s="10">
        <v>2015</v>
      </c>
      <c r="I16" s="11">
        <v>42340</v>
      </c>
      <c r="J16" s="7" t="s">
        <v>24</v>
      </c>
      <c r="K16" s="12">
        <v>7.54</v>
      </c>
      <c r="L16" s="9" t="s">
        <v>25</v>
      </c>
      <c r="M16" s="9"/>
      <c r="N16" s="8"/>
    </row>
    <row r="17" spans="1:24" x14ac:dyDescent="0.25">
      <c r="A17" s="7" t="s">
        <v>14</v>
      </c>
      <c r="B17" s="7" t="s">
        <v>26</v>
      </c>
      <c r="C17" s="9">
        <v>57</v>
      </c>
      <c r="D17" s="10" t="s">
        <v>38</v>
      </c>
      <c r="E17" s="10">
        <v>537223.02300000004</v>
      </c>
      <c r="F17" s="10">
        <v>331395.46899999998</v>
      </c>
      <c r="G17" s="10" t="s">
        <v>40</v>
      </c>
      <c r="H17" s="10">
        <v>2016</v>
      </c>
      <c r="I17" s="11">
        <v>42449</v>
      </c>
      <c r="J17" s="7" t="s">
        <v>42</v>
      </c>
      <c r="K17" s="12">
        <v>0.5</v>
      </c>
      <c r="L17" s="7" t="s">
        <v>35</v>
      </c>
      <c r="M17" s="13">
        <v>781</v>
      </c>
      <c r="N17" s="8" t="s">
        <v>34</v>
      </c>
    </row>
    <row r="18" spans="1:24" x14ac:dyDescent="0.25">
      <c r="A18" s="7" t="s">
        <v>14</v>
      </c>
      <c r="B18" s="7" t="s">
        <v>26</v>
      </c>
      <c r="C18" s="9">
        <v>57</v>
      </c>
      <c r="D18" s="10" t="s">
        <v>38</v>
      </c>
      <c r="E18" s="10">
        <v>537223.02300000004</v>
      </c>
      <c r="F18" s="10">
        <v>331395.46899999998</v>
      </c>
      <c r="G18" s="10" t="s">
        <v>40</v>
      </c>
      <c r="H18" s="10">
        <v>2016</v>
      </c>
      <c r="I18" s="11">
        <v>42449</v>
      </c>
      <c r="J18" s="7" t="s">
        <v>37</v>
      </c>
      <c r="K18" s="12">
        <v>4</v>
      </c>
      <c r="L18" s="7" t="s">
        <v>35</v>
      </c>
      <c r="M18" s="9"/>
      <c r="N18" s="8"/>
    </row>
    <row r="19" spans="1:24" x14ac:dyDescent="0.25">
      <c r="A19" s="7" t="s">
        <v>14</v>
      </c>
      <c r="B19" s="7" t="s">
        <v>26</v>
      </c>
      <c r="C19" s="9">
        <v>57</v>
      </c>
      <c r="D19" s="10" t="s">
        <v>38</v>
      </c>
      <c r="E19" s="10">
        <v>537223.02300000004</v>
      </c>
      <c r="F19" s="10">
        <v>331395.46899999998</v>
      </c>
      <c r="G19" s="10" t="s">
        <v>40</v>
      </c>
      <c r="H19" s="10">
        <v>2016</v>
      </c>
      <c r="I19" s="11">
        <v>42449</v>
      </c>
      <c r="J19" s="7" t="s">
        <v>28</v>
      </c>
      <c r="K19" s="12">
        <v>705</v>
      </c>
      <c r="L19" s="7" t="s">
        <v>29</v>
      </c>
      <c r="M19" s="9"/>
      <c r="N19" s="8"/>
    </row>
    <row r="20" spans="1:24" x14ac:dyDescent="0.25">
      <c r="A20" s="7" t="s">
        <v>14</v>
      </c>
      <c r="B20" s="7" t="s">
        <v>26</v>
      </c>
      <c r="C20" s="9">
        <v>57</v>
      </c>
      <c r="D20" s="10" t="s">
        <v>38</v>
      </c>
      <c r="E20" s="10">
        <v>537223.02300000004</v>
      </c>
      <c r="F20" s="10">
        <v>331395.46899999998</v>
      </c>
      <c r="G20" s="10" t="s">
        <v>40</v>
      </c>
      <c r="H20" s="10">
        <v>2016</v>
      </c>
      <c r="I20" s="11">
        <v>42449</v>
      </c>
      <c r="J20" s="9" t="s">
        <v>43</v>
      </c>
      <c r="K20" s="12">
        <v>1</v>
      </c>
      <c r="L20" s="9" t="s">
        <v>35</v>
      </c>
      <c r="M20" s="13">
        <v>781</v>
      </c>
      <c r="N20" s="8" t="s">
        <v>34</v>
      </c>
    </row>
    <row r="21" spans="1:24" x14ac:dyDescent="0.25">
      <c r="A21" s="7" t="s">
        <v>14</v>
      </c>
      <c r="B21" s="7" t="s">
        <v>26</v>
      </c>
      <c r="C21" s="9">
        <v>57</v>
      </c>
      <c r="D21" s="10" t="s">
        <v>38</v>
      </c>
      <c r="E21" s="10">
        <v>537223.02300000004</v>
      </c>
      <c r="F21" s="10">
        <v>331395.46899999998</v>
      </c>
      <c r="G21" s="10" t="s">
        <v>40</v>
      </c>
      <c r="H21" s="10">
        <v>2016</v>
      </c>
      <c r="I21" s="11">
        <v>42449</v>
      </c>
      <c r="J21" s="7" t="s">
        <v>19</v>
      </c>
      <c r="K21" s="12">
        <v>133</v>
      </c>
      <c r="L21" s="9" t="s">
        <v>15</v>
      </c>
      <c r="M21" s="9"/>
      <c r="N21" s="8"/>
    </row>
    <row r="22" spans="1:24" x14ac:dyDescent="0.25">
      <c r="A22" s="7" t="s">
        <v>14</v>
      </c>
      <c r="B22" s="7" t="s">
        <v>26</v>
      </c>
      <c r="C22" s="9">
        <v>57</v>
      </c>
      <c r="D22" s="10" t="s">
        <v>38</v>
      </c>
      <c r="E22" s="10">
        <v>537223.02300000004</v>
      </c>
      <c r="F22" s="10">
        <v>331395.46899999998</v>
      </c>
      <c r="G22" s="10" t="s">
        <v>40</v>
      </c>
      <c r="H22" s="10">
        <v>2016</v>
      </c>
      <c r="I22" s="11">
        <v>42449</v>
      </c>
      <c r="J22" s="9" t="s">
        <v>44</v>
      </c>
      <c r="K22" s="12">
        <v>4</v>
      </c>
      <c r="L22" s="9" t="s">
        <v>35</v>
      </c>
      <c r="M22" s="9"/>
      <c r="N22" s="8"/>
      <c r="X22" s="12"/>
    </row>
    <row r="23" spans="1:24" x14ac:dyDescent="0.25">
      <c r="A23" s="7" t="s">
        <v>14</v>
      </c>
      <c r="B23" s="7" t="s">
        <v>26</v>
      </c>
      <c r="C23" s="9">
        <v>57</v>
      </c>
      <c r="D23" s="10" t="s">
        <v>38</v>
      </c>
      <c r="E23" s="10">
        <v>537223.02300000004</v>
      </c>
      <c r="F23" s="10">
        <v>331395.46899999998</v>
      </c>
      <c r="G23" s="10" t="s">
        <v>40</v>
      </c>
      <c r="H23" s="10">
        <v>2016</v>
      </c>
      <c r="I23" s="11">
        <v>42449</v>
      </c>
      <c r="J23" s="9" t="s">
        <v>27</v>
      </c>
      <c r="K23" s="12">
        <v>0.04</v>
      </c>
      <c r="L23" s="9" t="s">
        <v>15</v>
      </c>
      <c r="M23" s="9"/>
      <c r="N23" s="8"/>
      <c r="X23" s="12"/>
    </row>
    <row r="24" spans="1:24" x14ac:dyDescent="0.25">
      <c r="A24" s="7" t="s">
        <v>14</v>
      </c>
      <c r="B24" s="7" t="s">
        <v>26</v>
      </c>
      <c r="C24" s="9">
        <v>57</v>
      </c>
      <c r="D24" s="10" t="s">
        <v>38</v>
      </c>
      <c r="E24" s="10">
        <v>537223.02300000004</v>
      </c>
      <c r="F24" s="10">
        <v>331395.46899999998</v>
      </c>
      <c r="G24" s="10" t="s">
        <v>40</v>
      </c>
      <c r="H24" s="10">
        <v>2016</v>
      </c>
      <c r="I24" s="11">
        <v>42449</v>
      </c>
      <c r="J24" s="7" t="s">
        <v>32</v>
      </c>
      <c r="K24" s="12">
        <v>-124</v>
      </c>
      <c r="L24" s="9" t="s">
        <v>33</v>
      </c>
      <c r="M24" s="9"/>
      <c r="N24" s="8"/>
      <c r="X24" s="44"/>
    </row>
    <row r="25" spans="1:24" x14ac:dyDescent="0.25">
      <c r="A25" s="7" t="s">
        <v>14</v>
      </c>
      <c r="B25" s="7" t="s">
        <v>26</v>
      </c>
      <c r="C25" s="9">
        <v>57</v>
      </c>
      <c r="D25" s="10" t="s">
        <v>38</v>
      </c>
      <c r="E25" s="10">
        <v>537223.02300000004</v>
      </c>
      <c r="F25" s="10">
        <v>331395.46899999998</v>
      </c>
      <c r="G25" s="10" t="s">
        <v>40</v>
      </c>
      <c r="H25" s="10">
        <v>2016</v>
      </c>
      <c r="I25" s="11">
        <v>42449</v>
      </c>
      <c r="J25" s="9" t="s">
        <v>45</v>
      </c>
      <c r="K25" s="12">
        <v>1</v>
      </c>
      <c r="L25" s="9" t="s">
        <v>35</v>
      </c>
      <c r="M25" s="13">
        <v>781</v>
      </c>
      <c r="N25" s="8" t="s">
        <v>34</v>
      </c>
    </row>
    <row r="26" spans="1:24" x14ac:dyDescent="0.25">
      <c r="A26" s="7" t="s">
        <v>14</v>
      </c>
      <c r="B26" s="7" t="s">
        <v>26</v>
      </c>
      <c r="C26" s="9">
        <v>57</v>
      </c>
      <c r="D26" s="10" t="s">
        <v>38</v>
      </c>
      <c r="E26" s="10">
        <v>537223.02300000004</v>
      </c>
      <c r="F26" s="10">
        <v>331395.46899999998</v>
      </c>
      <c r="G26" s="10" t="s">
        <v>40</v>
      </c>
      <c r="H26" s="10">
        <v>2016</v>
      </c>
      <c r="I26" s="11">
        <v>42449</v>
      </c>
      <c r="J26" s="9" t="s">
        <v>21</v>
      </c>
      <c r="K26" s="12">
        <v>508</v>
      </c>
      <c r="L26" s="9" t="s">
        <v>15</v>
      </c>
      <c r="M26" s="9"/>
      <c r="N26" s="8"/>
    </row>
    <row r="27" spans="1:24" x14ac:dyDescent="0.25">
      <c r="A27" s="7" t="s">
        <v>14</v>
      </c>
      <c r="B27" s="7" t="s">
        <v>26</v>
      </c>
      <c r="C27" s="9">
        <v>57</v>
      </c>
      <c r="D27" s="10" t="s">
        <v>38</v>
      </c>
      <c r="E27" s="10">
        <v>537223.02300000004</v>
      </c>
      <c r="F27" s="10">
        <v>331395.46899999998</v>
      </c>
      <c r="G27" s="10" t="s">
        <v>40</v>
      </c>
      <c r="H27" s="10">
        <v>2016</v>
      </c>
      <c r="I27" s="11">
        <v>42449</v>
      </c>
      <c r="J27" s="7" t="s">
        <v>22</v>
      </c>
      <c r="K27" s="12">
        <v>0.42</v>
      </c>
      <c r="L27" s="9" t="s">
        <v>15</v>
      </c>
      <c r="M27" s="9"/>
      <c r="N27" s="8"/>
    </row>
    <row r="28" spans="1:24" x14ac:dyDescent="0.25">
      <c r="A28" s="7" t="s">
        <v>14</v>
      </c>
      <c r="B28" s="7" t="s">
        <v>26</v>
      </c>
      <c r="C28" s="9">
        <v>57</v>
      </c>
      <c r="D28" s="10" t="s">
        <v>38</v>
      </c>
      <c r="E28" s="10">
        <v>537223.02300000004</v>
      </c>
      <c r="F28" s="10">
        <v>331395.46899999998</v>
      </c>
      <c r="G28" s="10" t="s">
        <v>40</v>
      </c>
      <c r="H28" s="10">
        <v>2016</v>
      </c>
      <c r="I28" s="11">
        <v>42449</v>
      </c>
      <c r="J28" s="7" t="s">
        <v>23</v>
      </c>
      <c r="K28" s="12">
        <v>38.4</v>
      </c>
      <c r="L28" s="9" t="s">
        <v>15</v>
      </c>
      <c r="M28" s="9"/>
      <c r="N28" s="8"/>
    </row>
    <row r="29" spans="1:24" x14ac:dyDescent="0.25">
      <c r="A29" s="7" t="s">
        <v>14</v>
      </c>
      <c r="B29" s="7" t="s">
        <v>26</v>
      </c>
      <c r="C29" s="9">
        <v>57</v>
      </c>
      <c r="D29" s="10" t="s">
        <v>38</v>
      </c>
      <c r="E29" s="10">
        <v>537223.02300000004</v>
      </c>
      <c r="F29" s="10">
        <v>331395.46899999998</v>
      </c>
      <c r="G29" s="10" t="s">
        <v>40</v>
      </c>
      <c r="H29" s="10">
        <v>2016</v>
      </c>
      <c r="I29" s="11">
        <v>42449</v>
      </c>
      <c r="J29" s="9" t="s">
        <v>46</v>
      </c>
      <c r="K29" s="12">
        <v>1</v>
      </c>
      <c r="L29" s="9" t="s">
        <v>35</v>
      </c>
      <c r="M29" s="13">
        <v>781</v>
      </c>
      <c r="N29" s="8" t="s">
        <v>34</v>
      </c>
    </row>
    <row r="30" spans="1:24" x14ac:dyDescent="0.25">
      <c r="A30" s="7" t="s">
        <v>14</v>
      </c>
      <c r="B30" s="7" t="s">
        <v>26</v>
      </c>
      <c r="C30" s="9">
        <v>57</v>
      </c>
      <c r="D30" s="10" t="s">
        <v>38</v>
      </c>
      <c r="E30" s="10">
        <v>537223.02300000004</v>
      </c>
      <c r="F30" s="10">
        <v>331395.46899999998</v>
      </c>
      <c r="G30" s="10" t="s">
        <v>40</v>
      </c>
      <c r="H30" s="10">
        <v>2016</v>
      </c>
      <c r="I30" s="11">
        <v>42449</v>
      </c>
      <c r="J30" s="7" t="s">
        <v>36</v>
      </c>
      <c r="K30" s="12">
        <v>7.2</v>
      </c>
      <c r="L30" s="9" t="s">
        <v>47</v>
      </c>
      <c r="M30" s="9"/>
      <c r="N30" s="8"/>
    </row>
    <row r="31" spans="1:24" x14ac:dyDescent="0.25">
      <c r="A31" s="7" t="s">
        <v>14</v>
      </c>
      <c r="B31" s="7" t="s">
        <v>26</v>
      </c>
      <c r="C31" s="9">
        <v>57</v>
      </c>
      <c r="D31" s="10" t="s">
        <v>38</v>
      </c>
      <c r="E31" s="10">
        <v>537223.02300000004</v>
      </c>
      <c r="F31" s="10">
        <v>331395.46899999998</v>
      </c>
      <c r="G31" s="10" t="s">
        <v>40</v>
      </c>
      <c r="H31" s="10">
        <v>2016</v>
      </c>
      <c r="I31" s="11">
        <v>42449</v>
      </c>
      <c r="J31" s="7" t="s">
        <v>24</v>
      </c>
      <c r="K31" s="12">
        <v>8.23</v>
      </c>
      <c r="L31" s="9" t="s">
        <v>25</v>
      </c>
      <c r="M31" s="9"/>
      <c r="N31" s="8"/>
    </row>
    <row r="32" spans="1:24" x14ac:dyDescent="0.25">
      <c r="A32" s="7" t="s">
        <v>14</v>
      </c>
      <c r="B32" s="7" t="s">
        <v>26</v>
      </c>
      <c r="C32" s="9">
        <v>57</v>
      </c>
      <c r="D32" s="10" t="s">
        <v>38</v>
      </c>
      <c r="E32" s="10">
        <v>537223.02300000004</v>
      </c>
      <c r="F32" s="10">
        <v>331395.46899999998</v>
      </c>
      <c r="G32" s="10" t="s">
        <v>40</v>
      </c>
      <c r="H32" s="10">
        <v>2018</v>
      </c>
      <c r="I32" s="11">
        <v>43178</v>
      </c>
      <c r="J32" s="9" t="s">
        <v>42</v>
      </c>
      <c r="K32" s="12">
        <v>0.2</v>
      </c>
      <c r="L32" s="9" t="s">
        <v>39</v>
      </c>
      <c r="M32" s="13">
        <v>781</v>
      </c>
      <c r="N32" s="8" t="s">
        <v>34</v>
      </c>
    </row>
    <row r="33" spans="1:14" x14ac:dyDescent="0.25">
      <c r="A33" s="7" t="s">
        <v>14</v>
      </c>
      <c r="B33" s="7" t="s">
        <v>26</v>
      </c>
      <c r="C33" s="9">
        <v>57</v>
      </c>
      <c r="D33" s="10" t="s">
        <v>38</v>
      </c>
      <c r="E33" s="10">
        <v>537223.02300000004</v>
      </c>
      <c r="F33" s="10">
        <v>331395.46899999998</v>
      </c>
      <c r="G33" s="10" t="s">
        <v>40</v>
      </c>
      <c r="H33" s="10">
        <v>2018</v>
      </c>
      <c r="I33" s="11">
        <v>43178</v>
      </c>
      <c r="J33" s="9" t="s">
        <v>37</v>
      </c>
      <c r="K33" s="12">
        <v>1.6</v>
      </c>
      <c r="L33" s="9" t="s">
        <v>39</v>
      </c>
      <c r="M33" s="13">
        <v>781</v>
      </c>
      <c r="N33" s="8" t="s">
        <v>34</v>
      </c>
    </row>
    <row r="34" spans="1:14" x14ac:dyDescent="0.25">
      <c r="A34" s="7" t="s">
        <v>14</v>
      </c>
      <c r="B34" s="7" t="s">
        <v>26</v>
      </c>
      <c r="C34" s="9">
        <v>57</v>
      </c>
      <c r="D34" s="10" t="s">
        <v>38</v>
      </c>
      <c r="E34" s="10">
        <v>537223.02300000004</v>
      </c>
      <c r="F34" s="10">
        <v>331395.46899999998</v>
      </c>
      <c r="G34" s="10" t="s">
        <v>40</v>
      </c>
      <c r="H34" s="10">
        <v>2018</v>
      </c>
      <c r="I34" s="11">
        <v>43178</v>
      </c>
      <c r="J34" s="9" t="s">
        <v>28</v>
      </c>
      <c r="K34" s="12">
        <v>914</v>
      </c>
      <c r="L34" s="9" t="s">
        <v>29</v>
      </c>
      <c r="M34" s="9"/>
      <c r="N34" s="8"/>
    </row>
    <row r="35" spans="1:14" x14ac:dyDescent="0.25">
      <c r="A35" s="7" t="s">
        <v>14</v>
      </c>
      <c r="B35" s="7" t="s">
        <v>26</v>
      </c>
      <c r="C35" s="9">
        <v>57</v>
      </c>
      <c r="D35" s="10" t="s">
        <v>38</v>
      </c>
      <c r="E35" s="10">
        <v>537223.02300000004</v>
      </c>
      <c r="F35" s="10">
        <v>331395.46899999998</v>
      </c>
      <c r="G35" s="10" t="s">
        <v>40</v>
      </c>
      <c r="H35" s="10">
        <v>2018</v>
      </c>
      <c r="I35" s="11">
        <v>43178</v>
      </c>
      <c r="J35" s="9" t="s">
        <v>43</v>
      </c>
      <c r="K35" s="12">
        <v>0.1</v>
      </c>
      <c r="L35" s="9" t="s">
        <v>39</v>
      </c>
      <c r="M35" s="13">
        <v>781</v>
      </c>
      <c r="N35" s="8" t="s">
        <v>34</v>
      </c>
    </row>
    <row r="36" spans="1:14" x14ac:dyDescent="0.25">
      <c r="A36" s="7" t="s">
        <v>14</v>
      </c>
      <c r="B36" s="7" t="s">
        <v>26</v>
      </c>
      <c r="C36" s="9">
        <v>57</v>
      </c>
      <c r="D36" s="10" t="s">
        <v>38</v>
      </c>
      <c r="E36" s="10">
        <v>537223.02300000004</v>
      </c>
      <c r="F36" s="10">
        <v>331395.46899999998</v>
      </c>
      <c r="G36" s="10" t="s">
        <v>40</v>
      </c>
      <c r="H36" s="10">
        <v>2018</v>
      </c>
      <c r="I36" s="11">
        <v>43178</v>
      </c>
      <c r="J36" s="9" t="s">
        <v>16</v>
      </c>
      <c r="K36" s="12">
        <v>248</v>
      </c>
      <c r="L36" s="9" t="s">
        <v>15</v>
      </c>
      <c r="M36" s="9"/>
      <c r="N36" s="8"/>
    </row>
    <row r="37" spans="1:14" x14ac:dyDescent="0.25">
      <c r="A37" s="7" t="s">
        <v>14</v>
      </c>
      <c r="B37" s="7" t="s">
        <v>26</v>
      </c>
      <c r="C37" s="9">
        <v>57</v>
      </c>
      <c r="D37" s="10" t="s">
        <v>38</v>
      </c>
      <c r="E37" s="10">
        <v>537223.02300000004</v>
      </c>
      <c r="F37" s="10">
        <v>331395.46899999998</v>
      </c>
      <c r="G37" s="10" t="s">
        <v>40</v>
      </c>
      <c r="H37" s="10">
        <v>2018</v>
      </c>
      <c r="I37" s="11">
        <v>43178</v>
      </c>
      <c r="J37" s="9" t="s">
        <v>17</v>
      </c>
      <c r="K37" s="12">
        <v>2.5</v>
      </c>
      <c r="L37" s="9" t="s">
        <v>15</v>
      </c>
      <c r="M37" s="9"/>
      <c r="N37" s="8"/>
    </row>
    <row r="38" spans="1:14" x14ac:dyDescent="0.25">
      <c r="A38" s="7" t="s">
        <v>14</v>
      </c>
      <c r="B38" s="7" t="s">
        <v>26</v>
      </c>
      <c r="C38" s="9">
        <v>57</v>
      </c>
      <c r="D38" s="10" t="s">
        <v>38</v>
      </c>
      <c r="E38" s="10">
        <v>537223.02300000004</v>
      </c>
      <c r="F38" s="10">
        <v>331395.46899999998</v>
      </c>
      <c r="G38" s="10" t="s">
        <v>40</v>
      </c>
      <c r="H38" s="10">
        <v>2018</v>
      </c>
      <c r="I38" s="11">
        <v>43178</v>
      </c>
      <c r="J38" s="7" t="s">
        <v>18</v>
      </c>
      <c r="K38" s="12">
        <v>168</v>
      </c>
      <c r="L38" s="9" t="s">
        <v>15</v>
      </c>
      <c r="M38" s="9"/>
      <c r="N38" s="8"/>
    </row>
    <row r="39" spans="1:14" x14ac:dyDescent="0.25">
      <c r="A39" s="7" t="s">
        <v>14</v>
      </c>
      <c r="B39" s="7" t="s">
        <v>26</v>
      </c>
      <c r="C39" s="9">
        <v>57</v>
      </c>
      <c r="D39" s="10" t="s">
        <v>38</v>
      </c>
      <c r="E39" s="10">
        <v>537223.02300000004</v>
      </c>
      <c r="F39" s="10">
        <v>331395.46899999998</v>
      </c>
      <c r="G39" s="10" t="s">
        <v>40</v>
      </c>
      <c r="H39" s="10">
        <v>2018</v>
      </c>
      <c r="I39" s="11">
        <v>43178</v>
      </c>
      <c r="J39" s="7" t="s">
        <v>30</v>
      </c>
      <c r="K39" s="12">
        <v>2.36</v>
      </c>
      <c r="L39" s="9" t="s">
        <v>15</v>
      </c>
      <c r="M39" s="9"/>
      <c r="N39" s="8"/>
    </row>
    <row r="40" spans="1:14" x14ac:dyDescent="0.25">
      <c r="A40" s="7" t="s">
        <v>14</v>
      </c>
      <c r="B40" s="7" t="s">
        <v>26</v>
      </c>
      <c r="C40" s="9">
        <v>57</v>
      </c>
      <c r="D40" s="10" t="s">
        <v>38</v>
      </c>
      <c r="E40" s="10">
        <v>537223.02300000004</v>
      </c>
      <c r="F40" s="10">
        <v>331395.46899999998</v>
      </c>
      <c r="G40" s="10" t="s">
        <v>40</v>
      </c>
      <c r="H40" s="10">
        <v>2018</v>
      </c>
      <c r="I40" s="11">
        <v>43178</v>
      </c>
      <c r="J40" s="9" t="s">
        <v>48</v>
      </c>
      <c r="K40" s="12">
        <v>0.3</v>
      </c>
      <c r="L40" s="9" t="s">
        <v>39</v>
      </c>
      <c r="M40" s="13">
        <v>781</v>
      </c>
      <c r="N40" s="8" t="s">
        <v>34</v>
      </c>
    </row>
    <row r="41" spans="1:14" x14ac:dyDescent="0.25">
      <c r="A41" s="7" t="s">
        <v>14</v>
      </c>
      <c r="B41" s="7" t="s">
        <v>26</v>
      </c>
      <c r="C41" s="9">
        <v>57</v>
      </c>
      <c r="D41" s="10" t="s">
        <v>38</v>
      </c>
      <c r="E41" s="10">
        <v>537223.02300000004</v>
      </c>
      <c r="F41" s="10">
        <v>331395.46899999998</v>
      </c>
      <c r="G41" s="10" t="s">
        <v>40</v>
      </c>
      <c r="H41" s="10">
        <v>2018</v>
      </c>
      <c r="I41" s="11">
        <v>43178</v>
      </c>
      <c r="J41" s="9" t="s">
        <v>19</v>
      </c>
      <c r="K41" s="12">
        <v>51.2</v>
      </c>
      <c r="L41" s="9" t="s">
        <v>15</v>
      </c>
      <c r="M41" s="9"/>
      <c r="N41" s="8"/>
    </row>
    <row r="42" spans="1:14" x14ac:dyDescent="0.25">
      <c r="A42" s="7" t="s">
        <v>14</v>
      </c>
      <c r="B42" s="7" t="s">
        <v>26</v>
      </c>
      <c r="C42" s="9">
        <v>57</v>
      </c>
      <c r="D42" s="10" t="s">
        <v>38</v>
      </c>
      <c r="E42" s="10">
        <v>537223.02300000004</v>
      </c>
      <c r="F42" s="10">
        <v>331395.46899999998</v>
      </c>
      <c r="G42" s="10" t="s">
        <v>40</v>
      </c>
      <c r="H42" s="10">
        <v>2018</v>
      </c>
      <c r="I42" s="11">
        <v>43178</v>
      </c>
      <c r="J42" s="9" t="s">
        <v>44</v>
      </c>
      <c r="K42" s="12">
        <v>0.2</v>
      </c>
      <c r="L42" s="9" t="s">
        <v>39</v>
      </c>
      <c r="M42" s="13">
        <v>781</v>
      </c>
      <c r="N42" s="8" t="s">
        <v>34</v>
      </c>
    </row>
    <row r="43" spans="1:14" x14ac:dyDescent="0.25">
      <c r="A43" s="7" t="s">
        <v>14</v>
      </c>
      <c r="B43" s="7" t="s">
        <v>26</v>
      </c>
      <c r="C43" s="9">
        <v>57</v>
      </c>
      <c r="D43" s="10" t="s">
        <v>38</v>
      </c>
      <c r="E43" s="10">
        <v>537223.02300000004</v>
      </c>
      <c r="F43" s="10">
        <v>331395.46899999998</v>
      </c>
      <c r="G43" s="10" t="s">
        <v>40</v>
      </c>
      <c r="H43" s="10">
        <v>2018</v>
      </c>
      <c r="I43" s="11">
        <v>43178</v>
      </c>
      <c r="J43" s="7" t="s">
        <v>20</v>
      </c>
      <c r="K43" s="12">
        <v>26.2</v>
      </c>
      <c r="L43" s="9" t="s">
        <v>15</v>
      </c>
      <c r="M43" s="9"/>
      <c r="N43" s="8"/>
    </row>
    <row r="44" spans="1:14" x14ac:dyDescent="0.25">
      <c r="A44" s="7" t="s">
        <v>14</v>
      </c>
      <c r="B44" s="7" t="s">
        <v>26</v>
      </c>
      <c r="C44" s="9">
        <v>57</v>
      </c>
      <c r="D44" s="10" t="s">
        <v>38</v>
      </c>
      <c r="E44" s="10">
        <v>537223.02300000004</v>
      </c>
      <c r="F44" s="10">
        <v>331395.46899999998</v>
      </c>
      <c r="G44" s="10" t="s">
        <v>40</v>
      </c>
      <c r="H44" s="10">
        <v>2018</v>
      </c>
      <c r="I44" s="11">
        <v>43178</v>
      </c>
      <c r="J44" s="9" t="s">
        <v>27</v>
      </c>
      <c r="K44" s="12">
        <v>50</v>
      </c>
      <c r="L44" s="9" t="s">
        <v>39</v>
      </c>
      <c r="M44" s="13">
        <v>781</v>
      </c>
      <c r="N44" s="8" t="s">
        <v>34</v>
      </c>
    </row>
    <row r="45" spans="1:14" x14ac:dyDescent="0.25">
      <c r="A45" s="7" t="s">
        <v>14</v>
      </c>
      <c r="B45" s="7" t="s">
        <v>26</v>
      </c>
      <c r="C45" s="9">
        <v>57</v>
      </c>
      <c r="D45" s="10" t="s">
        <v>38</v>
      </c>
      <c r="E45" s="10">
        <v>537223.02300000004</v>
      </c>
      <c r="F45" s="10">
        <v>331395.46899999998</v>
      </c>
      <c r="G45" s="10" t="s">
        <v>40</v>
      </c>
      <c r="H45" s="10">
        <v>2018</v>
      </c>
      <c r="I45" s="11">
        <v>43178</v>
      </c>
      <c r="J45" s="7" t="s">
        <v>31</v>
      </c>
      <c r="K45" s="12">
        <v>4.05</v>
      </c>
      <c r="L45" s="9" t="s">
        <v>15</v>
      </c>
      <c r="M45" s="9"/>
      <c r="N45" s="8"/>
    </row>
    <row r="46" spans="1:14" x14ac:dyDescent="0.25">
      <c r="A46" s="7" t="s">
        <v>14</v>
      </c>
      <c r="B46" s="7" t="s">
        <v>26</v>
      </c>
      <c r="C46" s="9">
        <v>57</v>
      </c>
      <c r="D46" s="10" t="s">
        <v>38</v>
      </c>
      <c r="E46" s="10">
        <v>537223.02300000004</v>
      </c>
      <c r="F46" s="10">
        <v>331395.46899999998</v>
      </c>
      <c r="G46" s="10" t="s">
        <v>40</v>
      </c>
      <c r="H46" s="10">
        <v>2018</v>
      </c>
      <c r="I46" s="11">
        <v>43178</v>
      </c>
      <c r="J46" s="9" t="s">
        <v>45</v>
      </c>
      <c r="K46" s="12">
        <v>0.1</v>
      </c>
      <c r="L46" s="9" t="s">
        <v>39</v>
      </c>
      <c r="M46" s="13">
        <v>781</v>
      </c>
      <c r="N46" s="8" t="s">
        <v>34</v>
      </c>
    </row>
    <row r="47" spans="1:14" x14ac:dyDescent="0.25">
      <c r="A47" s="7" t="s">
        <v>14</v>
      </c>
      <c r="B47" s="7" t="s">
        <v>26</v>
      </c>
      <c r="C47" s="9">
        <v>57</v>
      </c>
      <c r="D47" s="10" t="s">
        <v>38</v>
      </c>
      <c r="E47" s="10">
        <v>537223.02300000004</v>
      </c>
      <c r="F47" s="10">
        <v>331395.46899999998</v>
      </c>
      <c r="G47" s="10" t="s">
        <v>40</v>
      </c>
      <c r="H47" s="10">
        <v>2018</v>
      </c>
      <c r="I47" s="11">
        <v>43178</v>
      </c>
      <c r="J47" s="9" t="s">
        <v>21</v>
      </c>
      <c r="K47" s="12">
        <v>684</v>
      </c>
      <c r="L47" s="9" t="s">
        <v>15</v>
      </c>
      <c r="M47" s="9"/>
      <c r="N47" s="8"/>
    </row>
    <row r="48" spans="1:14" x14ac:dyDescent="0.25">
      <c r="A48" s="7" t="s">
        <v>14</v>
      </c>
      <c r="B48" s="7" t="s">
        <v>26</v>
      </c>
      <c r="C48" s="9">
        <v>57</v>
      </c>
      <c r="D48" s="10" t="s">
        <v>38</v>
      </c>
      <c r="E48" s="10">
        <v>537223.02300000004</v>
      </c>
      <c r="F48" s="10">
        <v>331395.46899999998</v>
      </c>
      <c r="G48" s="10" t="s">
        <v>40</v>
      </c>
      <c r="H48" s="10">
        <v>2018</v>
      </c>
      <c r="I48" s="11">
        <v>43178</v>
      </c>
      <c r="J48" s="7" t="s">
        <v>22</v>
      </c>
      <c r="K48" s="12">
        <v>29.5</v>
      </c>
      <c r="L48" s="9" t="s">
        <v>15</v>
      </c>
      <c r="M48" s="9"/>
      <c r="N48" s="8"/>
    </row>
    <row r="49" spans="1:14" x14ac:dyDescent="0.25">
      <c r="A49" s="7" t="s">
        <v>14</v>
      </c>
      <c r="B49" s="7" t="s">
        <v>26</v>
      </c>
      <c r="C49" s="9">
        <v>57</v>
      </c>
      <c r="D49" s="10" t="s">
        <v>38</v>
      </c>
      <c r="E49" s="10">
        <v>537223.02300000004</v>
      </c>
      <c r="F49" s="10">
        <v>331395.46899999998</v>
      </c>
      <c r="G49" s="10" t="s">
        <v>40</v>
      </c>
      <c r="H49" s="10">
        <v>2018</v>
      </c>
      <c r="I49" s="11">
        <v>43178</v>
      </c>
      <c r="J49" s="9" t="s">
        <v>23</v>
      </c>
      <c r="K49" s="12">
        <v>304</v>
      </c>
      <c r="L49" s="9" t="s">
        <v>15</v>
      </c>
      <c r="M49" s="9"/>
      <c r="N49" s="8"/>
    </row>
    <row r="50" spans="1:14" x14ac:dyDescent="0.25">
      <c r="A50" s="7" t="s">
        <v>14</v>
      </c>
      <c r="B50" s="7" t="s">
        <v>26</v>
      </c>
      <c r="C50" s="9">
        <v>57</v>
      </c>
      <c r="D50" s="10" t="s">
        <v>38</v>
      </c>
      <c r="E50" s="10">
        <v>537223.02300000004</v>
      </c>
      <c r="F50" s="10">
        <v>331395.46899999998</v>
      </c>
      <c r="G50" s="10" t="s">
        <v>40</v>
      </c>
      <c r="H50" s="10">
        <v>2018</v>
      </c>
      <c r="I50" s="11">
        <v>43178</v>
      </c>
      <c r="J50" s="9" t="s">
        <v>46</v>
      </c>
      <c r="K50" s="12">
        <v>1</v>
      </c>
      <c r="L50" s="9" t="s">
        <v>39</v>
      </c>
      <c r="M50" s="13">
        <v>781</v>
      </c>
      <c r="N50" s="8" t="s">
        <v>34</v>
      </c>
    </row>
    <row r="51" spans="1:14" x14ac:dyDescent="0.25">
      <c r="A51" s="7" t="s">
        <v>14</v>
      </c>
      <c r="B51" s="7" t="s">
        <v>26</v>
      </c>
      <c r="C51" s="9">
        <v>57</v>
      </c>
      <c r="D51" s="10" t="s">
        <v>38</v>
      </c>
      <c r="E51" s="10">
        <v>537223.02300000004</v>
      </c>
      <c r="F51" s="10">
        <v>331395.46899999998</v>
      </c>
      <c r="G51" s="10" t="s">
        <v>40</v>
      </c>
      <c r="H51" s="10">
        <v>2018</v>
      </c>
      <c r="I51" s="11">
        <v>43178</v>
      </c>
      <c r="J51" s="9" t="s">
        <v>24</v>
      </c>
      <c r="K51" s="12">
        <v>7.59</v>
      </c>
      <c r="L51" s="9" t="s">
        <v>25</v>
      </c>
      <c r="M51" s="9"/>
      <c r="N51" s="8"/>
    </row>
    <row r="52" spans="1:14" x14ac:dyDescent="0.25">
      <c r="A52" s="7" t="s">
        <v>14</v>
      </c>
      <c r="B52" s="7" t="s">
        <v>26</v>
      </c>
      <c r="C52" s="9">
        <v>57</v>
      </c>
      <c r="D52" s="10" t="s">
        <v>38</v>
      </c>
      <c r="E52" s="10">
        <v>537223.02300000004</v>
      </c>
      <c r="F52" s="10">
        <v>331395.46899999998</v>
      </c>
      <c r="G52" s="10" t="s">
        <v>40</v>
      </c>
      <c r="H52" s="10">
        <v>2018</v>
      </c>
      <c r="I52" s="11">
        <v>43404</v>
      </c>
      <c r="J52" s="9" t="s">
        <v>42</v>
      </c>
      <c r="K52" s="12">
        <v>0.2</v>
      </c>
      <c r="L52" s="9" t="s">
        <v>35</v>
      </c>
      <c r="M52" s="13">
        <v>781</v>
      </c>
      <c r="N52" s="8" t="s">
        <v>34</v>
      </c>
    </row>
    <row r="53" spans="1:14" x14ac:dyDescent="0.25">
      <c r="A53" s="7" t="s">
        <v>14</v>
      </c>
      <c r="B53" s="7" t="s">
        <v>26</v>
      </c>
      <c r="C53" s="9">
        <v>57</v>
      </c>
      <c r="D53" s="10" t="s">
        <v>38</v>
      </c>
      <c r="E53" s="10">
        <v>537223.02300000004</v>
      </c>
      <c r="F53" s="10">
        <v>331395.46899999998</v>
      </c>
      <c r="G53" s="10" t="s">
        <v>40</v>
      </c>
      <c r="H53" s="10">
        <v>2018</v>
      </c>
      <c r="I53" s="11">
        <v>43404</v>
      </c>
      <c r="J53" s="9" t="s">
        <v>37</v>
      </c>
      <c r="K53" s="12">
        <v>1.6</v>
      </c>
      <c r="L53" s="9" t="s">
        <v>35</v>
      </c>
      <c r="M53" s="13">
        <v>781</v>
      </c>
      <c r="N53" s="8" t="s">
        <v>34</v>
      </c>
    </row>
    <row r="54" spans="1:14" x14ac:dyDescent="0.25">
      <c r="A54" s="7" t="s">
        <v>14</v>
      </c>
      <c r="B54" s="7" t="s">
        <v>26</v>
      </c>
      <c r="C54" s="9">
        <v>57</v>
      </c>
      <c r="D54" s="10" t="s">
        <v>38</v>
      </c>
      <c r="E54" s="10">
        <v>537223.02300000004</v>
      </c>
      <c r="F54" s="10">
        <v>331395.46899999998</v>
      </c>
      <c r="G54" s="10" t="s">
        <v>40</v>
      </c>
      <c r="H54" s="10">
        <v>2018</v>
      </c>
      <c r="I54" s="11">
        <v>43404</v>
      </c>
      <c r="J54" s="9" t="s">
        <v>28</v>
      </c>
      <c r="K54" s="12">
        <v>897</v>
      </c>
      <c r="L54" s="9" t="s">
        <v>29</v>
      </c>
      <c r="M54" s="9"/>
      <c r="N54" s="8"/>
    </row>
    <row r="55" spans="1:14" x14ac:dyDescent="0.25">
      <c r="A55" s="7" t="s">
        <v>14</v>
      </c>
      <c r="B55" s="7" t="s">
        <v>26</v>
      </c>
      <c r="C55" s="9">
        <v>57</v>
      </c>
      <c r="D55" s="10" t="s">
        <v>38</v>
      </c>
      <c r="E55" s="10">
        <v>537223.02300000004</v>
      </c>
      <c r="F55" s="10">
        <v>331395.46899999998</v>
      </c>
      <c r="G55" s="10" t="s">
        <v>40</v>
      </c>
      <c r="H55" s="10">
        <v>2018</v>
      </c>
      <c r="I55" s="11">
        <v>43404</v>
      </c>
      <c r="J55" s="9" t="s">
        <v>43</v>
      </c>
      <c r="K55" s="12">
        <v>0.1</v>
      </c>
      <c r="L55" s="9" t="s">
        <v>35</v>
      </c>
      <c r="M55" s="13">
        <v>781</v>
      </c>
      <c r="N55" s="8" t="s">
        <v>34</v>
      </c>
    </row>
    <row r="56" spans="1:14" x14ac:dyDescent="0.25">
      <c r="A56" s="7" t="s">
        <v>14</v>
      </c>
      <c r="B56" s="7" t="s">
        <v>26</v>
      </c>
      <c r="C56" s="9">
        <v>57</v>
      </c>
      <c r="D56" s="10" t="s">
        <v>38</v>
      </c>
      <c r="E56" s="10">
        <v>537223.02300000004</v>
      </c>
      <c r="F56" s="10">
        <v>331395.46899999998</v>
      </c>
      <c r="G56" s="10" t="s">
        <v>40</v>
      </c>
      <c r="H56" s="10">
        <v>2018</v>
      </c>
      <c r="I56" s="11">
        <v>43404</v>
      </c>
      <c r="J56" s="9" t="s">
        <v>16</v>
      </c>
      <c r="K56" s="12">
        <v>229</v>
      </c>
      <c r="L56" s="9" t="s">
        <v>15</v>
      </c>
      <c r="M56" s="9"/>
      <c r="N56" s="8"/>
    </row>
    <row r="57" spans="1:14" x14ac:dyDescent="0.25">
      <c r="A57" s="7" t="s">
        <v>14</v>
      </c>
      <c r="B57" s="7" t="s">
        <v>26</v>
      </c>
      <c r="C57" s="9">
        <v>57</v>
      </c>
      <c r="D57" s="10" t="s">
        <v>38</v>
      </c>
      <c r="E57" s="10">
        <v>537223.02300000004</v>
      </c>
      <c r="F57" s="10">
        <v>331395.46899999998</v>
      </c>
      <c r="G57" s="10" t="s">
        <v>40</v>
      </c>
      <c r="H57" s="10">
        <v>2018</v>
      </c>
      <c r="I57" s="11">
        <v>43404</v>
      </c>
      <c r="J57" s="9" t="s">
        <v>17</v>
      </c>
      <c r="K57" s="12">
        <v>8.1</v>
      </c>
      <c r="L57" s="9" t="s">
        <v>15</v>
      </c>
      <c r="M57" s="9"/>
      <c r="N57" s="8"/>
    </row>
    <row r="58" spans="1:14" x14ac:dyDescent="0.25">
      <c r="A58" s="7" t="s">
        <v>14</v>
      </c>
      <c r="B58" s="7" t="s">
        <v>26</v>
      </c>
      <c r="C58" s="9">
        <v>57</v>
      </c>
      <c r="D58" s="10" t="s">
        <v>38</v>
      </c>
      <c r="E58" s="10">
        <v>537223.02300000004</v>
      </c>
      <c r="F58" s="10">
        <v>331395.46899999998</v>
      </c>
      <c r="G58" s="10" t="s">
        <v>40</v>
      </c>
      <c r="H58" s="10">
        <v>2018</v>
      </c>
      <c r="I58" s="11">
        <v>43404</v>
      </c>
      <c r="J58" s="9" t="s">
        <v>18</v>
      </c>
      <c r="K58" s="12">
        <v>165</v>
      </c>
      <c r="L58" s="9" t="s">
        <v>15</v>
      </c>
      <c r="M58" s="9"/>
      <c r="N58" s="8"/>
    </row>
    <row r="59" spans="1:14" x14ac:dyDescent="0.25">
      <c r="A59" s="7" t="s">
        <v>14</v>
      </c>
      <c r="B59" s="7" t="s">
        <v>26</v>
      </c>
      <c r="C59" s="9">
        <v>57</v>
      </c>
      <c r="D59" s="10" t="s">
        <v>38</v>
      </c>
      <c r="E59" s="10">
        <v>537223.02300000004</v>
      </c>
      <c r="F59" s="10">
        <v>331395.46899999998</v>
      </c>
      <c r="G59" s="10" t="s">
        <v>40</v>
      </c>
      <c r="H59" s="10">
        <v>2018</v>
      </c>
      <c r="I59" s="11">
        <v>43404</v>
      </c>
      <c r="J59" s="9" t="s">
        <v>30</v>
      </c>
      <c r="K59" s="12">
        <v>2.5</v>
      </c>
      <c r="L59" s="9" t="s">
        <v>15</v>
      </c>
      <c r="M59" s="9"/>
      <c r="N59" s="8"/>
    </row>
    <row r="60" spans="1:14" x14ac:dyDescent="0.25">
      <c r="A60" s="7" t="s">
        <v>14</v>
      </c>
      <c r="B60" s="7" t="s">
        <v>26</v>
      </c>
      <c r="C60" s="9">
        <v>57</v>
      </c>
      <c r="D60" s="10" t="s">
        <v>38</v>
      </c>
      <c r="E60" s="10">
        <v>537223.02300000004</v>
      </c>
      <c r="F60" s="10">
        <v>331395.46899999998</v>
      </c>
      <c r="G60" s="10" t="s">
        <v>40</v>
      </c>
      <c r="H60" s="10">
        <v>2018</v>
      </c>
      <c r="I60" s="11">
        <v>43404</v>
      </c>
      <c r="J60" s="9" t="s">
        <v>48</v>
      </c>
      <c r="K60" s="12">
        <v>0.3</v>
      </c>
      <c r="L60" s="9" t="s">
        <v>35</v>
      </c>
      <c r="M60" s="13">
        <v>781</v>
      </c>
      <c r="N60" s="8" t="s">
        <v>34</v>
      </c>
    </row>
    <row r="61" spans="1:14" x14ac:dyDescent="0.25">
      <c r="A61" s="7" t="s">
        <v>14</v>
      </c>
      <c r="B61" s="7" t="s">
        <v>26</v>
      </c>
      <c r="C61" s="9">
        <v>57</v>
      </c>
      <c r="D61" s="10" t="s">
        <v>38</v>
      </c>
      <c r="E61" s="10">
        <v>537223.02300000004</v>
      </c>
      <c r="F61" s="10">
        <v>331395.46899999998</v>
      </c>
      <c r="G61" s="10" t="s">
        <v>40</v>
      </c>
      <c r="H61" s="10">
        <v>2018</v>
      </c>
      <c r="I61" s="11">
        <v>43404</v>
      </c>
      <c r="J61" s="9" t="s">
        <v>19</v>
      </c>
      <c r="K61" s="12">
        <v>32.9</v>
      </c>
      <c r="L61" s="9" t="s">
        <v>15</v>
      </c>
      <c r="M61" s="9"/>
      <c r="N61" s="8"/>
    </row>
    <row r="62" spans="1:14" x14ac:dyDescent="0.25">
      <c r="A62" s="7" t="s">
        <v>14</v>
      </c>
      <c r="B62" s="7" t="s">
        <v>26</v>
      </c>
      <c r="C62" s="9">
        <v>57</v>
      </c>
      <c r="D62" s="10" t="s">
        <v>38</v>
      </c>
      <c r="E62" s="10">
        <v>537223.02300000004</v>
      </c>
      <c r="F62" s="10">
        <v>331395.46899999998</v>
      </c>
      <c r="G62" s="10" t="s">
        <v>40</v>
      </c>
      <c r="H62" s="10">
        <v>2018</v>
      </c>
      <c r="I62" s="11">
        <v>43404</v>
      </c>
      <c r="J62" s="9" t="s">
        <v>44</v>
      </c>
      <c r="K62" s="12">
        <v>0.2</v>
      </c>
      <c r="L62" s="9" t="s">
        <v>35</v>
      </c>
      <c r="M62" s="13">
        <v>781</v>
      </c>
      <c r="N62" s="8" t="s">
        <v>34</v>
      </c>
    </row>
    <row r="63" spans="1:14" x14ac:dyDescent="0.25">
      <c r="A63" s="7" t="s">
        <v>14</v>
      </c>
      <c r="B63" s="7" t="s">
        <v>26</v>
      </c>
      <c r="C63" s="9">
        <v>57</v>
      </c>
      <c r="D63" s="10" t="s">
        <v>38</v>
      </c>
      <c r="E63" s="10">
        <v>537223.02300000004</v>
      </c>
      <c r="F63" s="10">
        <v>331395.46899999998</v>
      </c>
      <c r="G63" s="10" t="s">
        <v>40</v>
      </c>
      <c r="H63" s="10">
        <v>2018</v>
      </c>
      <c r="I63" s="11">
        <v>43404</v>
      </c>
      <c r="J63" s="9" t="s">
        <v>20</v>
      </c>
      <c r="K63" s="12">
        <v>25.2</v>
      </c>
      <c r="L63" s="9" t="s">
        <v>15</v>
      </c>
      <c r="M63" s="9"/>
      <c r="N63" s="8"/>
    </row>
    <row r="64" spans="1:14" x14ac:dyDescent="0.25">
      <c r="A64" s="7" t="s">
        <v>14</v>
      </c>
      <c r="B64" s="7" t="s">
        <v>26</v>
      </c>
      <c r="C64" s="9">
        <v>57</v>
      </c>
      <c r="D64" s="10" t="s">
        <v>38</v>
      </c>
      <c r="E64" s="10">
        <v>537223.02300000004</v>
      </c>
      <c r="F64" s="10">
        <v>331395.46899999998</v>
      </c>
      <c r="G64" s="10" t="s">
        <v>40</v>
      </c>
      <c r="H64" s="10">
        <v>2018</v>
      </c>
      <c r="I64" s="11">
        <v>43404</v>
      </c>
      <c r="J64" s="9" t="s">
        <v>27</v>
      </c>
      <c r="K64" s="12">
        <v>50</v>
      </c>
      <c r="L64" s="9" t="s">
        <v>35</v>
      </c>
      <c r="M64" s="13">
        <v>781</v>
      </c>
      <c r="N64" s="8" t="s">
        <v>34</v>
      </c>
    </row>
    <row r="65" spans="1:14" x14ac:dyDescent="0.25">
      <c r="A65" s="7" t="s">
        <v>14</v>
      </c>
      <c r="B65" s="7" t="s">
        <v>26</v>
      </c>
      <c r="C65" s="9">
        <v>57</v>
      </c>
      <c r="D65" s="10" t="s">
        <v>38</v>
      </c>
      <c r="E65" s="10">
        <v>537223.02300000004</v>
      </c>
      <c r="F65" s="10">
        <v>331395.46899999998</v>
      </c>
      <c r="G65" s="10" t="s">
        <v>40</v>
      </c>
      <c r="H65" s="10">
        <v>2018</v>
      </c>
      <c r="I65" s="11">
        <v>43404</v>
      </c>
      <c r="J65" s="9" t="s">
        <v>31</v>
      </c>
      <c r="K65" s="12">
        <v>4.7</v>
      </c>
      <c r="L65" s="9" t="s">
        <v>15</v>
      </c>
      <c r="M65" s="9"/>
      <c r="N65" s="8"/>
    </row>
    <row r="66" spans="1:14" x14ac:dyDescent="0.25">
      <c r="A66" s="7" t="s">
        <v>14</v>
      </c>
      <c r="B66" s="7" t="s">
        <v>26</v>
      </c>
      <c r="C66" s="9">
        <v>57</v>
      </c>
      <c r="D66" s="10" t="s">
        <v>38</v>
      </c>
      <c r="E66" s="10">
        <v>537223.02300000004</v>
      </c>
      <c r="F66" s="10">
        <v>331395.46899999998</v>
      </c>
      <c r="G66" s="10" t="s">
        <v>40</v>
      </c>
      <c r="H66" s="10">
        <v>2018</v>
      </c>
      <c r="I66" s="11">
        <v>43404</v>
      </c>
      <c r="J66" s="9" t="s">
        <v>45</v>
      </c>
      <c r="K66" s="12">
        <v>0.1</v>
      </c>
      <c r="L66" s="9" t="s">
        <v>35</v>
      </c>
      <c r="M66" s="13">
        <v>781</v>
      </c>
      <c r="N66" s="8" t="s">
        <v>34</v>
      </c>
    </row>
    <row r="67" spans="1:14" x14ac:dyDescent="0.25">
      <c r="A67" s="7" t="s">
        <v>14</v>
      </c>
      <c r="B67" s="7" t="s">
        <v>26</v>
      </c>
      <c r="C67" s="9">
        <v>57</v>
      </c>
      <c r="D67" s="10" t="s">
        <v>38</v>
      </c>
      <c r="E67" s="10">
        <v>537223.02300000004</v>
      </c>
      <c r="F67" s="10">
        <v>331395.46899999998</v>
      </c>
      <c r="G67" s="10" t="s">
        <v>40</v>
      </c>
      <c r="H67" s="10">
        <v>2018</v>
      </c>
      <c r="I67" s="11">
        <v>43404</v>
      </c>
      <c r="J67" s="9" t="s">
        <v>21</v>
      </c>
      <c r="K67" s="12">
        <v>689</v>
      </c>
      <c r="L67" s="9" t="s">
        <v>15</v>
      </c>
      <c r="M67" s="9"/>
      <c r="N67" s="8"/>
    </row>
    <row r="68" spans="1:14" x14ac:dyDescent="0.25">
      <c r="A68" s="7" t="s">
        <v>14</v>
      </c>
      <c r="B68" s="7" t="s">
        <v>26</v>
      </c>
      <c r="C68" s="9">
        <v>57</v>
      </c>
      <c r="D68" s="10" t="s">
        <v>38</v>
      </c>
      <c r="E68" s="10">
        <v>537223.02300000004</v>
      </c>
      <c r="F68" s="10">
        <v>331395.46899999998</v>
      </c>
      <c r="G68" s="10" t="s">
        <v>40</v>
      </c>
      <c r="H68" s="10">
        <v>2018</v>
      </c>
      <c r="I68" s="11">
        <v>43404</v>
      </c>
      <c r="J68" s="9" t="s">
        <v>22</v>
      </c>
      <c r="K68" s="12">
        <v>14.1</v>
      </c>
      <c r="L68" s="9" t="s">
        <v>15</v>
      </c>
      <c r="M68" s="9"/>
      <c r="N68" s="8"/>
    </row>
    <row r="69" spans="1:14" x14ac:dyDescent="0.25">
      <c r="A69" s="7" t="s">
        <v>14</v>
      </c>
      <c r="B69" s="7" t="s">
        <v>26</v>
      </c>
      <c r="C69" s="9">
        <v>57</v>
      </c>
      <c r="D69" s="10" t="s">
        <v>38</v>
      </c>
      <c r="E69" s="10">
        <v>537223.02300000004</v>
      </c>
      <c r="F69" s="10">
        <v>331395.46899999998</v>
      </c>
      <c r="G69" s="10" t="s">
        <v>40</v>
      </c>
      <c r="H69" s="10">
        <v>2018</v>
      </c>
      <c r="I69" s="11">
        <v>43404</v>
      </c>
      <c r="J69" s="9" t="s">
        <v>23</v>
      </c>
      <c r="K69" s="12">
        <v>330</v>
      </c>
      <c r="L69" s="9" t="s">
        <v>15</v>
      </c>
      <c r="M69" s="9"/>
      <c r="N69" s="8"/>
    </row>
    <row r="70" spans="1:14" x14ac:dyDescent="0.25">
      <c r="A70" s="7" t="s">
        <v>14</v>
      </c>
      <c r="B70" s="7" t="s">
        <v>26</v>
      </c>
      <c r="C70" s="9">
        <v>57</v>
      </c>
      <c r="D70" s="10" t="s">
        <v>38</v>
      </c>
      <c r="E70" s="10">
        <v>537223.02300000004</v>
      </c>
      <c r="F70" s="10">
        <v>331395.46899999998</v>
      </c>
      <c r="G70" s="10" t="s">
        <v>40</v>
      </c>
      <c r="H70" s="10">
        <v>2018</v>
      </c>
      <c r="I70" s="11">
        <v>43404</v>
      </c>
      <c r="J70" s="9" t="s">
        <v>46</v>
      </c>
      <c r="K70" s="12">
        <v>1</v>
      </c>
      <c r="L70" s="9" t="s">
        <v>35</v>
      </c>
      <c r="M70" s="13">
        <v>781</v>
      </c>
      <c r="N70" s="8" t="s">
        <v>34</v>
      </c>
    </row>
    <row r="71" spans="1:14" x14ac:dyDescent="0.25">
      <c r="A71" s="7" t="s">
        <v>14</v>
      </c>
      <c r="B71" s="7" t="s">
        <v>26</v>
      </c>
      <c r="C71" s="9">
        <v>57</v>
      </c>
      <c r="D71" s="10" t="s">
        <v>38</v>
      </c>
      <c r="E71" s="10">
        <v>537223.02300000004</v>
      </c>
      <c r="F71" s="10">
        <v>331395.46899999998</v>
      </c>
      <c r="G71" s="10" t="s">
        <v>40</v>
      </c>
      <c r="H71" s="10">
        <v>2018</v>
      </c>
      <c r="I71" s="11">
        <v>43404</v>
      </c>
      <c r="J71" s="9" t="s">
        <v>24</v>
      </c>
      <c r="K71" s="12">
        <v>7.3</v>
      </c>
      <c r="L71" s="9" t="s">
        <v>25</v>
      </c>
      <c r="M71" s="9"/>
      <c r="N71" s="8"/>
    </row>
    <row r="72" spans="1:14" x14ac:dyDescent="0.25">
      <c r="A72" s="7" t="s">
        <v>14</v>
      </c>
      <c r="B72" s="7" t="s">
        <v>26</v>
      </c>
      <c r="C72" s="9">
        <v>57</v>
      </c>
      <c r="D72" s="10" t="s">
        <v>38</v>
      </c>
      <c r="E72" s="10">
        <v>537223.02300000004</v>
      </c>
      <c r="F72" s="10">
        <v>331395.46899999998</v>
      </c>
      <c r="G72" s="10" t="s">
        <v>40</v>
      </c>
      <c r="H72" s="10">
        <v>2019</v>
      </c>
      <c r="I72" s="11">
        <v>43573</v>
      </c>
      <c r="J72" s="9" t="s">
        <v>42</v>
      </c>
      <c r="K72" s="12">
        <v>0.2</v>
      </c>
      <c r="L72" s="9" t="s">
        <v>35</v>
      </c>
      <c r="M72" s="13">
        <v>781</v>
      </c>
      <c r="N72" s="8" t="s">
        <v>34</v>
      </c>
    </row>
    <row r="73" spans="1:14" x14ac:dyDescent="0.25">
      <c r="A73" s="7" t="s">
        <v>14</v>
      </c>
      <c r="B73" s="7" t="s">
        <v>26</v>
      </c>
      <c r="C73" s="9">
        <v>57</v>
      </c>
      <c r="D73" s="10" t="s">
        <v>38</v>
      </c>
      <c r="E73" s="10">
        <v>537223.02300000004</v>
      </c>
      <c r="F73" s="10">
        <v>331395.46899999998</v>
      </c>
      <c r="G73" s="10" t="s">
        <v>40</v>
      </c>
      <c r="H73" s="10">
        <v>2019</v>
      </c>
      <c r="I73" s="11">
        <v>43573</v>
      </c>
      <c r="J73" s="9" t="s">
        <v>37</v>
      </c>
      <c r="K73" s="12">
        <v>1.6</v>
      </c>
      <c r="L73" s="9" t="s">
        <v>35</v>
      </c>
      <c r="M73" s="13">
        <v>781</v>
      </c>
      <c r="N73" s="8" t="s">
        <v>34</v>
      </c>
    </row>
    <row r="74" spans="1:14" x14ac:dyDescent="0.25">
      <c r="A74" s="7" t="s">
        <v>14</v>
      </c>
      <c r="B74" s="7" t="s">
        <v>26</v>
      </c>
      <c r="C74" s="9">
        <v>57</v>
      </c>
      <c r="D74" s="10" t="s">
        <v>38</v>
      </c>
      <c r="E74" s="10">
        <v>537223.02300000004</v>
      </c>
      <c r="F74" s="10">
        <v>331395.46899999998</v>
      </c>
      <c r="G74" s="10" t="s">
        <v>40</v>
      </c>
      <c r="H74" s="10">
        <v>2019</v>
      </c>
      <c r="I74" s="11">
        <v>43573</v>
      </c>
      <c r="J74" s="9" t="s">
        <v>28</v>
      </c>
      <c r="K74" s="12">
        <v>736</v>
      </c>
      <c r="L74" s="9" t="s">
        <v>29</v>
      </c>
      <c r="M74" s="9"/>
      <c r="N74" s="8"/>
    </row>
    <row r="75" spans="1:14" x14ac:dyDescent="0.25">
      <c r="A75" s="7" t="s">
        <v>14</v>
      </c>
      <c r="B75" s="7" t="s">
        <v>26</v>
      </c>
      <c r="C75" s="9">
        <v>57</v>
      </c>
      <c r="D75" s="10" t="s">
        <v>38</v>
      </c>
      <c r="E75" s="10">
        <v>537223.02300000004</v>
      </c>
      <c r="F75" s="10">
        <v>331395.46899999998</v>
      </c>
      <c r="G75" s="10" t="s">
        <v>40</v>
      </c>
      <c r="H75" s="10">
        <v>2019</v>
      </c>
      <c r="I75" s="11">
        <v>43573</v>
      </c>
      <c r="J75" s="9" t="s">
        <v>43</v>
      </c>
      <c r="K75" s="12">
        <v>0.1</v>
      </c>
      <c r="L75" s="9" t="s">
        <v>35</v>
      </c>
      <c r="M75" s="13">
        <v>781</v>
      </c>
      <c r="N75" s="8" t="s">
        <v>34</v>
      </c>
    </row>
    <row r="76" spans="1:14" x14ac:dyDescent="0.25">
      <c r="A76" s="7" t="s">
        <v>14</v>
      </c>
      <c r="B76" s="7" t="s">
        <v>26</v>
      </c>
      <c r="C76" s="9">
        <v>57</v>
      </c>
      <c r="D76" s="10" t="s">
        <v>38</v>
      </c>
      <c r="E76" s="10">
        <v>537223.02300000004</v>
      </c>
      <c r="F76" s="10">
        <v>331395.46899999998</v>
      </c>
      <c r="G76" s="10" t="s">
        <v>40</v>
      </c>
      <c r="H76" s="10">
        <v>2019</v>
      </c>
      <c r="I76" s="11">
        <v>43573</v>
      </c>
      <c r="J76" s="9" t="s">
        <v>16</v>
      </c>
      <c r="K76" s="12">
        <v>235</v>
      </c>
      <c r="L76" s="9" t="s">
        <v>15</v>
      </c>
      <c r="M76" s="9"/>
      <c r="N76" s="8"/>
    </row>
    <row r="77" spans="1:14" x14ac:dyDescent="0.25">
      <c r="A77" s="7" t="s">
        <v>14</v>
      </c>
      <c r="B77" s="7" t="s">
        <v>26</v>
      </c>
      <c r="C77" s="9">
        <v>57</v>
      </c>
      <c r="D77" s="10" t="s">
        <v>38</v>
      </c>
      <c r="E77" s="10">
        <v>537223.02300000004</v>
      </c>
      <c r="F77" s="10">
        <v>331395.46899999998</v>
      </c>
      <c r="G77" s="10" t="s">
        <v>40</v>
      </c>
      <c r="H77" s="10">
        <v>2019</v>
      </c>
      <c r="I77" s="11">
        <v>43573</v>
      </c>
      <c r="J77" s="9" t="s">
        <v>17</v>
      </c>
      <c r="K77" s="12">
        <v>7.8</v>
      </c>
      <c r="L77" s="9" t="s">
        <v>15</v>
      </c>
      <c r="M77" s="9"/>
      <c r="N77" s="8"/>
    </row>
    <row r="78" spans="1:14" x14ac:dyDescent="0.25">
      <c r="A78" s="7" t="s">
        <v>14</v>
      </c>
      <c r="B78" s="7" t="s">
        <v>26</v>
      </c>
      <c r="C78" s="9">
        <v>57</v>
      </c>
      <c r="D78" s="10" t="s">
        <v>38</v>
      </c>
      <c r="E78" s="10">
        <v>537223.02300000004</v>
      </c>
      <c r="F78" s="10">
        <v>331395.46899999998</v>
      </c>
      <c r="G78" s="10" t="s">
        <v>40</v>
      </c>
      <c r="H78" s="10">
        <v>2019</v>
      </c>
      <c r="I78" s="11">
        <v>43573</v>
      </c>
      <c r="J78" s="9" t="s">
        <v>18</v>
      </c>
      <c r="K78" s="12">
        <v>167</v>
      </c>
      <c r="L78" s="9" t="s">
        <v>15</v>
      </c>
      <c r="M78" s="9"/>
      <c r="N78" s="8"/>
    </row>
    <row r="79" spans="1:14" x14ac:dyDescent="0.25">
      <c r="A79" s="7" t="s">
        <v>14</v>
      </c>
      <c r="B79" s="7" t="s">
        <v>26</v>
      </c>
      <c r="C79" s="9">
        <v>57</v>
      </c>
      <c r="D79" s="10" t="s">
        <v>38</v>
      </c>
      <c r="E79" s="10">
        <v>537223.02300000004</v>
      </c>
      <c r="F79" s="10">
        <v>331395.46899999998</v>
      </c>
      <c r="G79" s="10" t="s">
        <v>40</v>
      </c>
      <c r="H79" s="10">
        <v>2019</v>
      </c>
      <c r="I79" s="11">
        <v>43573</v>
      </c>
      <c r="J79" s="9" t="s">
        <v>30</v>
      </c>
      <c r="K79" s="12">
        <v>3</v>
      </c>
      <c r="L79" s="9" t="s">
        <v>15</v>
      </c>
      <c r="M79" s="9"/>
      <c r="N79" s="8"/>
    </row>
    <row r="80" spans="1:14" x14ac:dyDescent="0.25">
      <c r="A80" s="7" t="s">
        <v>14</v>
      </c>
      <c r="B80" s="7" t="s">
        <v>26</v>
      </c>
      <c r="C80" s="9">
        <v>57</v>
      </c>
      <c r="D80" s="10" t="s">
        <v>38</v>
      </c>
      <c r="E80" s="10">
        <v>537223.02300000004</v>
      </c>
      <c r="F80" s="10">
        <v>331395.46899999998</v>
      </c>
      <c r="G80" s="10" t="s">
        <v>40</v>
      </c>
      <c r="H80" s="10">
        <v>2019</v>
      </c>
      <c r="I80" s="11">
        <v>43573</v>
      </c>
      <c r="J80" s="9" t="s">
        <v>48</v>
      </c>
      <c r="K80" s="12">
        <v>0.3</v>
      </c>
      <c r="L80" s="9" t="s">
        <v>35</v>
      </c>
      <c r="M80" s="13">
        <v>781</v>
      </c>
      <c r="N80" s="8" t="s">
        <v>34</v>
      </c>
    </row>
    <row r="81" spans="1:14" x14ac:dyDescent="0.25">
      <c r="A81" s="7" t="s">
        <v>14</v>
      </c>
      <c r="B81" s="7" t="s">
        <v>26</v>
      </c>
      <c r="C81" s="9">
        <v>57</v>
      </c>
      <c r="D81" s="10" t="s">
        <v>38</v>
      </c>
      <c r="E81" s="10">
        <v>537223.02300000004</v>
      </c>
      <c r="F81" s="10">
        <v>331395.46899999998</v>
      </c>
      <c r="G81" s="10" t="s">
        <v>40</v>
      </c>
      <c r="H81" s="10">
        <v>2019</v>
      </c>
      <c r="I81" s="11">
        <v>43573</v>
      </c>
      <c r="J81" s="9" t="s">
        <v>19</v>
      </c>
      <c r="K81" s="12">
        <v>388</v>
      </c>
      <c r="L81" s="9" t="s">
        <v>15</v>
      </c>
      <c r="M81" s="9"/>
      <c r="N81" s="8"/>
    </row>
    <row r="82" spans="1:14" x14ac:dyDescent="0.25">
      <c r="A82" s="7" t="s">
        <v>14</v>
      </c>
      <c r="B82" s="7" t="s">
        <v>26</v>
      </c>
      <c r="C82" s="9">
        <v>57</v>
      </c>
      <c r="D82" s="10" t="s">
        <v>38</v>
      </c>
      <c r="E82" s="10">
        <v>537223.02300000004</v>
      </c>
      <c r="F82" s="10">
        <v>331395.46899999998</v>
      </c>
      <c r="G82" s="10" t="s">
        <v>40</v>
      </c>
      <c r="H82" s="10">
        <v>2019</v>
      </c>
      <c r="I82" s="11">
        <v>43573</v>
      </c>
      <c r="J82" s="9" t="s">
        <v>44</v>
      </c>
      <c r="K82" s="12">
        <v>0.2</v>
      </c>
      <c r="L82" s="9" t="s">
        <v>35</v>
      </c>
      <c r="M82" s="13">
        <v>781</v>
      </c>
      <c r="N82" s="8" t="s">
        <v>34</v>
      </c>
    </row>
    <row r="83" spans="1:14" x14ac:dyDescent="0.25">
      <c r="A83" s="7" t="s">
        <v>14</v>
      </c>
      <c r="B83" s="7" t="s">
        <v>26</v>
      </c>
      <c r="C83" s="9">
        <v>57</v>
      </c>
      <c r="D83" s="10" t="s">
        <v>38</v>
      </c>
      <c r="E83" s="10">
        <v>537223.02300000004</v>
      </c>
      <c r="F83" s="10">
        <v>331395.46899999998</v>
      </c>
      <c r="G83" s="10" t="s">
        <v>40</v>
      </c>
      <c r="H83" s="10">
        <v>2019</v>
      </c>
      <c r="I83" s="11">
        <v>43573</v>
      </c>
      <c r="J83" s="9" t="s">
        <v>20</v>
      </c>
      <c r="K83" s="12">
        <v>26.1</v>
      </c>
      <c r="L83" s="9" t="s">
        <v>15</v>
      </c>
      <c r="M83" s="9"/>
      <c r="N83" s="8"/>
    </row>
    <row r="84" spans="1:14" x14ac:dyDescent="0.25">
      <c r="A84" s="7" t="s">
        <v>14</v>
      </c>
      <c r="B84" s="7" t="s">
        <v>26</v>
      </c>
      <c r="C84" s="9">
        <v>57</v>
      </c>
      <c r="D84" s="10" t="s">
        <v>38</v>
      </c>
      <c r="E84" s="10">
        <v>537223.02300000004</v>
      </c>
      <c r="F84" s="10">
        <v>331395.46899999998</v>
      </c>
      <c r="G84" s="10" t="s">
        <v>40</v>
      </c>
      <c r="H84" s="10">
        <v>2019</v>
      </c>
      <c r="I84" s="11">
        <v>43573</v>
      </c>
      <c r="J84" s="9" t="s">
        <v>27</v>
      </c>
      <c r="K84" s="12">
        <v>50</v>
      </c>
      <c r="L84" s="9" t="s">
        <v>35</v>
      </c>
      <c r="M84" s="13">
        <v>781</v>
      </c>
      <c r="N84" s="8" t="s">
        <v>34</v>
      </c>
    </row>
    <row r="85" spans="1:14" x14ac:dyDescent="0.25">
      <c r="A85" s="7" t="s">
        <v>14</v>
      </c>
      <c r="B85" s="7" t="s">
        <v>26</v>
      </c>
      <c r="C85" s="9">
        <v>57</v>
      </c>
      <c r="D85" s="10" t="s">
        <v>38</v>
      </c>
      <c r="E85" s="10">
        <v>537223.02300000004</v>
      </c>
      <c r="F85" s="10">
        <v>331395.46899999998</v>
      </c>
      <c r="G85" s="10" t="s">
        <v>40</v>
      </c>
      <c r="H85" s="10">
        <v>2019</v>
      </c>
      <c r="I85" s="11">
        <v>43573</v>
      </c>
      <c r="J85" s="9" t="s">
        <v>31</v>
      </c>
      <c r="K85" s="12">
        <v>5.4</v>
      </c>
      <c r="L85" s="9" t="s">
        <v>15</v>
      </c>
      <c r="M85" s="9"/>
      <c r="N85" s="8"/>
    </row>
    <row r="86" spans="1:14" x14ac:dyDescent="0.25">
      <c r="A86" s="7" t="s">
        <v>14</v>
      </c>
      <c r="B86" s="7" t="s">
        <v>26</v>
      </c>
      <c r="C86" s="9">
        <v>57</v>
      </c>
      <c r="D86" s="10" t="s">
        <v>38</v>
      </c>
      <c r="E86" s="10">
        <v>537223.02300000004</v>
      </c>
      <c r="F86" s="10">
        <v>331395.46899999998</v>
      </c>
      <c r="G86" s="10" t="s">
        <v>40</v>
      </c>
      <c r="H86" s="10">
        <v>2019</v>
      </c>
      <c r="I86" s="11">
        <v>43573</v>
      </c>
      <c r="J86" s="9" t="s">
        <v>45</v>
      </c>
      <c r="K86" s="12">
        <v>0.1</v>
      </c>
      <c r="L86" s="9" t="s">
        <v>35</v>
      </c>
      <c r="M86" s="13">
        <v>781</v>
      </c>
      <c r="N86" s="8" t="s">
        <v>34</v>
      </c>
    </row>
    <row r="87" spans="1:14" x14ac:dyDescent="0.25">
      <c r="A87" s="7" t="s">
        <v>14</v>
      </c>
      <c r="B87" s="7" t="s">
        <v>26</v>
      </c>
      <c r="C87" s="9">
        <v>57</v>
      </c>
      <c r="D87" s="10" t="s">
        <v>38</v>
      </c>
      <c r="E87" s="10">
        <v>537223.02300000004</v>
      </c>
      <c r="F87" s="10">
        <v>331395.46899999998</v>
      </c>
      <c r="G87" s="10" t="s">
        <v>40</v>
      </c>
      <c r="H87" s="10">
        <v>2019</v>
      </c>
      <c r="I87" s="11">
        <v>43573</v>
      </c>
      <c r="J87" s="9" t="s">
        <v>21</v>
      </c>
      <c r="K87" s="12">
        <v>705</v>
      </c>
      <c r="L87" s="9" t="s">
        <v>15</v>
      </c>
      <c r="M87" s="9"/>
      <c r="N87" s="8"/>
    </row>
    <row r="88" spans="1:14" x14ac:dyDescent="0.25">
      <c r="A88" s="7" t="s">
        <v>14</v>
      </c>
      <c r="B88" s="7" t="s">
        <v>26</v>
      </c>
      <c r="C88" s="9">
        <v>57</v>
      </c>
      <c r="D88" s="10" t="s">
        <v>38</v>
      </c>
      <c r="E88" s="10">
        <v>537223.02300000004</v>
      </c>
      <c r="F88" s="10">
        <v>331395.46899999998</v>
      </c>
      <c r="G88" s="10" t="s">
        <v>40</v>
      </c>
      <c r="H88" s="10">
        <v>2019</v>
      </c>
      <c r="I88" s="11">
        <v>43573</v>
      </c>
      <c r="J88" s="9" t="s">
        <v>22</v>
      </c>
      <c r="K88" s="12">
        <v>42.1</v>
      </c>
      <c r="L88" s="9" t="s">
        <v>15</v>
      </c>
      <c r="M88" s="9"/>
      <c r="N88" s="8"/>
    </row>
    <row r="89" spans="1:14" x14ac:dyDescent="0.25">
      <c r="A89" s="7" t="s">
        <v>14</v>
      </c>
      <c r="B89" s="7" t="s">
        <v>26</v>
      </c>
      <c r="C89" s="9">
        <v>57</v>
      </c>
      <c r="D89" s="10" t="s">
        <v>38</v>
      </c>
      <c r="E89" s="10">
        <v>537223.02300000004</v>
      </c>
      <c r="F89" s="10">
        <v>331395.46899999998</v>
      </c>
      <c r="G89" s="10" t="s">
        <v>40</v>
      </c>
      <c r="H89" s="10">
        <v>2019</v>
      </c>
      <c r="I89" s="11">
        <v>43573</v>
      </c>
      <c r="J89" s="9" t="s">
        <v>23</v>
      </c>
      <c r="K89" s="12">
        <v>338</v>
      </c>
      <c r="L89" s="9" t="s">
        <v>15</v>
      </c>
      <c r="M89" s="9"/>
      <c r="N89" s="8"/>
    </row>
    <row r="90" spans="1:14" x14ac:dyDescent="0.25">
      <c r="A90" s="7" t="s">
        <v>14</v>
      </c>
      <c r="B90" s="7" t="s">
        <v>26</v>
      </c>
      <c r="C90" s="9">
        <v>57</v>
      </c>
      <c r="D90" s="10" t="s">
        <v>38</v>
      </c>
      <c r="E90" s="10">
        <v>537223.02300000004</v>
      </c>
      <c r="F90" s="10">
        <v>331395.46899999998</v>
      </c>
      <c r="G90" s="10" t="s">
        <v>40</v>
      </c>
      <c r="H90" s="10">
        <v>2019</v>
      </c>
      <c r="I90" s="11">
        <v>43573</v>
      </c>
      <c r="J90" s="9" t="s">
        <v>46</v>
      </c>
      <c r="K90" s="12">
        <v>1</v>
      </c>
      <c r="L90" s="9" t="s">
        <v>35</v>
      </c>
      <c r="M90" s="13">
        <v>781</v>
      </c>
      <c r="N90" s="8" t="s">
        <v>34</v>
      </c>
    </row>
    <row r="91" spans="1:14" x14ac:dyDescent="0.25">
      <c r="A91" s="7" t="s">
        <v>14</v>
      </c>
      <c r="B91" s="7" t="s">
        <v>26</v>
      </c>
      <c r="C91" s="9">
        <v>57</v>
      </c>
      <c r="D91" s="10" t="s">
        <v>38</v>
      </c>
      <c r="E91" s="10">
        <v>537223.02300000004</v>
      </c>
      <c r="F91" s="10">
        <v>331395.46899999998</v>
      </c>
      <c r="G91" s="10" t="s">
        <v>40</v>
      </c>
      <c r="H91" s="10">
        <v>2019</v>
      </c>
      <c r="I91" s="11">
        <v>43573</v>
      </c>
      <c r="J91" s="9" t="s">
        <v>24</v>
      </c>
      <c r="K91" s="12">
        <v>7.12</v>
      </c>
      <c r="L91" s="9" t="s">
        <v>25</v>
      </c>
      <c r="M91" s="9"/>
      <c r="N91" s="8"/>
    </row>
  </sheetData>
  <sortState xmlns:xlrd2="http://schemas.microsoft.com/office/spreadsheetml/2017/richdata2" ref="A2:N91">
    <sortCondition descending="1" ref="C1:C91"/>
  </sortState>
  <mergeCells count="3">
    <mergeCell ref="X2:X3"/>
    <mergeCell ref="Y3:AA3"/>
    <mergeCell ref="AC3:AD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Datu masīvs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 Borozdins</dc:creator>
  <cp:lastModifiedBy>Oskars Stiebriņš</cp:lastModifiedBy>
  <dcterms:created xsi:type="dcterms:W3CDTF">2020-12-16T08:43:47Z</dcterms:created>
  <dcterms:modified xsi:type="dcterms:W3CDTF">2021-01-28T11:16:31Z</dcterms:modified>
</cp:coreProperties>
</file>