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ARHIVS\Stiebrins\Hidrogeologija\VARAM\Faili\A11\"/>
    </mc:Choice>
  </mc:AlternateContent>
  <xr:revisionPtr revIDLastSave="0" documentId="13_ncr:1_{1B007A2B-7EA1-47A6-A92E-B59472DA9A75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Datu masīvs" sheetId="1" r:id="rId1"/>
  </sheets>
  <definedNames>
    <definedName name="_xlnm._FilterDatabase" localSheetId="0" hidden="1">'Datu masīvs'!$A$1:$N$1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0" i="1" l="1"/>
  <c r="AC15" i="1"/>
  <c r="AA15" i="1"/>
  <c r="Z15" i="1"/>
  <c r="Y15" i="1"/>
  <c r="X15" i="1"/>
  <c r="AC14" i="1"/>
  <c r="AA14" i="1"/>
  <c r="Z14" i="1"/>
  <c r="Y14" i="1"/>
  <c r="X14" i="1"/>
  <c r="AC13" i="1"/>
  <c r="AA13" i="1"/>
  <c r="Z13" i="1"/>
  <c r="Y13" i="1"/>
  <c r="X13" i="1"/>
  <c r="AC12" i="1"/>
  <c r="AA12" i="1"/>
  <c r="Z12" i="1"/>
  <c r="Y12" i="1"/>
  <c r="X12" i="1"/>
  <c r="AC11" i="1"/>
  <c r="AA11" i="1"/>
  <c r="Z11" i="1"/>
  <c r="Y11" i="1"/>
  <c r="X11" i="1"/>
  <c r="AC10" i="1"/>
  <c r="AB10" i="1"/>
  <c r="AA10" i="1"/>
  <c r="Z10" i="1"/>
  <c r="Y10" i="1"/>
  <c r="X10" i="1"/>
  <c r="Z16" i="1" l="1"/>
  <c r="AA16" i="1"/>
  <c r="X16" i="1"/>
  <c r="Y16" i="1"/>
  <c r="AC16" i="1"/>
</calcChain>
</file>

<file path=xl/sharedStrings.xml><?xml version="1.0" encoding="utf-8"?>
<sst xmlns="http://schemas.openxmlformats.org/spreadsheetml/2006/main" count="587" uniqueCount="65">
  <si>
    <t>Pazemes ūdeņu atradne</t>
  </si>
  <si>
    <t>Nesējslānis</t>
  </si>
  <si>
    <t>Urbuma numurs</t>
  </si>
  <si>
    <t>Piederība</t>
  </si>
  <si>
    <t>X</t>
  </si>
  <si>
    <t>Y</t>
  </si>
  <si>
    <t>Teritorija</t>
  </si>
  <si>
    <t>Gads</t>
  </si>
  <si>
    <t>Datums</t>
  </si>
  <si>
    <t>Rādītājs</t>
  </si>
  <si>
    <t>Vērtība</t>
  </si>
  <si>
    <t>Mērvienība</t>
  </si>
  <si>
    <t>Karodziņš</t>
  </si>
  <si>
    <t>Karodziņa atšifrējums</t>
  </si>
  <si>
    <t>Nav noteikts</t>
  </si>
  <si>
    <t>mg/l</t>
  </si>
  <si>
    <t>Hidrogēnkarbonāta joni</t>
  </si>
  <si>
    <t>Hlorīda joni</t>
  </si>
  <si>
    <t>Kalcija joni</t>
  </si>
  <si>
    <t>Ķīmiskais skābekļa patēriņš</t>
  </si>
  <si>
    <t>Magnija joni</t>
  </si>
  <si>
    <t>Sausne</t>
  </si>
  <si>
    <t>Sintētiskās virsmas aktīvās vielas_anjonu</t>
  </si>
  <si>
    <t>Sulfāta joni</t>
  </si>
  <si>
    <t>Ūdeņraža joni, pH indekss</t>
  </si>
  <si>
    <t>pH</t>
  </si>
  <si>
    <t>Naftas ogļūdeņraži (C10-C40 frakcija)</t>
  </si>
  <si>
    <t>Elektrovadītspēja 20oC</t>
  </si>
  <si>
    <t>µS/cm</t>
  </si>
  <si>
    <t>Kālija joni</t>
  </si>
  <si>
    <t>Nātrija joni</t>
  </si>
  <si>
    <t>Oksidēšanas-reducēšanas potenciāls</t>
  </si>
  <si>
    <t>mV</t>
  </si>
  <si>
    <t xml:space="preserve"> Noteiktā koncentrācija ir mazāka par metodes detektēšanas robežu ( MDL), uzdota MDL vērtība</t>
  </si>
  <si>
    <t>µg/l</t>
  </si>
  <si>
    <t>Ūdens temperatūra</t>
  </si>
  <si>
    <t>BTEX summa</t>
  </si>
  <si>
    <t>Q</t>
  </si>
  <si>
    <t>VVD monitoringa urbums</t>
  </si>
  <si>
    <t>μg/l</t>
  </si>
  <si>
    <t>Ziemeļu dīķis</t>
  </si>
  <si>
    <t>Fenolu indekss</t>
  </si>
  <si>
    <t>Benzols</t>
  </si>
  <si>
    <t>Etilbenzols</t>
  </si>
  <si>
    <t>m, p ksiloli</t>
  </si>
  <si>
    <t>o-ksilols</t>
  </si>
  <si>
    <t>Toluols</t>
  </si>
  <si>
    <t>ºC</t>
  </si>
  <si>
    <t>Ksilolu summa</t>
  </si>
  <si>
    <t>ĶSP</t>
  </si>
  <si>
    <r>
      <t>SO</t>
    </r>
    <r>
      <rPr>
        <vertAlign val="subscript"/>
        <sz val="10"/>
        <color theme="1"/>
        <rFont val="Calibri"/>
        <family val="2"/>
        <scheme val="minor"/>
      </rPr>
      <t>4</t>
    </r>
  </si>
  <si>
    <t>SVAV</t>
  </si>
  <si>
    <t>EVS</t>
  </si>
  <si>
    <t>TCE+PCE</t>
  </si>
  <si>
    <t>BTEX</t>
  </si>
  <si>
    <t>As</t>
  </si>
  <si>
    <t>Robežvērtība</t>
  </si>
  <si>
    <t>Count</t>
  </si>
  <si>
    <t>Min</t>
  </si>
  <si>
    <t>Max</t>
  </si>
  <si>
    <t>Median</t>
  </si>
  <si>
    <t>Var.p</t>
  </si>
  <si>
    <t>Stdev.p</t>
  </si>
  <si>
    <t>Confidence.T</t>
  </si>
  <si>
    <t>Koncentrācija, mazāka par metodes detektēšanas robežu (MDL), aizstāta ar 0,5*MDL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</si>
</sst>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Tahoma"/>
      <family val="2"/>
      <charset val="186"/>
    </font>
    <font>
      <sz val="9"/>
      <color rgb="FF000000"/>
      <name val="Tahoma"/>
      <family val="2"/>
      <charset val="186"/>
    </font>
    <font>
      <sz val="9"/>
      <color theme="1"/>
      <name val="Tahoma"/>
      <family val="2"/>
      <charset val="186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1" fillId="0" borderId="0" xfId="0" applyNumberFormat="1" applyFont="1"/>
    <xf numFmtId="1" fontId="1" fillId="0" borderId="0" xfId="0" applyNumberFormat="1" applyFont="1"/>
    <xf numFmtId="14" fontId="1" fillId="0" borderId="0" xfId="0" applyNumberFormat="1" applyFont="1"/>
    <xf numFmtId="2" fontId="1" fillId="0" borderId="0" xfId="0" applyNumberFormat="1" applyFont="1"/>
    <xf numFmtId="1" fontId="1" fillId="0" borderId="0" xfId="0" applyNumberFormat="1" applyFont="1" applyAlignment="1">
      <alignment horizontal="left"/>
    </xf>
    <xf numFmtId="0" fontId="1" fillId="0" borderId="0" xfId="0" applyFont="1"/>
    <xf numFmtId="49" fontId="2" fillId="0" borderId="0" xfId="0" applyNumberFormat="1" applyFont="1" applyAlignment="1">
      <alignment horizontal="left" vertical="top"/>
    </xf>
    <xf numFmtId="0" fontId="3" fillId="0" borderId="0" xfId="0" applyFont="1"/>
    <xf numFmtId="49" fontId="3" fillId="0" borderId="0" xfId="0" applyNumberFormat="1" applyFont="1"/>
    <xf numFmtId="1" fontId="3" fillId="0" borderId="0" xfId="0" applyNumberFormat="1" applyFont="1"/>
    <xf numFmtId="14" fontId="3" fillId="0" borderId="0" xfId="0" applyNumberFormat="1" applyFont="1"/>
    <xf numFmtId="2" fontId="3" fillId="0" borderId="0" xfId="0" applyNumberFormat="1" applyFont="1"/>
    <xf numFmtId="1" fontId="3" fillId="0" borderId="0" xfId="0" applyNumberFormat="1" applyFont="1" applyAlignment="1">
      <alignment horizontal="left"/>
    </xf>
    <xf numFmtId="0" fontId="4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" fontId="4" fillId="0" borderId="4" xfId="0" applyNumberFormat="1" applyFont="1" applyBorder="1"/>
    <xf numFmtId="164" fontId="4" fillId="0" borderId="4" xfId="0" applyNumberFormat="1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vertical="center"/>
    </xf>
    <xf numFmtId="1" fontId="4" fillId="0" borderId="7" xfId="0" applyNumberFormat="1" applyFont="1" applyBorder="1"/>
    <xf numFmtId="164" fontId="4" fillId="0" borderId="8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/>
    <xf numFmtId="2" fontId="4" fillId="0" borderId="0" xfId="0" applyNumberFormat="1" applyFont="1"/>
    <xf numFmtId="1" fontId="4" fillId="0" borderId="0" xfId="0" applyNumberFormat="1" applyFont="1"/>
    <xf numFmtId="165" fontId="4" fillId="0" borderId="0" xfId="0" applyNumberFormat="1" applyFont="1"/>
    <xf numFmtId="2" fontId="0" fillId="0" borderId="0" xfId="0" applyNumberFormat="1"/>
    <xf numFmtId="2" fontId="4" fillId="0" borderId="5" xfId="0" applyNumberFormat="1" applyFont="1" applyBorder="1" applyAlignment="1">
      <alignment horizontal="right" vertical="center"/>
    </xf>
    <xf numFmtId="165" fontId="4" fillId="0" borderId="4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5" fontId="4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ĶSP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'Datu masīvs'!$W$4:$W$6</c:f>
              <c:numCache>
                <c:formatCode>0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'Datu masīvs'!$W$4:$W$6</c:f>
              <c:numCache>
                <c:formatCode>0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11-44D6-9E8C-3E371E4A5796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58429571303587"/>
                  <c:y val="4.801727909011373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'Datu masīvs'!$W$4:$W$6</c:f>
              <c:numCache>
                <c:formatCode>0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'Datu masīvs'!$X$4:$X$6</c:f>
              <c:numCache>
                <c:formatCode>0.00</c:formatCode>
                <c:ptCount val="3"/>
                <c:pt idx="0">
                  <c:v>167.5</c:v>
                </c:pt>
                <c:pt idx="1">
                  <c:v>32.380000000000003</c:v>
                </c:pt>
                <c:pt idx="2">
                  <c:v>279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11-44D6-9E8C-3E371E4A5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5510720"/>
        <c:axId val="905526944"/>
      </c:lineChart>
      <c:catAx>
        <c:axId val="905510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905526944"/>
        <c:crosses val="autoZero"/>
        <c:auto val="1"/>
        <c:lblAlgn val="ctr"/>
        <c:lblOffset val="100"/>
        <c:noMultiLvlLbl val="0"/>
      </c:catAx>
      <c:valAx>
        <c:axId val="905526944"/>
        <c:scaling>
          <c:orientation val="minMax"/>
          <c:max val="32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905510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SVAV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'Datu masīvs'!$W$4:$W$6</c:f>
              <c:numCache>
                <c:formatCode>0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'Datu masīvs'!$W$4:$W$6</c:f>
              <c:numCache>
                <c:formatCode>0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F7-4710-8A94-A96971B0731D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5069991251093616E-2"/>
                  <c:y val="0.3313425925925925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'Datu masīvs'!$W$4:$W$6</c:f>
              <c:numCache>
                <c:formatCode>0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'Datu masīvs'!$Z$4:$Z$6</c:f>
              <c:numCache>
                <c:formatCode>0.00</c:formatCode>
                <c:ptCount val="3"/>
                <c:pt idx="0">
                  <c:v>6.3</c:v>
                </c:pt>
                <c:pt idx="1">
                  <c:v>59.05</c:v>
                </c:pt>
                <c:pt idx="2">
                  <c:v>74.8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F7-4710-8A94-A96971B07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5531936"/>
        <c:axId val="905509472"/>
      </c:lineChart>
      <c:catAx>
        <c:axId val="905531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905509472"/>
        <c:crosses val="autoZero"/>
        <c:auto val="1"/>
        <c:lblAlgn val="ctr"/>
        <c:lblOffset val="100"/>
        <c:noMultiLvlLbl val="0"/>
      </c:catAx>
      <c:valAx>
        <c:axId val="905509472"/>
        <c:scaling>
          <c:orientation val="minMax"/>
          <c:max val="85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905531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EVS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'Datu masīvs'!$W$4:$W$6</c:f>
              <c:numCache>
                <c:formatCode>0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'Datu masīvs'!$W$4:$W$6</c:f>
              <c:numCache>
                <c:formatCode>0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FC-4F34-96C9-27FEA8F7226A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9462189867775969E-2"/>
                  <c:y val="-2.252843394575677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'Datu masīvs'!$W$4:$W$6</c:f>
              <c:numCache>
                <c:formatCode>0</c:formatCode>
                <c:ptCount val="3"/>
                <c:pt idx="0">
                  <c:v>2016</c:v>
                </c:pt>
                <c:pt idx="1">
                  <c:v>2018</c:v>
                </c:pt>
                <c:pt idx="2">
                  <c:v>2019</c:v>
                </c:pt>
              </c:numCache>
            </c:numRef>
          </c:cat>
          <c:val>
            <c:numRef>
              <c:f>'Datu masīvs'!$AA$4:$AA$6</c:f>
              <c:numCache>
                <c:formatCode>General</c:formatCode>
                <c:ptCount val="3"/>
                <c:pt idx="0">
                  <c:v>87.5</c:v>
                </c:pt>
                <c:pt idx="1">
                  <c:v>53.8</c:v>
                </c:pt>
                <c:pt idx="2" formatCode="0.0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FC-4F34-96C9-27FEA8F72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6367088"/>
        <c:axId val="976364592"/>
      </c:lineChart>
      <c:catAx>
        <c:axId val="976367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976364592"/>
        <c:crosses val="autoZero"/>
        <c:auto val="1"/>
        <c:lblAlgn val="ctr"/>
        <c:lblOffset val="100"/>
        <c:noMultiLvlLbl val="0"/>
      </c:catAx>
      <c:valAx>
        <c:axId val="976364592"/>
        <c:scaling>
          <c:orientation val="minMax"/>
          <c:max val="9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µS/cm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976367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2</xdr:row>
      <xdr:rowOff>14287</xdr:rowOff>
    </xdr:from>
    <xdr:to>
      <xdr:col>38</xdr:col>
      <xdr:colOff>304800</xdr:colOff>
      <xdr:row>16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F513AC-CFB2-4690-9D4D-E2F5BB36C0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604837</xdr:colOff>
      <xdr:row>19</xdr:row>
      <xdr:rowOff>14287</xdr:rowOff>
    </xdr:from>
    <xdr:to>
      <xdr:col>38</xdr:col>
      <xdr:colOff>300037</xdr:colOff>
      <xdr:row>33</xdr:row>
      <xdr:rowOff>90487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849D2C-4496-4725-AA4F-093D44EB0A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681037</xdr:colOff>
      <xdr:row>18</xdr:row>
      <xdr:rowOff>166687</xdr:rowOff>
    </xdr:from>
    <xdr:to>
      <xdr:col>30</xdr:col>
      <xdr:colOff>90487</xdr:colOff>
      <xdr:row>33</xdr:row>
      <xdr:rowOff>52387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36470F4-75C0-4090-BCB5-8308124539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91"/>
  <sheetViews>
    <sheetView tabSelected="1" topLeftCell="R1" workbookViewId="0">
      <selection activeCell="AL37" sqref="AL37"/>
    </sheetView>
  </sheetViews>
  <sheetFormatPr defaultRowHeight="15" x14ac:dyDescent="0.25"/>
  <cols>
    <col min="1" max="1" width="17.42578125" customWidth="1"/>
    <col min="2" max="2" width="26.28515625" customWidth="1"/>
    <col min="3" max="3" width="15.42578125" customWidth="1"/>
    <col min="4" max="4" width="24.42578125" customWidth="1"/>
    <col min="9" max="9" width="11.5703125" customWidth="1"/>
    <col min="10" max="10" width="21.140625" customWidth="1"/>
    <col min="11" max="11" width="11.42578125" customWidth="1"/>
    <col min="23" max="23" width="14" customWidth="1"/>
    <col min="24" max="24" width="9.85546875" customWidth="1"/>
    <col min="25" max="25" width="9.7109375" customWidth="1"/>
    <col min="26" max="26" width="9.5703125" customWidth="1"/>
    <col min="27" max="27" width="9.7109375" customWidth="1"/>
    <col min="28" max="28" width="8.7109375" customWidth="1"/>
    <col min="29" max="29" width="9.7109375" customWidth="1"/>
    <col min="30" max="30" width="9.85546875" customWidth="1"/>
    <col min="31" max="31" width="5.7109375" customWidth="1"/>
  </cols>
  <sheetData>
    <row r="1" spans="1:30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1" t="s">
        <v>9</v>
      </c>
      <c r="K1" s="4" t="s">
        <v>10</v>
      </c>
      <c r="L1" s="1" t="s">
        <v>11</v>
      </c>
      <c r="M1" s="5" t="s">
        <v>12</v>
      </c>
      <c r="N1" s="6" t="s">
        <v>13</v>
      </c>
    </row>
    <row r="2" spans="1:30" x14ac:dyDescent="0.25">
      <c r="A2" s="7" t="s">
        <v>14</v>
      </c>
      <c r="B2" s="7" t="s">
        <v>37</v>
      </c>
      <c r="C2" s="9">
        <v>3</v>
      </c>
      <c r="D2" s="10" t="s">
        <v>38</v>
      </c>
      <c r="E2" s="10">
        <v>536726.07799999998</v>
      </c>
      <c r="F2" s="10">
        <v>330031.64199999999</v>
      </c>
      <c r="G2" s="10" t="s">
        <v>40</v>
      </c>
      <c r="H2" s="10">
        <v>2016</v>
      </c>
      <c r="I2" s="11">
        <v>42390</v>
      </c>
      <c r="J2" s="7" t="s">
        <v>42</v>
      </c>
      <c r="K2" s="12">
        <v>147</v>
      </c>
      <c r="L2" s="7" t="s">
        <v>34</v>
      </c>
      <c r="M2" s="9"/>
      <c r="N2" s="8"/>
      <c r="W2" s="14"/>
      <c r="X2" s="15"/>
      <c r="Y2" s="15"/>
      <c r="Z2" s="15"/>
      <c r="AA2" s="15"/>
      <c r="AB2" s="15"/>
      <c r="AC2" s="15"/>
      <c r="AD2" s="15"/>
    </row>
    <row r="3" spans="1:30" x14ac:dyDescent="0.25">
      <c r="A3" s="7" t="s">
        <v>14</v>
      </c>
      <c r="B3" s="7" t="s">
        <v>37</v>
      </c>
      <c r="C3" s="9">
        <v>3</v>
      </c>
      <c r="D3" s="10" t="s">
        <v>38</v>
      </c>
      <c r="E3" s="10">
        <v>536726.07799999998</v>
      </c>
      <c r="F3" s="10">
        <v>330031.64199999999</v>
      </c>
      <c r="G3" s="10" t="s">
        <v>40</v>
      </c>
      <c r="H3" s="10">
        <v>2016</v>
      </c>
      <c r="I3" s="11">
        <v>42390</v>
      </c>
      <c r="J3" s="7" t="s">
        <v>36</v>
      </c>
      <c r="K3" s="12">
        <v>206</v>
      </c>
      <c r="L3" s="7" t="s">
        <v>34</v>
      </c>
      <c r="M3" s="9"/>
      <c r="N3" s="8"/>
      <c r="W3" s="16" t="s">
        <v>7</v>
      </c>
      <c r="X3" s="17" t="s">
        <v>49</v>
      </c>
      <c r="Y3" s="17" t="s">
        <v>50</v>
      </c>
      <c r="Z3" s="17" t="s">
        <v>51</v>
      </c>
      <c r="AA3" s="17" t="s">
        <v>52</v>
      </c>
      <c r="AB3" s="17" t="s">
        <v>53</v>
      </c>
      <c r="AC3" s="17" t="s">
        <v>54</v>
      </c>
      <c r="AD3" s="16" t="s">
        <v>55</v>
      </c>
    </row>
    <row r="4" spans="1:30" x14ac:dyDescent="0.25">
      <c r="A4" s="7" t="s">
        <v>14</v>
      </c>
      <c r="B4" s="7" t="s">
        <v>37</v>
      </c>
      <c r="C4" s="9">
        <v>3</v>
      </c>
      <c r="D4" s="10" t="s">
        <v>38</v>
      </c>
      <c r="E4" s="10">
        <v>536726.07799999998</v>
      </c>
      <c r="F4" s="10">
        <v>330031.64199999999</v>
      </c>
      <c r="G4" s="10" t="s">
        <v>40</v>
      </c>
      <c r="H4" s="10">
        <v>2016</v>
      </c>
      <c r="I4" s="11">
        <v>42390</v>
      </c>
      <c r="J4" s="7" t="s">
        <v>27</v>
      </c>
      <c r="K4" s="12">
        <v>110</v>
      </c>
      <c r="L4" s="7" t="s">
        <v>28</v>
      </c>
      <c r="M4" s="9"/>
      <c r="N4" s="8"/>
      <c r="W4" s="18">
        <v>2016</v>
      </c>
      <c r="X4" s="38">
        <v>167.5</v>
      </c>
      <c r="Y4" s="22">
        <v>4.1500000000000004</v>
      </c>
      <c r="Z4" s="23">
        <v>6.3</v>
      </c>
      <c r="AA4" s="24">
        <v>87.5</v>
      </c>
      <c r="AB4" s="23"/>
      <c r="AC4" s="23">
        <v>143</v>
      </c>
      <c r="AD4" s="25"/>
    </row>
    <row r="5" spans="1:30" x14ac:dyDescent="0.25">
      <c r="A5" s="7" t="s">
        <v>14</v>
      </c>
      <c r="B5" s="7" t="s">
        <v>37</v>
      </c>
      <c r="C5" s="9">
        <v>3</v>
      </c>
      <c r="D5" s="10" t="s">
        <v>38</v>
      </c>
      <c r="E5" s="10">
        <v>536726.07799999998</v>
      </c>
      <c r="F5" s="10">
        <v>330031.64199999999</v>
      </c>
      <c r="G5" s="10" t="s">
        <v>40</v>
      </c>
      <c r="H5" s="10">
        <v>2016</v>
      </c>
      <c r="I5" s="11">
        <v>42390</v>
      </c>
      <c r="J5" s="9" t="s">
        <v>43</v>
      </c>
      <c r="K5" s="12">
        <v>6</v>
      </c>
      <c r="L5" s="9" t="s">
        <v>34</v>
      </c>
      <c r="M5" s="9"/>
      <c r="N5" s="8"/>
      <c r="W5" s="18">
        <v>2018</v>
      </c>
      <c r="X5" s="20">
        <v>32.380000000000003</v>
      </c>
      <c r="Y5" s="19">
        <v>4.4000000000000004</v>
      </c>
      <c r="Z5" s="20">
        <v>59.05</v>
      </c>
      <c r="AA5" s="21">
        <v>53.8</v>
      </c>
      <c r="AB5" s="20"/>
      <c r="AC5" s="20">
        <v>0.78</v>
      </c>
      <c r="AD5" s="39"/>
    </row>
    <row r="6" spans="1:30" x14ac:dyDescent="0.25">
      <c r="A6" s="7" t="s">
        <v>14</v>
      </c>
      <c r="B6" s="7" t="s">
        <v>37</v>
      </c>
      <c r="C6" s="9">
        <v>3</v>
      </c>
      <c r="D6" s="10" t="s">
        <v>38</v>
      </c>
      <c r="E6" s="10">
        <v>536726.07799999998</v>
      </c>
      <c r="F6" s="10">
        <v>330031.64199999999</v>
      </c>
      <c r="G6" s="10" t="s">
        <v>40</v>
      </c>
      <c r="H6" s="10">
        <v>2016</v>
      </c>
      <c r="I6" s="11">
        <v>42390</v>
      </c>
      <c r="J6" s="9" t="s">
        <v>41</v>
      </c>
      <c r="K6" s="12">
        <v>1.2E-2</v>
      </c>
      <c r="L6" s="9" t="s">
        <v>15</v>
      </c>
      <c r="M6" s="9"/>
      <c r="N6" s="8"/>
      <c r="W6" s="26">
        <v>2019</v>
      </c>
      <c r="X6" s="28">
        <v>279</v>
      </c>
      <c r="Y6" s="27">
        <v>4.3</v>
      </c>
      <c r="Z6" s="28">
        <v>74.8</v>
      </c>
      <c r="AA6" s="27">
        <v>45</v>
      </c>
      <c r="AB6" s="28"/>
      <c r="AC6" s="28">
        <v>0.8</v>
      </c>
      <c r="AD6" s="29"/>
    </row>
    <row r="7" spans="1:30" x14ac:dyDescent="0.25">
      <c r="A7" s="7" t="s">
        <v>14</v>
      </c>
      <c r="B7" s="7" t="s">
        <v>37</v>
      </c>
      <c r="C7" s="9">
        <v>3</v>
      </c>
      <c r="D7" s="10" t="s">
        <v>38</v>
      </c>
      <c r="E7" s="10">
        <v>536726.07799999998</v>
      </c>
      <c r="F7" s="10">
        <v>330031.64199999999</v>
      </c>
      <c r="G7" s="10" t="s">
        <v>40</v>
      </c>
      <c r="H7" s="10">
        <v>2016</v>
      </c>
      <c r="I7" s="11">
        <v>42390</v>
      </c>
      <c r="J7" s="7" t="s">
        <v>19</v>
      </c>
      <c r="K7" s="12">
        <v>181</v>
      </c>
      <c r="L7" s="9" t="s">
        <v>15</v>
      </c>
      <c r="M7" s="9"/>
      <c r="N7" s="8"/>
      <c r="W7" s="30" t="s">
        <v>56</v>
      </c>
      <c r="X7" s="31">
        <v>45</v>
      </c>
      <c r="Y7" s="31">
        <v>137.5</v>
      </c>
      <c r="Z7" s="31">
        <v>0.1</v>
      </c>
      <c r="AA7" s="31">
        <v>580</v>
      </c>
      <c r="AB7" s="31">
        <v>5</v>
      </c>
      <c r="AC7" s="31">
        <v>5</v>
      </c>
      <c r="AD7" s="31">
        <v>7.45</v>
      </c>
    </row>
    <row r="8" spans="1:30" x14ac:dyDescent="0.25">
      <c r="A8" s="7" t="s">
        <v>14</v>
      </c>
      <c r="B8" s="7" t="s">
        <v>37</v>
      </c>
      <c r="C8" s="9">
        <v>3</v>
      </c>
      <c r="D8" s="10" t="s">
        <v>38</v>
      </c>
      <c r="E8" s="10">
        <v>536726.07799999998</v>
      </c>
      <c r="F8" s="10">
        <v>330031.64199999999</v>
      </c>
      <c r="G8" s="10" t="s">
        <v>40</v>
      </c>
      <c r="H8" s="10">
        <v>2016</v>
      </c>
      <c r="I8" s="11">
        <v>42390</v>
      </c>
      <c r="J8" s="9" t="s">
        <v>44</v>
      </c>
      <c r="K8" s="12">
        <v>15</v>
      </c>
      <c r="L8" s="9" t="s">
        <v>34</v>
      </c>
      <c r="M8" s="9"/>
      <c r="N8" s="8"/>
      <c r="W8" s="16" t="s">
        <v>11</v>
      </c>
      <c r="X8" s="40" t="s">
        <v>15</v>
      </c>
      <c r="Y8" s="41"/>
      <c r="Z8" s="41"/>
      <c r="AA8" s="16" t="s">
        <v>28</v>
      </c>
      <c r="AB8" s="42" t="s">
        <v>34</v>
      </c>
      <c r="AC8" s="43"/>
      <c r="AD8" s="44"/>
    </row>
    <row r="9" spans="1:30" x14ac:dyDescent="0.25">
      <c r="A9" s="7" t="s">
        <v>14</v>
      </c>
      <c r="B9" s="7" t="s">
        <v>37</v>
      </c>
      <c r="C9" s="9">
        <v>3</v>
      </c>
      <c r="D9" s="10" t="s">
        <v>38</v>
      </c>
      <c r="E9" s="10">
        <v>536726.07799999998</v>
      </c>
      <c r="F9" s="10">
        <v>330031.64199999999</v>
      </c>
      <c r="G9" s="10" t="s">
        <v>40</v>
      </c>
      <c r="H9" s="10">
        <v>2016</v>
      </c>
      <c r="I9" s="11">
        <v>42390</v>
      </c>
      <c r="J9" s="9" t="s">
        <v>26</v>
      </c>
      <c r="K9" s="12">
        <v>0.48</v>
      </c>
      <c r="L9" s="9" t="s">
        <v>15</v>
      </c>
      <c r="M9" s="9"/>
      <c r="N9" s="8"/>
      <c r="W9" s="14"/>
      <c r="X9" s="32"/>
      <c r="Y9" s="32"/>
      <c r="Z9" s="32"/>
      <c r="AA9" s="32"/>
      <c r="AB9" s="32"/>
      <c r="AC9" s="32"/>
      <c r="AD9" s="32"/>
    </row>
    <row r="10" spans="1:30" x14ac:dyDescent="0.25">
      <c r="A10" s="7" t="s">
        <v>14</v>
      </c>
      <c r="B10" s="7" t="s">
        <v>37</v>
      </c>
      <c r="C10" s="9">
        <v>3</v>
      </c>
      <c r="D10" s="10" t="s">
        <v>38</v>
      </c>
      <c r="E10" s="10">
        <v>536726.07799999998</v>
      </c>
      <c r="F10" s="10">
        <v>330031.64199999999</v>
      </c>
      <c r="G10" s="10" t="s">
        <v>40</v>
      </c>
      <c r="H10" s="10">
        <v>2016</v>
      </c>
      <c r="I10" s="11">
        <v>42390</v>
      </c>
      <c r="J10" s="7" t="s">
        <v>31</v>
      </c>
      <c r="K10" s="12">
        <v>-118</v>
      </c>
      <c r="L10" s="9" t="s">
        <v>32</v>
      </c>
      <c r="M10" s="9"/>
      <c r="N10" s="8"/>
      <c r="W10" s="14" t="s">
        <v>57</v>
      </c>
      <c r="X10" s="14">
        <f t="shared" ref="X10:AD10" si="0">COUNT(X4:X6)</f>
        <v>3</v>
      </c>
      <c r="Y10" s="14">
        <f t="shared" si="0"/>
        <v>3</v>
      </c>
      <c r="Z10" s="14">
        <f t="shared" si="0"/>
        <v>3</v>
      </c>
      <c r="AA10" s="14">
        <f t="shared" si="0"/>
        <v>3</v>
      </c>
      <c r="AB10" s="14">
        <f t="shared" si="0"/>
        <v>0</v>
      </c>
      <c r="AC10" s="14">
        <f t="shared" si="0"/>
        <v>3</v>
      </c>
      <c r="AD10" s="14">
        <f t="shared" si="0"/>
        <v>0</v>
      </c>
    </row>
    <row r="11" spans="1:30" x14ac:dyDescent="0.25">
      <c r="A11" s="7" t="s">
        <v>14</v>
      </c>
      <c r="B11" s="7" t="s">
        <v>37</v>
      </c>
      <c r="C11" s="9">
        <v>3</v>
      </c>
      <c r="D11" s="10" t="s">
        <v>38</v>
      </c>
      <c r="E11" s="10">
        <v>536726.07799999998</v>
      </c>
      <c r="F11" s="10">
        <v>330031.64199999999</v>
      </c>
      <c r="G11" s="10" t="s">
        <v>40</v>
      </c>
      <c r="H11" s="10">
        <v>2016</v>
      </c>
      <c r="I11" s="11">
        <v>42390</v>
      </c>
      <c r="J11" s="9" t="s">
        <v>45</v>
      </c>
      <c r="K11" s="12">
        <v>3</v>
      </c>
      <c r="L11" s="9" t="s">
        <v>34</v>
      </c>
      <c r="M11" s="9"/>
      <c r="N11" s="8"/>
      <c r="W11" s="14" t="s">
        <v>58</v>
      </c>
      <c r="X11" s="34">
        <f>MIN(X4:X6)</f>
        <v>32.380000000000003</v>
      </c>
      <c r="Y11" s="33">
        <f>MIN(Y4:Y6)</f>
        <v>4.1500000000000004</v>
      </c>
      <c r="Z11" s="34">
        <f>MIN(Z4:Z6)</f>
        <v>6.3</v>
      </c>
      <c r="AA11" s="33">
        <f>MIN(AA4:AA6)</f>
        <v>45</v>
      </c>
      <c r="AB11" s="34"/>
      <c r="AC11" s="34">
        <f>MIN(AC4:AC6)</f>
        <v>0.78</v>
      </c>
      <c r="AD11" s="35"/>
    </row>
    <row r="12" spans="1:30" x14ac:dyDescent="0.25">
      <c r="A12" s="7" t="s">
        <v>14</v>
      </c>
      <c r="B12" s="7" t="s">
        <v>37</v>
      </c>
      <c r="C12" s="9">
        <v>3</v>
      </c>
      <c r="D12" s="10" t="s">
        <v>38</v>
      </c>
      <c r="E12" s="10">
        <v>536726.07799999998</v>
      </c>
      <c r="F12" s="10">
        <v>330031.64199999999</v>
      </c>
      <c r="G12" s="10" t="s">
        <v>40</v>
      </c>
      <c r="H12" s="10">
        <v>2016</v>
      </c>
      <c r="I12" s="11">
        <v>42390</v>
      </c>
      <c r="J12" s="7" t="s">
        <v>22</v>
      </c>
      <c r="K12" s="12">
        <v>5.9</v>
      </c>
      <c r="L12" s="9" t="s">
        <v>15</v>
      </c>
      <c r="M12" s="9"/>
      <c r="N12" s="8"/>
      <c r="W12" s="14" t="s">
        <v>59</v>
      </c>
      <c r="X12" s="34">
        <f>MAX(X4:X6)</f>
        <v>279</v>
      </c>
      <c r="Y12" s="33">
        <f>MAX(Y4:Y6)</f>
        <v>4.4000000000000004</v>
      </c>
      <c r="Z12" s="34">
        <f>MAX(Z4:Z6)</f>
        <v>74.8</v>
      </c>
      <c r="AA12" s="33">
        <f>MAX(AA4:AA6)</f>
        <v>87.5</v>
      </c>
      <c r="AB12" s="34"/>
      <c r="AC12" s="34">
        <f>MAX(AC4:AC6)</f>
        <v>143</v>
      </c>
      <c r="AD12" s="14"/>
    </row>
    <row r="13" spans="1:30" x14ac:dyDescent="0.25">
      <c r="A13" s="7" t="s">
        <v>14</v>
      </c>
      <c r="B13" s="7" t="s">
        <v>37</v>
      </c>
      <c r="C13" s="9">
        <v>3</v>
      </c>
      <c r="D13" s="10" t="s">
        <v>38</v>
      </c>
      <c r="E13" s="10">
        <v>536726.07799999998</v>
      </c>
      <c r="F13" s="10">
        <v>330031.64199999999</v>
      </c>
      <c r="G13" s="10" t="s">
        <v>40</v>
      </c>
      <c r="H13" s="10">
        <v>2016</v>
      </c>
      <c r="I13" s="11">
        <v>42390</v>
      </c>
      <c r="J13" s="7" t="s">
        <v>23</v>
      </c>
      <c r="K13" s="12">
        <v>4.8</v>
      </c>
      <c r="L13" s="9" t="s">
        <v>15</v>
      </c>
      <c r="M13" s="9"/>
      <c r="N13" s="8"/>
      <c r="W13" s="14" t="s">
        <v>60</v>
      </c>
      <c r="X13" s="36">
        <f>MEDIAN(X4:X6)</f>
        <v>167.5</v>
      </c>
      <c r="Y13" s="36">
        <f>MEDIAN(Y4:Y6)</f>
        <v>4.3</v>
      </c>
      <c r="Z13" s="36">
        <f>MEDIAN(Z4:Z6)</f>
        <v>59.05</v>
      </c>
      <c r="AA13" s="36">
        <f>MEDIAN(AA4:AA6)</f>
        <v>53.8</v>
      </c>
      <c r="AB13" s="36"/>
      <c r="AC13" s="36">
        <f>MEDIAN(AC4:AC6)</f>
        <v>0.8</v>
      </c>
      <c r="AD13" s="36"/>
    </row>
    <row r="14" spans="1:30" x14ac:dyDescent="0.25">
      <c r="A14" s="7" t="s">
        <v>14</v>
      </c>
      <c r="B14" s="7" t="s">
        <v>37</v>
      </c>
      <c r="C14" s="9">
        <v>3</v>
      </c>
      <c r="D14" s="10" t="s">
        <v>38</v>
      </c>
      <c r="E14" s="10">
        <v>536726.07799999998</v>
      </c>
      <c r="F14" s="10">
        <v>330031.64199999999</v>
      </c>
      <c r="G14" s="10" t="s">
        <v>40</v>
      </c>
      <c r="H14" s="10">
        <v>2016</v>
      </c>
      <c r="I14" s="11">
        <v>42390</v>
      </c>
      <c r="J14" s="9" t="s">
        <v>46</v>
      </c>
      <c r="K14" s="12">
        <v>35</v>
      </c>
      <c r="L14" s="9" t="s">
        <v>34</v>
      </c>
      <c r="M14" s="9"/>
      <c r="N14" s="8"/>
      <c r="W14" s="14" t="s">
        <v>61</v>
      </c>
      <c r="X14" s="36">
        <f>_xlfn.VAR.P(X4:X6)</f>
        <v>10167.898755555556</v>
      </c>
      <c r="Y14" s="36">
        <f>_xlfn.VAR.P(Y4:Y6)</f>
        <v>1.0555555555555549E-2</v>
      </c>
      <c r="Z14" s="36">
        <f>_xlfn.VAR.P(Z4:Z6)</f>
        <v>858.09722222222308</v>
      </c>
      <c r="AA14" s="36">
        <f>_xlfn.VAR.P(AA4:AA6)</f>
        <v>335.48666666666554</v>
      </c>
      <c r="AB14" s="36"/>
      <c r="AC14" s="36">
        <f>_xlfn.VAR.P(AC4:AC6)</f>
        <v>4494.1520888888881</v>
      </c>
      <c r="AD14" s="36"/>
    </row>
    <row r="15" spans="1:30" x14ac:dyDescent="0.25">
      <c r="A15" s="7" t="s">
        <v>14</v>
      </c>
      <c r="B15" s="7" t="s">
        <v>37</v>
      </c>
      <c r="C15" s="9">
        <v>3</v>
      </c>
      <c r="D15" s="10" t="s">
        <v>38</v>
      </c>
      <c r="E15" s="10">
        <v>536726.07799999998</v>
      </c>
      <c r="F15" s="10">
        <v>330031.64199999999</v>
      </c>
      <c r="G15" s="10" t="s">
        <v>40</v>
      </c>
      <c r="H15" s="10">
        <v>2016</v>
      </c>
      <c r="I15" s="11">
        <v>42390</v>
      </c>
      <c r="J15" s="7" t="s">
        <v>35</v>
      </c>
      <c r="K15" s="12">
        <v>7.6</v>
      </c>
      <c r="L15" s="9" t="s">
        <v>47</v>
      </c>
      <c r="M15" s="9"/>
      <c r="N15" s="8"/>
      <c r="W15" s="14" t="s">
        <v>62</v>
      </c>
      <c r="X15" s="36">
        <f>_xlfn.STDEV.P(X4:X6)</f>
        <v>100.83599930359968</v>
      </c>
      <c r="Y15" s="36">
        <f>_xlfn.STDEV.P(Y4:Y6)</f>
        <v>0.10274023338281624</v>
      </c>
      <c r="Z15" s="36">
        <f>_xlfn.STDEV.P(Z4:Z6)</f>
        <v>29.293296540714277</v>
      </c>
      <c r="AA15" s="36">
        <f>_xlfn.STDEV.P(AA4:AA6)</f>
        <v>18.316295113004308</v>
      </c>
      <c r="AB15" s="36"/>
      <c r="AC15" s="36">
        <f>_xlfn.STDEV.P(AC4:AC6)</f>
        <v>67.038437398919797</v>
      </c>
      <c r="AD15" s="36"/>
    </row>
    <row r="16" spans="1:30" x14ac:dyDescent="0.25">
      <c r="A16" s="7" t="s">
        <v>14</v>
      </c>
      <c r="B16" s="7" t="s">
        <v>37</v>
      </c>
      <c r="C16" s="9">
        <v>3</v>
      </c>
      <c r="D16" s="10" t="s">
        <v>38</v>
      </c>
      <c r="E16" s="10">
        <v>536726.07799999998</v>
      </c>
      <c r="F16" s="10">
        <v>330031.64199999999</v>
      </c>
      <c r="G16" s="10" t="s">
        <v>40</v>
      </c>
      <c r="H16" s="10">
        <v>2016</v>
      </c>
      <c r="I16" s="11">
        <v>42390</v>
      </c>
      <c r="J16" s="7" t="s">
        <v>24</v>
      </c>
      <c r="K16" s="12">
        <v>7.61</v>
      </c>
      <c r="L16" s="9" t="s">
        <v>25</v>
      </c>
      <c r="M16" s="9"/>
      <c r="N16" s="8"/>
      <c r="W16" s="14" t="s">
        <v>63</v>
      </c>
      <c r="X16" s="36">
        <f t="shared" ref="X16:AC16" si="1">_xlfn.CONFIDENCE.T(0.05,X15,X10)</f>
        <v>250.49050857210207</v>
      </c>
      <c r="Y16" s="36">
        <f t="shared" si="1"/>
        <v>0.25522088826028411</v>
      </c>
      <c r="Z16" s="36">
        <f t="shared" si="1"/>
        <v>72.768582638273855</v>
      </c>
      <c r="AA16" s="36">
        <f t="shared" si="1"/>
        <v>45.500199429762297</v>
      </c>
      <c r="AB16" s="36"/>
      <c r="AC16" s="36">
        <f t="shared" si="1"/>
        <v>166.53271047947047</v>
      </c>
      <c r="AD16" s="36"/>
    </row>
    <row r="17" spans="1:30" x14ac:dyDescent="0.25">
      <c r="A17" s="7" t="s">
        <v>14</v>
      </c>
      <c r="B17" s="7" t="s">
        <v>37</v>
      </c>
      <c r="C17" s="9">
        <v>3</v>
      </c>
      <c r="D17" s="10" t="s">
        <v>38</v>
      </c>
      <c r="E17" s="10">
        <v>536726.07799999998</v>
      </c>
      <c r="F17" s="10">
        <v>330031.64199999999</v>
      </c>
      <c r="G17" s="10" t="s">
        <v>40</v>
      </c>
      <c r="H17" s="10">
        <v>2016</v>
      </c>
      <c r="I17" s="11">
        <v>42444</v>
      </c>
      <c r="J17" s="7" t="s">
        <v>42</v>
      </c>
      <c r="K17" s="12">
        <v>48</v>
      </c>
      <c r="L17" s="7" t="s">
        <v>34</v>
      </c>
      <c r="M17" s="9"/>
      <c r="N17" s="8"/>
      <c r="W17" s="14"/>
      <c r="X17" s="14"/>
      <c r="Y17" s="14"/>
      <c r="Z17" s="14"/>
      <c r="AA17" s="14"/>
      <c r="AB17" s="36"/>
      <c r="AC17" s="36"/>
      <c r="AD17" s="36"/>
    </row>
    <row r="18" spans="1:30" x14ac:dyDescent="0.25">
      <c r="A18" s="7" t="s">
        <v>14</v>
      </c>
      <c r="B18" s="7" t="s">
        <v>37</v>
      </c>
      <c r="C18" s="9">
        <v>3</v>
      </c>
      <c r="D18" s="10" t="s">
        <v>38</v>
      </c>
      <c r="E18" s="10">
        <v>536726.07799999998</v>
      </c>
      <c r="F18" s="10">
        <v>330031.64199999999</v>
      </c>
      <c r="G18" s="10" t="s">
        <v>40</v>
      </c>
      <c r="H18" s="10">
        <v>2016</v>
      </c>
      <c r="I18" s="11">
        <v>42444</v>
      </c>
      <c r="J18" s="7" t="s">
        <v>36</v>
      </c>
      <c r="K18" s="12">
        <v>80</v>
      </c>
      <c r="L18" s="7" t="s">
        <v>34</v>
      </c>
      <c r="M18" s="9"/>
      <c r="N18" s="8"/>
      <c r="W18" s="45" t="s">
        <v>64</v>
      </c>
      <c r="X18" s="45"/>
      <c r="Y18" s="45"/>
      <c r="Z18" s="45"/>
      <c r="AA18" s="45"/>
      <c r="AB18" s="45"/>
      <c r="AC18" s="45"/>
      <c r="AD18" s="45"/>
    </row>
    <row r="19" spans="1:30" x14ac:dyDescent="0.25">
      <c r="A19" s="7" t="s">
        <v>14</v>
      </c>
      <c r="B19" s="7" t="s">
        <v>37</v>
      </c>
      <c r="C19" s="9">
        <v>3</v>
      </c>
      <c r="D19" s="10" t="s">
        <v>38</v>
      </c>
      <c r="E19" s="10">
        <v>536726.07799999998</v>
      </c>
      <c r="F19" s="10">
        <v>330031.64199999999</v>
      </c>
      <c r="G19" s="10" t="s">
        <v>40</v>
      </c>
      <c r="H19" s="10">
        <v>2016</v>
      </c>
      <c r="I19" s="11">
        <v>42444</v>
      </c>
      <c r="J19" s="7" t="s">
        <v>27</v>
      </c>
      <c r="K19" s="12">
        <v>65</v>
      </c>
      <c r="L19" s="7" t="s">
        <v>28</v>
      </c>
      <c r="M19" s="9"/>
      <c r="N19" s="8"/>
    </row>
    <row r="20" spans="1:30" x14ac:dyDescent="0.25">
      <c r="A20" s="7" t="s">
        <v>14</v>
      </c>
      <c r="B20" s="7" t="s">
        <v>37</v>
      </c>
      <c r="C20" s="9">
        <v>3</v>
      </c>
      <c r="D20" s="10" t="s">
        <v>38</v>
      </c>
      <c r="E20" s="10">
        <v>536726.07799999998</v>
      </c>
      <c r="F20" s="10">
        <v>330031.64199999999</v>
      </c>
      <c r="G20" s="10" t="s">
        <v>40</v>
      </c>
      <c r="H20" s="10">
        <v>2016</v>
      </c>
      <c r="I20" s="11">
        <v>42444</v>
      </c>
      <c r="J20" s="9" t="s">
        <v>43</v>
      </c>
      <c r="K20" s="12">
        <v>1</v>
      </c>
      <c r="L20" s="9" t="s">
        <v>34</v>
      </c>
      <c r="M20" s="9"/>
      <c r="N20" s="8"/>
    </row>
    <row r="21" spans="1:30" x14ac:dyDescent="0.25">
      <c r="A21" s="7" t="s">
        <v>14</v>
      </c>
      <c r="B21" s="7" t="s">
        <v>37</v>
      </c>
      <c r="C21" s="9">
        <v>3</v>
      </c>
      <c r="D21" s="10" t="s">
        <v>38</v>
      </c>
      <c r="E21" s="10">
        <v>536726.07799999998</v>
      </c>
      <c r="F21" s="10">
        <v>330031.64199999999</v>
      </c>
      <c r="G21" s="10" t="s">
        <v>40</v>
      </c>
      <c r="H21" s="10">
        <v>2016</v>
      </c>
      <c r="I21" s="11">
        <v>42444</v>
      </c>
      <c r="J21" s="7" t="s">
        <v>19</v>
      </c>
      <c r="K21" s="12">
        <v>154</v>
      </c>
      <c r="L21" s="9" t="s">
        <v>15</v>
      </c>
      <c r="M21" s="9"/>
      <c r="N21" s="8"/>
    </row>
    <row r="22" spans="1:30" x14ac:dyDescent="0.25">
      <c r="A22" s="7" t="s">
        <v>14</v>
      </c>
      <c r="B22" s="7" t="s">
        <v>37</v>
      </c>
      <c r="C22" s="9">
        <v>3</v>
      </c>
      <c r="D22" s="10" t="s">
        <v>38</v>
      </c>
      <c r="E22" s="10">
        <v>536726.07799999998</v>
      </c>
      <c r="F22" s="10">
        <v>330031.64199999999</v>
      </c>
      <c r="G22" s="10" t="s">
        <v>40</v>
      </c>
      <c r="H22" s="10">
        <v>2016</v>
      </c>
      <c r="I22" s="11">
        <v>42444</v>
      </c>
      <c r="J22" s="9" t="s">
        <v>44</v>
      </c>
      <c r="K22" s="12">
        <v>16</v>
      </c>
      <c r="L22" s="9" t="s">
        <v>34</v>
      </c>
      <c r="M22" s="9"/>
      <c r="N22" s="8"/>
    </row>
    <row r="23" spans="1:30" x14ac:dyDescent="0.25">
      <c r="A23" s="7" t="s">
        <v>14</v>
      </c>
      <c r="B23" s="7" t="s">
        <v>37</v>
      </c>
      <c r="C23" s="9">
        <v>3</v>
      </c>
      <c r="D23" s="10" t="s">
        <v>38</v>
      </c>
      <c r="E23" s="10">
        <v>536726.07799999998</v>
      </c>
      <c r="F23" s="10">
        <v>330031.64199999999</v>
      </c>
      <c r="G23" s="10" t="s">
        <v>40</v>
      </c>
      <c r="H23" s="10">
        <v>2016</v>
      </c>
      <c r="I23" s="11">
        <v>42444</v>
      </c>
      <c r="J23" s="9" t="s">
        <v>26</v>
      </c>
      <c r="K23" s="12">
        <v>0.56000000000000005</v>
      </c>
      <c r="L23" s="9" t="s">
        <v>15</v>
      </c>
      <c r="M23" s="9"/>
      <c r="N23" s="8"/>
    </row>
    <row r="24" spans="1:30" x14ac:dyDescent="0.25">
      <c r="A24" s="7" t="s">
        <v>14</v>
      </c>
      <c r="B24" s="7" t="s">
        <v>37</v>
      </c>
      <c r="C24" s="9">
        <v>3</v>
      </c>
      <c r="D24" s="10" t="s">
        <v>38</v>
      </c>
      <c r="E24" s="10">
        <v>536726.07799999998</v>
      </c>
      <c r="F24" s="10">
        <v>330031.64199999999</v>
      </c>
      <c r="G24" s="10" t="s">
        <v>40</v>
      </c>
      <c r="H24" s="10">
        <v>2016</v>
      </c>
      <c r="I24" s="11">
        <v>42444</v>
      </c>
      <c r="J24" s="7" t="s">
        <v>31</v>
      </c>
      <c r="K24" s="12">
        <v>-37</v>
      </c>
      <c r="L24" s="9" t="s">
        <v>32</v>
      </c>
      <c r="M24" s="9"/>
      <c r="N24" s="8"/>
    </row>
    <row r="25" spans="1:30" x14ac:dyDescent="0.25">
      <c r="A25" s="7" t="s">
        <v>14</v>
      </c>
      <c r="B25" s="7" t="s">
        <v>37</v>
      </c>
      <c r="C25" s="9">
        <v>3</v>
      </c>
      <c r="D25" s="10" t="s">
        <v>38</v>
      </c>
      <c r="E25" s="10">
        <v>536726.07799999998</v>
      </c>
      <c r="F25" s="10">
        <v>330031.64199999999</v>
      </c>
      <c r="G25" s="10" t="s">
        <v>40</v>
      </c>
      <c r="H25" s="10">
        <v>2016</v>
      </c>
      <c r="I25" s="11">
        <v>42444</v>
      </c>
      <c r="J25" s="9" t="s">
        <v>45</v>
      </c>
      <c r="K25" s="12">
        <v>10</v>
      </c>
      <c r="L25" s="9" t="s">
        <v>34</v>
      </c>
      <c r="M25" s="9"/>
      <c r="N25" s="8"/>
    </row>
    <row r="26" spans="1:30" x14ac:dyDescent="0.25">
      <c r="A26" s="7" t="s">
        <v>14</v>
      </c>
      <c r="B26" s="7" t="s">
        <v>37</v>
      </c>
      <c r="C26" s="9">
        <v>3</v>
      </c>
      <c r="D26" s="10" t="s">
        <v>38</v>
      </c>
      <c r="E26" s="10">
        <v>536726.07799999998</v>
      </c>
      <c r="F26" s="10">
        <v>330031.64199999999</v>
      </c>
      <c r="G26" s="10" t="s">
        <v>40</v>
      </c>
      <c r="H26" s="10">
        <v>2016</v>
      </c>
      <c r="I26" s="11">
        <v>42444</v>
      </c>
      <c r="J26" s="9" t="s">
        <v>21</v>
      </c>
      <c r="K26" s="12">
        <v>47</v>
      </c>
      <c r="L26" s="9" t="s">
        <v>15</v>
      </c>
      <c r="M26" s="9"/>
      <c r="N26" s="8"/>
      <c r="X26" s="12"/>
    </row>
    <row r="27" spans="1:30" x14ac:dyDescent="0.25">
      <c r="A27" s="7" t="s">
        <v>14</v>
      </c>
      <c r="B27" s="7" t="s">
        <v>37</v>
      </c>
      <c r="C27" s="9">
        <v>3</v>
      </c>
      <c r="D27" s="10" t="s">
        <v>38</v>
      </c>
      <c r="E27" s="10">
        <v>536726.07799999998</v>
      </c>
      <c r="F27" s="10">
        <v>330031.64199999999</v>
      </c>
      <c r="G27" s="10" t="s">
        <v>40</v>
      </c>
      <c r="H27" s="10">
        <v>2016</v>
      </c>
      <c r="I27" s="11">
        <v>42444</v>
      </c>
      <c r="J27" s="7" t="s">
        <v>22</v>
      </c>
      <c r="K27" s="12">
        <v>6.7</v>
      </c>
      <c r="L27" s="9" t="s">
        <v>15</v>
      </c>
      <c r="M27" s="9"/>
      <c r="N27" s="8"/>
      <c r="X27" s="12"/>
    </row>
    <row r="28" spans="1:30" x14ac:dyDescent="0.25">
      <c r="A28" s="7" t="s">
        <v>14</v>
      </c>
      <c r="B28" s="7" t="s">
        <v>37</v>
      </c>
      <c r="C28" s="9">
        <v>3</v>
      </c>
      <c r="D28" s="10" t="s">
        <v>38</v>
      </c>
      <c r="E28" s="10">
        <v>536726.07799999998</v>
      </c>
      <c r="F28" s="10">
        <v>330031.64199999999</v>
      </c>
      <c r="G28" s="10" t="s">
        <v>40</v>
      </c>
      <c r="H28" s="10">
        <v>2016</v>
      </c>
      <c r="I28" s="11">
        <v>42444</v>
      </c>
      <c r="J28" s="7" t="s">
        <v>23</v>
      </c>
      <c r="K28" s="12">
        <v>3.5</v>
      </c>
      <c r="L28" s="9" t="s">
        <v>15</v>
      </c>
      <c r="M28" s="9"/>
      <c r="N28" s="8"/>
      <c r="X28" s="37"/>
    </row>
    <row r="29" spans="1:30" x14ac:dyDescent="0.25">
      <c r="A29" s="7" t="s">
        <v>14</v>
      </c>
      <c r="B29" s="7" t="s">
        <v>37</v>
      </c>
      <c r="C29" s="9">
        <v>3</v>
      </c>
      <c r="D29" s="10" t="s">
        <v>38</v>
      </c>
      <c r="E29" s="10">
        <v>536726.07799999998</v>
      </c>
      <c r="F29" s="10">
        <v>330031.64199999999</v>
      </c>
      <c r="G29" s="10" t="s">
        <v>40</v>
      </c>
      <c r="H29" s="10">
        <v>2016</v>
      </c>
      <c r="I29" s="11">
        <v>42444</v>
      </c>
      <c r="J29" s="9" t="s">
        <v>46</v>
      </c>
      <c r="K29" s="12">
        <v>5</v>
      </c>
      <c r="L29" s="9" t="s">
        <v>34</v>
      </c>
      <c r="M29" s="9"/>
      <c r="N29" s="8"/>
    </row>
    <row r="30" spans="1:30" x14ac:dyDescent="0.25">
      <c r="A30" s="7" t="s">
        <v>14</v>
      </c>
      <c r="B30" s="7" t="s">
        <v>37</v>
      </c>
      <c r="C30" s="9">
        <v>3</v>
      </c>
      <c r="D30" s="10" t="s">
        <v>38</v>
      </c>
      <c r="E30" s="10">
        <v>536726.07799999998</v>
      </c>
      <c r="F30" s="10">
        <v>330031.64199999999</v>
      </c>
      <c r="G30" s="10" t="s">
        <v>40</v>
      </c>
      <c r="H30" s="10">
        <v>2016</v>
      </c>
      <c r="I30" s="11">
        <v>42444</v>
      </c>
      <c r="J30" s="7" t="s">
        <v>35</v>
      </c>
      <c r="K30" s="12">
        <v>6.9</v>
      </c>
      <c r="L30" s="9" t="s">
        <v>47</v>
      </c>
      <c r="M30" s="9"/>
      <c r="N30" s="8"/>
    </row>
    <row r="31" spans="1:30" x14ac:dyDescent="0.25">
      <c r="A31" s="7" t="s">
        <v>14</v>
      </c>
      <c r="B31" s="7" t="s">
        <v>37</v>
      </c>
      <c r="C31" s="9">
        <v>3</v>
      </c>
      <c r="D31" s="10" t="s">
        <v>38</v>
      </c>
      <c r="E31" s="10">
        <v>536726.07799999998</v>
      </c>
      <c r="F31" s="10">
        <v>330031.64199999999</v>
      </c>
      <c r="G31" s="10" t="s">
        <v>40</v>
      </c>
      <c r="H31" s="10">
        <v>2016</v>
      </c>
      <c r="I31" s="11">
        <v>42444</v>
      </c>
      <c r="J31" s="7" t="s">
        <v>24</v>
      </c>
      <c r="K31" s="12">
        <v>6.05</v>
      </c>
      <c r="L31" s="9" t="s">
        <v>25</v>
      </c>
      <c r="M31" s="9"/>
      <c r="N31" s="8"/>
    </row>
    <row r="32" spans="1:30" x14ac:dyDescent="0.25">
      <c r="A32" s="7" t="s">
        <v>14</v>
      </c>
      <c r="B32" s="7" t="s">
        <v>37</v>
      </c>
      <c r="C32" s="9">
        <v>3</v>
      </c>
      <c r="D32" s="10" t="s">
        <v>38</v>
      </c>
      <c r="E32" s="10">
        <v>536726.07799999998</v>
      </c>
      <c r="F32" s="10">
        <v>330031.64199999999</v>
      </c>
      <c r="G32" s="10" t="s">
        <v>40</v>
      </c>
      <c r="H32" s="10">
        <v>2018</v>
      </c>
      <c r="I32" s="11">
        <v>43179</v>
      </c>
      <c r="J32" s="9" t="s">
        <v>42</v>
      </c>
      <c r="K32" s="12">
        <v>0.2</v>
      </c>
      <c r="L32" s="9" t="s">
        <v>39</v>
      </c>
      <c r="M32" s="13">
        <v>781</v>
      </c>
      <c r="N32" s="8" t="s">
        <v>33</v>
      </c>
    </row>
    <row r="33" spans="1:14" x14ac:dyDescent="0.25">
      <c r="A33" s="7" t="s">
        <v>14</v>
      </c>
      <c r="B33" s="7" t="s">
        <v>37</v>
      </c>
      <c r="C33" s="9">
        <v>3</v>
      </c>
      <c r="D33" s="10" t="s">
        <v>38</v>
      </c>
      <c r="E33" s="10">
        <v>536726.07799999998</v>
      </c>
      <c r="F33" s="10">
        <v>330031.64199999999</v>
      </c>
      <c r="G33" s="10" t="s">
        <v>40</v>
      </c>
      <c r="H33" s="10">
        <v>2018</v>
      </c>
      <c r="I33" s="11">
        <v>43179</v>
      </c>
      <c r="J33" s="9" t="s">
        <v>36</v>
      </c>
      <c r="K33" s="12">
        <v>1.6</v>
      </c>
      <c r="L33" s="9" t="s">
        <v>39</v>
      </c>
      <c r="M33" s="13">
        <v>781</v>
      </c>
      <c r="N33" s="8" t="s">
        <v>33</v>
      </c>
    </row>
    <row r="34" spans="1:14" x14ac:dyDescent="0.25">
      <c r="A34" s="7" t="s">
        <v>14</v>
      </c>
      <c r="B34" s="7" t="s">
        <v>37</v>
      </c>
      <c r="C34" s="9">
        <v>3</v>
      </c>
      <c r="D34" s="10" t="s">
        <v>38</v>
      </c>
      <c r="E34" s="10">
        <v>536726.07799999998</v>
      </c>
      <c r="F34" s="10">
        <v>330031.64199999999</v>
      </c>
      <c r="G34" s="10" t="s">
        <v>40</v>
      </c>
      <c r="H34" s="10">
        <v>2018</v>
      </c>
      <c r="I34" s="11">
        <v>43179</v>
      </c>
      <c r="J34" s="9" t="s">
        <v>27</v>
      </c>
      <c r="K34" s="12">
        <v>44.6</v>
      </c>
      <c r="L34" s="9" t="s">
        <v>28</v>
      </c>
      <c r="M34" s="9"/>
      <c r="N34" s="8"/>
    </row>
    <row r="35" spans="1:14" x14ac:dyDescent="0.25">
      <c r="A35" s="7" t="s">
        <v>14</v>
      </c>
      <c r="B35" s="7" t="s">
        <v>37</v>
      </c>
      <c r="C35" s="9">
        <v>3</v>
      </c>
      <c r="D35" s="10" t="s">
        <v>38</v>
      </c>
      <c r="E35" s="10">
        <v>536726.07799999998</v>
      </c>
      <c r="F35" s="10">
        <v>330031.64199999999</v>
      </c>
      <c r="G35" s="10" t="s">
        <v>40</v>
      </c>
      <c r="H35" s="10">
        <v>2018</v>
      </c>
      <c r="I35" s="11">
        <v>43179</v>
      </c>
      <c r="J35" s="9" t="s">
        <v>43</v>
      </c>
      <c r="K35" s="12">
        <v>0.1</v>
      </c>
      <c r="L35" s="9" t="s">
        <v>39</v>
      </c>
      <c r="M35" s="13">
        <v>781</v>
      </c>
      <c r="N35" s="8" t="s">
        <v>33</v>
      </c>
    </row>
    <row r="36" spans="1:14" x14ac:dyDescent="0.25">
      <c r="A36" s="7" t="s">
        <v>14</v>
      </c>
      <c r="B36" s="7" t="s">
        <v>37</v>
      </c>
      <c r="C36" s="9">
        <v>3</v>
      </c>
      <c r="D36" s="10" t="s">
        <v>38</v>
      </c>
      <c r="E36" s="10">
        <v>536726.07799999998</v>
      </c>
      <c r="F36" s="10">
        <v>330031.64199999999</v>
      </c>
      <c r="G36" s="10" t="s">
        <v>40</v>
      </c>
      <c r="H36" s="10">
        <v>2018</v>
      </c>
      <c r="I36" s="11">
        <v>43179</v>
      </c>
      <c r="J36" s="9" t="s">
        <v>16</v>
      </c>
      <c r="K36" s="12">
        <v>23.2</v>
      </c>
      <c r="L36" s="9" t="s">
        <v>15</v>
      </c>
      <c r="M36" s="9"/>
      <c r="N36" s="8"/>
    </row>
    <row r="37" spans="1:14" x14ac:dyDescent="0.25">
      <c r="A37" s="7" t="s">
        <v>14</v>
      </c>
      <c r="B37" s="7" t="s">
        <v>37</v>
      </c>
      <c r="C37" s="9">
        <v>3</v>
      </c>
      <c r="D37" s="10" t="s">
        <v>38</v>
      </c>
      <c r="E37" s="10">
        <v>536726.07799999998</v>
      </c>
      <c r="F37" s="10">
        <v>330031.64199999999</v>
      </c>
      <c r="G37" s="10" t="s">
        <v>40</v>
      </c>
      <c r="H37" s="10">
        <v>2018</v>
      </c>
      <c r="I37" s="11">
        <v>43179</v>
      </c>
      <c r="J37" s="9" t="s">
        <v>17</v>
      </c>
      <c r="K37" s="12">
        <v>2.1</v>
      </c>
      <c r="L37" s="9" t="s">
        <v>15</v>
      </c>
      <c r="M37" s="9"/>
      <c r="N37" s="8"/>
    </row>
    <row r="38" spans="1:14" x14ac:dyDescent="0.25">
      <c r="A38" s="7" t="s">
        <v>14</v>
      </c>
      <c r="B38" s="7" t="s">
        <v>37</v>
      </c>
      <c r="C38" s="9">
        <v>3</v>
      </c>
      <c r="D38" s="10" t="s">
        <v>38</v>
      </c>
      <c r="E38" s="10">
        <v>536726.07799999998</v>
      </c>
      <c r="F38" s="10">
        <v>330031.64199999999</v>
      </c>
      <c r="G38" s="10" t="s">
        <v>40</v>
      </c>
      <c r="H38" s="10">
        <v>2018</v>
      </c>
      <c r="I38" s="11">
        <v>43179</v>
      </c>
      <c r="J38" s="7" t="s">
        <v>18</v>
      </c>
      <c r="K38" s="12">
        <v>4.5999999999999996</v>
      </c>
      <c r="L38" s="9" t="s">
        <v>15</v>
      </c>
      <c r="M38" s="9"/>
      <c r="N38" s="8"/>
    </row>
    <row r="39" spans="1:14" x14ac:dyDescent="0.25">
      <c r="A39" s="7" t="s">
        <v>14</v>
      </c>
      <c r="B39" s="7" t="s">
        <v>37</v>
      </c>
      <c r="C39" s="9">
        <v>3</v>
      </c>
      <c r="D39" s="10" t="s">
        <v>38</v>
      </c>
      <c r="E39" s="10">
        <v>536726.07799999998</v>
      </c>
      <c r="F39" s="10">
        <v>330031.64199999999</v>
      </c>
      <c r="G39" s="10" t="s">
        <v>40</v>
      </c>
      <c r="H39" s="10">
        <v>2018</v>
      </c>
      <c r="I39" s="11">
        <v>43179</v>
      </c>
      <c r="J39" s="7" t="s">
        <v>29</v>
      </c>
      <c r="K39" s="12">
        <v>0.9</v>
      </c>
      <c r="L39" s="9" t="s">
        <v>15</v>
      </c>
      <c r="M39" s="9"/>
      <c r="N39" s="8"/>
    </row>
    <row r="40" spans="1:14" x14ac:dyDescent="0.25">
      <c r="A40" s="7" t="s">
        <v>14</v>
      </c>
      <c r="B40" s="7" t="s">
        <v>37</v>
      </c>
      <c r="C40" s="9">
        <v>3</v>
      </c>
      <c r="D40" s="10" t="s">
        <v>38</v>
      </c>
      <c r="E40" s="10">
        <v>536726.07799999998</v>
      </c>
      <c r="F40" s="10">
        <v>330031.64199999999</v>
      </c>
      <c r="G40" s="10" t="s">
        <v>40</v>
      </c>
      <c r="H40" s="10">
        <v>2018</v>
      </c>
      <c r="I40" s="11">
        <v>43179</v>
      </c>
      <c r="J40" s="9" t="s">
        <v>48</v>
      </c>
      <c r="K40" s="12">
        <v>0.3</v>
      </c>
      <c r="L40" s="9" t="s">
        <v>39</v>
      </c>
      <c r="M40" s="13">
        <v>781</v>
      </c>
      <c r="N40" s="8" t="s">
        <v>33</v>
      </c>
    </row>
    <row r="41" spans="1:14" x14ac:dyDescent="0.25">
      <c r="A41" s="7" t="s">
        <v>14</v>
      </c>
      <c r="B41" s="7" t="s">
        <v>37</v>
      </c>
      <c r="C41" s="9">
        <v>3</v>
      </c>
      <c r="D41" s="10" t="s">
        <v>38</v>
      </c>
      <c r="E41" s="10">
        <v>536726.07799999998</v>
      </c>
      <c r="F41" s="10">
        <v>330031.64199999999</v>
      </c>
      <c r="G41" s="10" t="s">
        <v>40</v>
      </c>
      <c r="H41" s="10">
        <v>2018</v>
      </c>
      <c r="I41" s="11">
        <v>43179</v>
      </c>
      <c r="J41" s="9" t="s">
        <v>19</v>
      </c>
      <c r="K41" s="12">
        <v>59.5</v>
      </c>
      <c r="L41" s="9" t="s">
        <v>15</v>
      </c>
      <c r="M41" s="9"/>
      <c r="N41" s="8"/>
    </row>
    <row r="42" spans="1:14" x14ac:dyDescent="0.25">
      <c r="A42" s="7" t="s">
        <v>14</v>
      </c>
      <c r="B42" s="7" t="s">
        <v>37</v>
      </c>
      <c r="C42" s="9">
        <v>3</v>
      </c>
      <c r="D42" s="10" t="s">
        <v>38</v>
      </c>
      <c r="E42" s="10">
        <v>536726.07799999998</v>
      </c>
      <c r="F42" s="10">
        <v>330031.64199999999</v>
      </c>
      <c r="G42" s="10" t="s">
        <v>40</v>
      </c>
      <c r="H42" s="10">
        <v>2018</v>
      </c>
      <c r="I42" s="11">
        <v>43179</v>
      </c>
      <c r="J42" s="9" t="s">
        <v>44</v>
      </c>
      <c r="K42" s="12">
        <v>0.26</v>
      </c>
      <c r="L42" s="9" t="s">
        <v>39</v>
      </c>
      <c r="M42" s="9"/>
      <c r="N42" s="8"/>
    </row>
    <row r="43" spans="1:14" x14ac:dyDescent="0.25">
      <c r="A43" s="7" t="s">
        <v>14</v>
      </c>
      <c r="B43" s="7" t="s">
        <v>37</v>
      </c>
      <c r="C43" s="9">
        <v>3</v>
      </c>
      <c r="D43" s="10" t="s">
        <v>38</v>
      </c>
      <c r="E43" s="10">
        <v>536726.07799999998</v>
      </c>
      <c r="F43" s="10">
        <v>330031.64199999999</v>
      </c>
      <c r="G43" s="10" t="s">
        <v>40</v>
      </c>
      <c r="H43" s="10">
        <v>2018</v>
      </c>
      <c r="I43" s="11">
        <v>43179</v>
      </c>
      <c r="J43" s="7" t="s">
        <v>20</v>
      </c>
      <c r="K43" s="12">
        <v>1.6</v>
      </c>
      <c r="L43" s="9" t="s">
        <v>15</v>
      </c>
      <c r="M43" s="9"/>
      <c r="N43" s="8"/>
    </row>
    <row r="44" spans="1:14" x14ac:dyDescent="0.25">
      <c r="A44" s="7" t="s">
        <v>14</v>
      </c>
      <c r="B44" s="7" t="s">
        <v>37</v>
      </c>
      <c r="C44" s="9">
        <v>3</v>
      </c>
      <c r="D44" s="10" t="s">
        <v>38</v>
      </c>
      <c r="E44" s="10">
        <v>536726.07799999998</v>
      </c>
      <c r="F44" s="10">
        <v>330031.64199999999</v>
      </c>
      <c r="G44" s="10" t="s">
        <v>40</v>
      </c>
      <c r="H44" s="10">
        <v>2018</v>
      </c>
      <c r="I44" s="11">
        <v>43179</v>
      </c>
      <c r="J44" s="9" t="s">
        <v>26</v>
      </c>
      <c r="K44" s="12">
        <v>50</v>
      </c>
      <c r="L44" s="9" t="s">
        <v>39</v>
      </c>
      <c r="M44" s="13">
        <v>781</v>
      </c>
      <c r="N44" s="8" t="s">
        <v>33</v>
      </c>
    </row>
    <row r="45" spans="1:14" x14ac:dyDescent="0.25">
      <c r="A45" s="7" t="s">
        <v>14</v>
      </c>
      <c r="B45" s="7" t="s">
        <v>37</v>
      </c>
      <c r="C45" s="9">
        <v>3</v>
      </c>
      <c r="D45" s="10" t="s">
        <v>38</v>
      </c>
      <c r="E45" s="10">
        <v>536726.07799999998</v>
      </c>
      <c r="F45" s="10">
        <v>330031.64199999999</v>
      </c>
      <c r="G45" s="10" t="s">
        <v>40</v>
      </c>
      <c r="H45" s="10">
        <v>2018</v>
      </c>
      <c r="I45" s="11">
        <v>43179</v>
      </c>
      <c r="J45" s="7" t="s">
        <v>30</v>
      </c>
      <c r="K45" s="12">
        <v>3.8</v>
      </c>
      <c r="L45" s="9" t="s">
        <v>15</v>
      </c>
      <c r="M45" s="9"/>
      <c r="N45" s="8"/>
    </row>
    <row r="46" spans="1:14" x14ac:dyDescent="0.25">
      <c r="A46" s="7" t="s">
        <v>14</v>
      </c>
      <c r="B46" s="7" t="s">
        <v>37</v>
      </c>
      <c r="C46" s="9">
        <v>3</v>
      </c>
      <c r="D46" s="10" t="s">
        <v>38</v>
      </c>
      <c r="E46" s="10">
        <v>536726.07799999998</v>
      </c>
      <c r="F46" s="10">
        <v>330031.64199999999</v>
      </c>
      <c r="G46" s="10" t="s">
        <v>40</v>
      </c>
      <c r="H46" s="10">
        <v>2018</v>
      </c>
      <c r="I46" s="11">
        <v>43179</v>
      </c>
      <c r="J46" s="9" t="s">
        <v>45</v>
      </c>
      <c r="K46" s="12">
        <v>0.1</v>
      </c>
      <c r="L46" s="9" t="s">
        <v>39</v>
      </c>
      <c r="M46" s="13">
        <v>781</v>
      </c>
      <c r="N46" s="8" t="s">
        <v>33</v>
      </c>
    </row>
    <row r="47" spans="1:14" x14ac:dyDescent="0.25">
      <c r="A47" s="7" t="s">
        <v>14</v>
      </c>
      <c r="B47" s="7" t="s">
        <v>37</v>
      </c>
      <c r="C47" s="9">
        <v>3</v>
      </c>
      <c r="D47" s="10" t="s">
        <v>38</v>
      </c>
      <c r="E47" s="10">
        <v>536726.07799999998</v>
      </c>
      <c r="F47" s="10">
        <v>330031.64199999999</v>
      </c>
      <c r="G47" s="10" t="s">
        <v>40</v>
      </c>
      <c r="H47" s="10">
        <v>2018</v>
      </c>
      <c r="I47" s="11">
        <v>43179</v>
      </c>
      <c r="J47" s="9" t="s">
        <v>21</v>
      </c>
      <c r="K47" s="12">
        <v>30.8</v>
      </c>
      <c r="L47" s="9" t="s">
        <v>15</v>
      </c>
      <c r="M47" s="9"/>
      <c r="N47" s="8"/>
    </row>
    <row r="48" spans="1:14" x14ac:dyDescent="0.25">
      <c r="A48" s="7" t="s">
        <v>14</v>
      </c>
      <c r="B48" s="7" t="s">
        <v>37</v>
      </c>
      <c r="C48" s="9">
        <v>3</v>
      </c>
      <c r="D48" s="10" t="s">
        <v>38</v>
      </c>
      <c r="E48" s="10">
        <v>536726.07799999998</v>
      </c>
      <c r="F48" s="10">
        <v>330031.64199999999</v>
      </c>
      <c r="G48" s="10" t="s">
        <v>40</v>
      </c>
      <c r="H48" s="10">
        <v>2018</v>
      </c>
      <c r="I48" s="11">
        <v>43179</v>
      </c>
      <c r="J48" s="7" t="s">
        <v>22</v>
      </c>
      <c r="K48" s="12">
        <v>80.3</v>
      </c>
      <c r="L48" s="9" t="s">
        <v>15</v>
      </c>
      <c r="M48" s="9"/>
      <c r="N48" s="8"/>
    </row>
    <row r="49" spans="1:14" x14ac:dyDescent="0.25">
      <c r="A49" s="7" t="s">
        <v>14</v>
      </c>
      <c r="B49" s="7" t="s">
        <v>37</v>
      </c>
      <c r="C49" s="9">
        <v>3</v>
      </c>
      <c r="D49" s="10" t="s">
        <v>38</v>
      </c>
      <c r="E49" s="10">
        <v>536726.07799999998</v>
      </c>
      <c r="F49" s="10">
        <v>330031.64199999999</v>
      </c>
      <c r="G49" s="10" t="s">
        <v>40</v>
      </c>
      <c r="H49" s="10">
        <v>2018</v>
      </c>
      <c r="I49" s="11">
        <v>43179</v>
      </c>
      <c r="J49" s="9" t="s">
        <v>23</v>
      </c>
      <c r="K49" s="12">
        <v>4.5999999999999996</v>
      </c>
      <c r="L49" s="9" t="s">
        <v>15</v>
      </c>
      <c r="M49" s="9"/>
      <c r="N49" s="8"/>
    </row>
    <row r="50" spans="1:14" x14ac:dyDescent="0.25">
      <c r="A50" s="7" t="s">
        <v>14</v>
      </c>
      <c r="B50" s="7" t="s">
        <v>37</v>
      </c>
      <c r="C50" s="9">
        <v>3</v>
      </c>
      <c r="D50" s="10" t="s">
        <v>38</v>
      </c>
      <c r="E50" s="10">
        <v>536726.07799999998</v>
      </c>
      <c r="F50" s="10">
        <v>330031.64199999999</v>
      </c>
      <c r="G50" s="10" t="s">
        <v>40</v>
      </c>
      <c r="H50" s="10">
        <v>2018</v>
      </c>
      <c r="I50" s="11">
        <v>43179</v>
      </c>
      <c r="J50" s="9" t="s">
        <v>46</v>
      </c>
      <c r="K50" s="12">
        <v>1</v>
      </c>
      <c r="L50" s="9" t="s">
        <v>39</v>
      </c>
      <c r="M50" s="13">
        <v>781</v>
      </c>
      <c r="N50" s="8" t="s">
        <v>33</v>
      </c>
    </row>
    <row r="51" spans="1:14" x14ac:dyDescent="0.25">
      <c r="A51" s="7" t="s">
        <v>14</v>
      </c>
      <c r="B51" s="7" t="s">
        <v>37</v>
      </c>
      <c r="C51" s="9">
        <v>3</v>
      </c>
      <c r="D51" s="10" t="s">
        <v>38</v>
      </c>
      <c r="E51" s="10">
        <v>536726.07799999998</v>
      </c>
      <c r="F51" s="10">
        <v>330031.64199999999</v>
      </c>
      <c r="G51" s="10" t="s">
        <v>40</v>
      </c>
      <c r="H51" s="10">
        <v>2018</v>
      </c>
      <c r="I51" s="11">
        <v>43179</v>
      </c>
      <c r="J51" s="9" t="s">
        <v>24</v>
      </c>
      <c r="K51" s="12">
        <v>5.56</v>
      </c>
      <c r="L51" s="9" t="s">
        <v>25</v>
      </c>
      <c r="M51" s="9"/>
      <c r="N51" s="8"/>
    </row>
    <row r="52" spans="1:14" x14ac:dyDescent="0.25">
      <c r="A52" s="7" t="s">
        <v>14</v>
      </c>
      <c r="B52" s="7" t="s">
        <v>37</v>
      </c>
      <c r="C52" s="9">
        <v>3</v>
      </c>
      <c r="D52" s="10" t="s">
        <v>38</v>
      </c>
      <c r="E52" s="10">
        <v>536726.07799999998</v>
      </c>
      <c r="F52" s="10">
        <v>330031.64199999999</v>
      </c>
      <c r="G52" s="10" t="s">
        <v>40</v>
      </c>
      <c r="H52" s="10">
        <v>2018</v>
      </c>
      <c r="I52" s="11">
        <v>43404</v>
      </c>
      <c r="J52" s="9" t="s">
        <v>42</v>
      </c>
      <c r="K52" s="12">
        <v>0.2</v>
      </c>
      <c r="L52" s="9" t="s">
        <v>34</v>
      </c>
      <c r="M52" s="13">
        <v>781</v>
      </c>
      <c r="N52" s="8" t="s">
        <v>33</v>
      </c>
    </row>
    <row r="53" spans="1:14" x14ac:dyDescent="0.25">
      <c r="A53" s="7" t="s">
        <v>14</v>
      </c>
      <c r="B53" s="7" t="s">
        <v>37</v>
      </c>
      <c r="C53" s="9">
        <v>3</v>
      </c>
      <c r="D53" s="10" t="s">
        <v>38</v>
      </c>
      <c r="E53" s="10">
        <v>536726.07799999998</v>
      </c>
      <c r="F53" s="10">
        <v>330031.64199999999</v>
      </c>
      <c r="G53" s="10" t="s">
        <v>40</v>
      </c>
      <c r="H53" s="10">
        <v>2018</v>
      </c>
      <c r="I53" s="11">
        <v>43404</v>
      </c>
      <c r="J53" s="9" t="s">
        <v>36</v>
      </c>
      <c r="K53" s="12">
        <v>0.76</v>
      </c>
      <c r="L53" s="9" t="s">
        <v>34</v>
      </c>
      <c r="M53" s="9"/>
      <c r="N53" s="8"/>
    </row>
    <row r="54" spans="1:14" x14ac:dyDescent="0.25">
      <c r="A54" s="7" t="s">
        <v>14</v>
      </c>
      <c r="B54" s="7" t="s">
        <v>37</v>
      </c>
      <c r="C54" s="9">
        <v>3</v>
      </c>
      <c r="D54" s="10" t="s">
        <v>38</v>
      </c>
      <c r="E54" s="10">
        <v>536726.07799999998</v>
      </c>
      <c r="F54" s="10">
        <v>330031.64199999999</v>
      </c>
      <c r="G54" s="10" t="s">
        <v>40</v>
      </c>
      <c r="H54" s="10">
        <v>2018</v>
      </c>
      <c r="I54" s="11">
        <v>43404</v>
      </c>
      <c r="J54" s="9" t="s">
        <v>27</v>
      </c>
      <c r="K54" s="12">
        <v>63</v>
      </c>
      <c r="L54" s="9" t="s">
        <v>28</v>
      </c>
      <c r="M54" s="9"/>
      <c r="N54" s="8"/>
    </row>
    <row r="55" spans="1:14" x14ac:dyDescent="0.25">
      <c r="A55" s="7" t="s">
        <v>14</v>
      </c>
      <c r="B55" s="7" t="s">
        <v>37</v>
      </c>
      <c r="C55" s="9">
        <v>3</v>
      </c>
      <c r="D55" s="10" t="s">
        <v>38</v>
      </c>
      <c r="E55" s="10">
        <v>536726.07799999998</v>
      </c>
      <c r="F55" s="10">
        <v>330031.64199999999</v>
      </c>
      <c r="G55" s="10" t="s">
        <v>40</v>
      </c>
      <c r="H55" s="10">
        <v>2018</v>
      </c>
      <c r="I55" s="11">
        <v>43404</v>
      </c>
      <c r="J55" s="9" t="s">
        <v>43</v>
      </c>
      <c r="K55" s="12">
        <v>0.14000000000000001</v>
      </c>
      <c r="L55" s="9" t="s">
        <v>34</v>
      </c>
      <c r="M55" s="9"/>
      <c r="N55" s="8"/>
    </row>
    <row r="56" spans="1:14" x14ac:dyDescent="0.25">
      <c r="A56" s="7" t="s">
        <v>14</v>
      </c>
      <c r="B56" s="7" t="s">
        <v>37</v>
      </c>
      <c r="C56" s="9">
        <v>3</v>
      </c>
      <c r="D56" s="10" t="s">
        <v>38</v>
      </c>
      <c r="E56" s="10">
        <v>536726.07799999998</v>
      </c>
      <c r="F56" s="10">
        <v>330031.64199999999</v>
      </c>
      <c r="G56" s="10" t="s">
        <v>40</v>
      </c>
      <c r="H56" s="10">
        <v>2018</v>
      </c>
      <c r="I56" s="11">
        <v>43404</v>
      </c>
      <c r="J56" s="9" t="s">
        <v>16</v>
      </c>
      <c r="K56" s="12">
        <v>31.5</v>
      </c>
      <c r="L56" s="9" t="s">
        <v>15</v>
      </c>
      <c r="M56" s="9"/>
      <c r="N56" s="8"/>
    </row>
    <row r="57" spans="1:14" x14ac:dyDescent="0.25">
      <c r="A57" s="7" t="s">
        <v>14</v>
      </c>
      <c r="B57" s="7" t="s">
        <v>37</v>
      </c>
      <c r="C57" s="9">
        <v>3</v>
      </c>
      <c r="D57" s="10" t="s">
        <v>38</v>
      </c>
      <c r="E57" s="10">
        <v>536726.07799999998</v>
      </c>
      <c r="F57" s="10">
        <v>330031.64199999999</v>
      </c>
      <c r="G57" s="10" t="s">
        <v>40</v>
      </c>
      <c r="H57" s="10">
        <v>2018</v>
      </c>
      <c r="I57" s="11">
        <v>43404</v>
      </c>
      <c r="J57" s="9" t="s">
        <v>17</v>
      </c>
      <c r="K57" s="12">
        <v>2.2999999999999998</v>
      </c>
      <c r="L57" s="9" t="s">
        <v>15</v>
      </c>
      <c r="M57" s="9"/>
      <c r="N57" s="8"/>
    </row>
    <row r="58" spans="1:14" x14ac:dyDescent="0.25">
      <c r="A58" s="7" t="s">
        <v>14</v>
      </c>
      <c r="B58" s="7" t="s">
        <v>37</v>
      </c>
      <c r="C58" s="9">
        <v>3</v>
      </c>
      <c r="D58" s="10" t="s">
        <v>38</v>
      </c>
      <c r="E58" s="10">
        <v>536726.07799999998</v>
      </c>
      <c r="F58" s="10">
        <v>330031.64199999999</v>
      </c>
      <c r="G58" s="10" t="s">
        <v>40</v>
      </c>
      <c r="H58" s="10">
        <v>2018</v>
      </c>
      <c r="I58" s="11">
        <v>43404</v>
      </c>
      <c r="J58" s="9" t="s">
        <v>18</v>
      </c>
      <c r="K58" s="12">
        <v>6.4</v>
      </c>
      <c r="L58" s="9" t="s">
        <v>15</v>
      </c>
      <c r="M58" s="9"/>
      <c r="N58" s="8"/>
    </row>
    <row r="59" spans="1:14" x14ac:dyDescent="0.25">
      <c r="A59" s="7" t="s">
        <v>14</v>
      </c>
      <c r="B59" s="7" t="s">
        <v>37</v>
      </c>
      <c r="C59" s="9">
        <v>3</v>
      </c>
      <c r="D59" s="10" t="s">
        <v>38</v>
      </c>
      <c r="E59" s="10">
        <v>536726.07799999998</v>
      </c>
      <c r="F59" s="10">
        <v>330031.64199999999</v>
      </c>
      <c r="G59" s="10" t="s">
        <v>40</v>
      </c>
      <c r="H59" s="10">
        <v>2018</v>
      </c>
      <c r="I59" s="11">
        <v>43404</v>
      </c>
      <c r="J59" s="9" t="s">
        <v>29</v>
      </c>
      <c r="K59" s="12">
        <v>0.8</v>
      </c>
      <c r="L59" s="9" t="s">
        <v>15</v>
      </c>
      <c r="M59" s="9"/>
      <c r="N59" s="8"/>
    </row>
    <row r="60" spans="1:14" x14ac:dyDescent="0.25">
      <c r="A60" s="7" t="s">
        <v>14</v>
      </c>
      <c r="B60" s="7" t="s">
        <v>37</v>
      </c>
      <c r="C60" s="9">
        <v>3</v>
      </c>
      <c r="D60" s="10" t="s">
        <v>38</v>
      </c>
      <c r="E60" s="10">
        <v>536726.07799999998</v>
      </c>
      <c r="F60" s="10">
        <v>330031.64199999999</v>
      </c>
      <c r="G60" s="10" t="s">
        <v>40</v>
      </c>
      <c r="H60" s="10">
        <v>2018</v>
      </c>
      <c r="I60" s="11">
        <v>43404</v>
      </c>
      <c r="J60" s="9" t="s">
        <v>48</v>
      </c>
      <c r="K60" s="12">
        <v>0.62</v>
      </c>
      <c r="L60" s="9" t="s">
        <v>34</v>
      </c>
      <c r="M60" s="9"/>
      <c r="N60" s="8"/>
    </row>
    <row r="61" spans="1:14" x14ac:dyDescent="0.25">
      <c r="A61" s="7" t="s">
        <v>14</v>
      </c>
      <c r="B61" s="7" t="s">
        <v>37</v>
      </c>
      <c r="C61" s="9">
        <v>3</v>
      </c>
      <c r="D61" s="10" t="s">
        <v>38</v>
      </c>
      <c r="E61" s="10">
        <v>536726.07799999998</v>
      </c>
      <c r="F61" s="10">
        <v>330031.64199999999</v>
      </c>
      <c r="G61" s="10" t="s">
        <v>40</v>
      </c>
      <c r="H61" s="10">
        <v>2018</v>
      </c>
      <c r="I61" s="11">
        <v>43404</v>
      </c>
      <c r="J61" s="9" t="s">
        <v>19</v>
      </c>
      <c r="K61" s="12">
        <v>5.26</v>
      </c>
      <c r="L61" s="9" t="s">
        <v>15</v>
      </c>
      <c r="M61" s="9"/>
      <c r="N61" s="8"/>
    </row>
    <row r="62" spans="1:14" x14ac:dyDescent="0.25">
      <c r="A62" s="7" t="s">
        <v>14</v>
      </c>
      <c r="B62" s="7" t="s">
        <v>37</v>
      </c>
      <c r="C62" s="9">
        <v>3</v>
      </c>
      <c r="D62" s="10" t="s">
        <v>38</v>
      </c>
      <c r="E62" s="10">
        <v>536726.07799999998</v>
      </c>
      <c r="F62" s="10">
        <v>330031.64199999999</v>
      </c>
      <c r="G62" s="10" t="s">
        <v>40</v>
      </c>
      <c r="H62" s="10">
        <v>2018</v>
      </c>
      <c r="I62" s="11">
        <v>43404</v>
      </c>
      <c r="J62" s="9" t="s">
        <v>44</v>
      </c>
      <c r="K62" s="12">
        <v>0.46</v>
      </c>
      <c r="L62" s="9" t="s">
        <v>34</v>
      </c>
      <c r="M62" s="9"/>
      <c r="N62" s="8"/>
    </row>
    <row r="63" spans="1:14" x14ac:dyDescent="0.25">
      <c r="A63" s="7" t="s">
        <v>14</v>
      </c>
      <c r="B63" s="7" t="s">
        <v>37</v>
      </c>
      <c r="C63" s="9">
        <v>3</v>
      </c>
      <c r="D63" s="10" t="s">
        <v>38</v>
      </c>
      <c r="E63" s="10">
        <v>536726.07799999998</v>
      </c>
      <c r="F63" s="10">
        <v>330031.64199999999</v>
      </c>
      <c r="G63" s="10" t="s">
        <v>40</v>
      </c>
      <c r="H63" s="10">
        <v>2018</v>
      </c>
      <c r="I63" s="11">
        <v>43404</v>
      </c>
      <c r="J63" s="9" t="s">
        <v>20</v>
      </c>
      <c r="K63" s="12">
        <v>2.2000000000000002</v>
      </c>
      <c r="L63" s="9" t="s">
        <v>15</v>
      </c>
      <c r="M63" s="9"/>
      <c r="N63" s="8"/>
    </row>
    <row r="64" spans="1:14" x14ac:dyDescent="0.25">
      <c r="A64" s="7" t="s">
        <v>14</v>
      </c>
      <c r="B64" s="7" t="s">
        <v>37</v>
      </c>
      <c r="C64" s="9">
        <v>3</v>
      </c>
      <c r="D64" s="10" t="s">
        <v>38</v>
      </c>
      <c r="E64" s="10">
        <v>536726.07799999998</v>
      </c>
      <c r="F64" s="10">
        <v>330031.64199999999</v>
      </c>
      <c r="G64" s="10" t="s">
        <v>40</v>
      </c>
      <c r="H64" s="10">
        <v>2018</v>
      </c>
      <c r="I64" s="11">
        <v>43404</v>
      </c>
      <c r="J64" s="9" t="s">
        <v>26</v>
      </c>
      <c r="K64" s="12">
        <v>119</v>
      </c>
      <c r="L64" s="9" t="s">
        <v>34</v>
      </c>
      <c r="M64" s="9"/>
      <c r="N64" s="8"/>
    </row>
    <row r="65" spans="1:14" x14ac:dyDescent="0.25">
      <c r="A65" s="7" t="s">
        <v>14</v>
      </c>
      <c r="B65" s="7" t="s">
        <v>37</v>
      </c>
      <c r="C65" s="9">
        <v>3</v>
      </c>
      <c r="D65" s="10" t="s">
        <v>38</v>
      </c>
      <c r="E65" s="10">
        <v>536726.07799999998</v>
      </c>
      <c r="F65" s="10">
        <v>330031.64199999999</v>
      </c>
      <c r="G65" s="10" t="s">
        <v>40</v>
      </c>
      <c r="H65" s="10">
        <v>2018</v>
      </c>
      <c r="I65" s="11">
        <v>43404</v>
      </c>
      <c r="J65" s="9" t="s">
        <v>30</v>
      </c>
      <c r="K65" s="12">
        <v>3.9</v>
      </c>
      <c r="L65" s="9" t="s">
        <v>15</v>
      </c>
      <c r="M65" s="9"/>
      <c r="N65" s="8"/>
    </row>
    <row r="66" spans="1:14" x14ac:dyDescent="0.25">
      <c r="A66" s="7" t="s">
        <v>14</v>
      </c>
      <c r="B66" s="7" t="s">
        <v>37</v>
      </c>
      <c r="C66" s="9">
        <v>3</v>
      </c>
      <c r="D66" s="10" t="s">
        <v>38</v>
      </c>
      <c r="E66" s="10">
        <v>536726.07799999998</v>
      </c>
      <c r="F66" s="10">
        <v>330031.64199999999</v>
      </c>
      <c r="G66" s="10" t="s">
        <v>40</v>
      </c>
      <c r="H66" s="10">
        <v>2018</v>
      </c>
      <c r="I66" s="11">
        <v>43404</v>
      </c>
      <c r="J66" s="9" t="s">
        <v>45</v>
      </c>
      <c r="K66" s="12">
        <v>0.16</v>
      </c>
      <c r="L66" s="9" t="s">
        <v>34</v>
      </c>
      <c r="M66" s="9"/>
      <c r="N66" s="8"/>
    </row>
    <row r="67" spans="1:14" x14ac:dyDescent="0.25">
      <c r="A67" s="7" t="s">
        <v>14</v>
      </c>
      <c r="B67" s="7" t="s">
        <v>37</v>
      </c>
      <c r="C67" s="9">
        <v>3</v>
      </c>
      <c r="D67" s="10" t="s">
        <v>38</v>
      </c>
      <c r="E67" s="10">
        <v>536726.07799999998</v>
      </c>
      <c r="F67" s="10">
        <v>330031.64199999999</v>
      </c>
      <c r="G67" s="10" t="s">
        <v>40</v>
      </c>
      <c r="H67" s="10">
        <v>2018</v>
      </c>
      <c r="I67" s="11">
        <v>43404</v>
      </c>
      <c r="J67" s="9" t="s">
        <v>21</v>
      </c>
      <c r="K67" s="12">
        <v>38.1</v>
      </c>
      <c r="L67" s="9" t="s">
        <v>15</v>
      </c>
      <c r="M67" s="9"/>
      <c r="N67" s="8"/>
    </row>
    <row r="68" spans="1:14" x14ac:dyDescent="0.25">
      <c r="A68" s="7" t="s">
        <v>14</v>
      </c>
      <c r="B68" s="7" t="s">
        <v>37</v>
      </c>
      <c r="C68" s="9">
        <v>3</v>
      </c>
      <c r="D68" s="10" t="s">
        <v>38</v>
      </c>
      <c r="E68" s="10">
        <v>536726.07799999998</v>
      </c>
      <c r="F68" s="10">
        <v>330031.64199999999</v>
      </c>
      <c r="G68" s="10" t="s">
        <v>40</v>
      </c>
      <c r="H68" s="10">
        <v>2018</v>
      </c>
      <c r="I68" s="11">
        <v>43404</v>
      </c>
      <c r="J68" s="9" t="s">
        <v>22</v>
      </c>
      <c r="K68" s="12">
        <v>37.799999999999997</v>
      </c>
      <c r="L68" s="9" t="s">
        <v>15</v>
      </c>
      <c r="M68" s="9"/>
      <c r="N68" s="8"/>
    </row>
    <row r="69" spans="1:14" x14ac:dyDescent="0.25">
      <c r="A69" s="7" t="s">
        <v>14</v>
      </c>
      <c r="B69" s="7" t="s">
        <v>37</v>
      </c>
      <c r="C69" s="9">
        <v>3</v>
      </c>
      <c r="D69" s="10" t="s">
        <v>38</v>
      </c>
      <c r="E69" s="10">
        <v>536726.07799999998</v>
      </c>
      <c r="F69" s="10">
        <v>330031.64199999999</v>
      </c>
      <c r="G69" s="10" t="s">
        <v>40</v>
      </c>
      <c r="H69" s="10">
        <v>2018</v>
      </c>
      <c r="I69" s="11">
        <v>43404</v>
      </c>
      <c r="J69" s="9" t="s">
        <v>23</v>
      </c>
      <c r="K69" s="12">
        <v>4.2</v>
      </c>
      <c r="L69" s="9" t="s">
        <v>15</v>
      </c>
      <c r="M69" s="9"/>
      <c r="N69" s="8"/>
    </row>
    <row r="70" spans="1:14" x14ac:dyDescent="0.25">
      <c r="A70" s="7" t="s">
        <v>14</v>
      </c>
      <c r="B70" s="7" t="s">
        <v>37</v>
      </c>
      <c r="C70" s="9">
        <v>3</v>
      </c>
      <c r="D70" s="10" t="s">
        <v>38</v>
      </c>
      <c r="E70" s="10">
        <v>536726.07799999998</v>
      </c>
      <c r="F70" s="10">
        <v>330031.64199999999</v>
      </c>
      <c r="G70" s="10" t="s">
        <v>40</v>
      </c>
      <c r="H70" s="10">
        <v>2018</v>
      </c>
      <c r="I70" s="11">
        <v>43404</v>
      </c>
      <c r="J70" s="9" t="s">
        <v>46</v>
      </c>
      <c r="K70" s="12">
        <v>1</v>
      </c>
      <c r="L70" s="9" t="s">
        <v>34</v>
      </c>
      <c r="M70" s="13">
        <v>781</v>
      </c>
      <c r="N70" s="8" t="s">
        <v>33</v>
      </c>
    </row>
    <row r="71" spans="1:14" x14ac:dyDescent="0.25">
      <c r="A71" s="7" t="s">
        <v>14</v>
      </c>
      <c r="B71" s="7" t="s">
        <v>37</v>
      </c>
      <c r="C71" s="9">
        <v>3</v>
      </c>
      <c r="D71" s="10" t="s">
        <v>38</v>
      </c>
      <c r="E71" s="10">
        <v>536726.07799999998</v>
      </c>
      <c r="F71" s="10">
        <v>330031.64199999999</v>
      </c>
      <c r="G71" s="10" t="s">
        <v>40</v>
      </c>
      <c r="H71" s="10">
        <v>2018</v>
      </c>
      <c r="I71" s="11">
        <v>43404</v>
      </c>
      <c r="J71" s="9" t="s">
        <v>24</v>
      </c>
      <c r="K71" s="12">
        <v>6.37</v>
      </c>
      <c r="L71" s="9" t="s">
        <v>25</v>
      </c>
      <c r="M71" s="9"/>
      <c r="N71" s="8"/>
    </row>
    <row r="72" spans="1:14" x14ac:dyDescent="0.25">
      <c r="A72" s="7" t="s">
        <v>14</v>
      </c>
      <c r="B72" s="7" t="s">
        <v>37</v>
      </c>
      <c r="C72" s="9">
        <v>3</v>
      </c>
      <c r="D72" s="10" t="s">
        <v>38</v>
      </c>
      <c r="E72" s="10">
        <v>536726.07799999998</v>
      </c>
      <c r="F72" s="10">
        <v>330031.64199999999</v>
      </c>
      <c r="G72" s="10" t="s">
        <v>40</v>
      </c>
      <c r="H72" s="10">
        <v>2019</v>
      </c>
      <c r="I72" s="11">
        <v>43573</v>
      </c>
      <c r="J72" s="9" t="s">
        <v>42</v>
      </c>
      <c r="K72" s="12">
        <v>0.2</v>
      </c>
      <c r="L72" s="9" t="s">
        <v>34</v>
      </c>
      <c r="M72" s="13">
        <v>781</v>
      </c>
      <c r="N72" s="8" t="s">
        <v>33</v>
      </c>
    </row>
    <row r="73" spans="1:14" x14ac:dyDescent="0.25">
      <c r="A73" s="7" t="s">
        <v>14</v>
      </c>
      <c r="B73" s="7" t="s">
        <v>37</v>
      </c>
      <c r="C73" s="9">
        <v>3</v>
      </c>
      <c r="D73" s="10" t="s">
        <v>38</v>
      </c>
      <c r="E73" s="10">
        <v>536726.07799999998</v>
      </c>
      <c r="F73" s="10">
        <v>330031.64199999999</v>
      </c>
      <c r="G73" s="10" t="s">
        <v>40</v>
      </c>
      <c r="H73" s="10">
        <v>2019</v>
      </c>
      <c r="I73" s="11">
        <v>43573</v>
      </c>
      <c r="J73" s="9" t="s">
        <v>36</v>
      </c>
      <c r="K73" s="12">
        <v>1.6</v>
      </c>
      <c r="L73" s="9" t="s">
        <v>34</v>
      </c>
      <c r="M73" s="13">
        <v>781</v>
      </c>
      <c r="N73" s="8" t="s">
        <v>33</v>
      </c>
    </row>
    <row r="74" spans="1:14" x14ac:dyDescent="0.25">
      <c r="A74" s="7" t="s">
        <v>14</v>
      </c>
      <c r="B74" s="7" t="s">
        <v>37</v>
      </c>
      <c r="C74" s="9">
        <v>3</v>
      </c>
      <c r="D74" s="10" t="s">
        <v>38</v>
      </c>
      <c r="E74" s="10">
        <v>536726.07799999998</v>
      </c>
      <c r="F74" s="10">
        <v>330031.64199999999</v>
      </c>
      <c r="G74" s="10" t="s">
        <v>40</v>
      </c>
      <c r="H74" s="10">
        <v>2019</v>
      </c>
      <c r="I74" s="11">
        <v>43573</v>
      </c>
      <c r="J74" s="9" t="s">
        <v>27</v>
      </c>
      <c r="K74" s="12">
        <v>45</v>
      </c>
      <c r="L74" s="9" t="s">
        <v>28</v>
      </c>
      <c r="M74" s="9"/>
      <c r="N74" s="8"/>
    </row>
    <row r="75" spans="1:14" x14ac:dyDescent="0.25">
      <c r="A75" s="7" t="s">
        <v>14</v>
      </c>
      <c r="B75" s="7" t="s">
        <v>37</v>
      </c>
      <c r="C75" s="9">
        <v>3</v>
      </c>
      <c r="D75" s="10" t="s">
        <v>38</v>
      </c>
      <c r="E75" s="10">
        <v>536726.07799999998</v>
      </c>
      <c r="F75" s="10">
        <v>330031.64199999999</v>
      </c>
      <c r="G75" s="10" t="s">
        <v>40</v>
      </c>
      <c r="H75" s="10">
        <v>2019</v>
      </c>
      <c r="I75" s="11">
        <v>43573</v>
      </c>
      <c r="J75" s="9" t="s">
        <v>43</v>
      </c>
      <c r="K75" s="12">
        <v>0.11</v>
      </c>
      <c r="L75" s="9" t="s">
        <v>34</v>
      </c>
      <c r="M75" s="9"/>
      <c r="N75" s="8"/>
    </row>
    <row r="76" spans="1:14" x14ac:dyDescent="0.25">
      <c r="A76" s="7" t="s">
        <v>14</v>
      </c>
      <c r="B76" s="7" t="s">
        <v>37</v>
      </c>
      <c r="C76" s="9">
        <v>3</v>
      </c>
      <c r="D76" s="10" t="s">
        <v>38</v>
      </c>
      <c r="E76" s="10">
        <v>536726.07799999998</v>
      </c>
      <c r="F76" s="10">
        <v>330031.64199999999</v>
      </c>
      <c r="G76" s="10" t="s">
        <v>40</v>
      </c>
      <c r="H76" s="10">
        <v>2019</v>
      </c>
      <c r="I76" s="11">
        <v>43573</v>
      </c>
      <c r="J76" s="9" t="s">
        <v>16</v>
      </c>
      <c r="K76" s="12">
        <v>29.6</v>
      </c>
      <c r="L76" s="9" t="s">
        <v>15</v>
      </c>
      <c r="M76" s="9"/>
      <c r="N76" s="8"/>
    </row>
    <row r="77" spans="1:14" x14ac:dyDescent="0.25">
      <c r="A77" s="7" t="s">
        <v>14</v>
      </c>
      <c r="B77" s="7" t="s">
        <v>37</v>
      </c>
      <c r="C77" s="9">
        <v>3</v>
      </c>
      <c r="D77" s="10" t="s">
        <v>38</v>
      </c>
      <c r="E77" s="10">
        <v>536726.07799999998</v>
      </c>
      <c r="F77" s="10">
        <v>330031.64199999999</v>
      </c>
      <c r="G77" s="10" t="s">
        <v>40</v>
      </c>
      <c r="H77" s="10">
        <v>2019</v>
      </c>
      <c r="I77" s="11">
        <v>43573</v>
      </c>
      <c r="J77" s="9" t="s">
        <v>17</v>
      </c>
      <c r="K77" s="12">
        <v>2.5</v>
      </c>
      <c r="L77" s="9" t="s">
        <v>15</v>
      </c>
      <c r="M77" s="9"/>
      <c r="N77" s="8"/>
    </row>
    <row r="78" spans="1:14" x14ac:dyDescent="0.25">
      <c r="A78" s="7" t="s">
        <v>14</v>
      </c>
      <c r="B78" s="7" t="s">
        <v>37</v>
      </c>
      <c r="C78" s="9">
        <v>3</v>
      </c>
      <c r="D78" s="10" t="s">
        <v>38</v>
      </c>
      <c r="E78" s="10">
        <v>536726.07799999998</v>
      </c>
      <c r="F78" s="10">
        <v>330031.64199999999</v>
      </c>
      <c r="G78" s="10" t="s">
        <v>40</v>
      </c>
      <c r="H78" s="10">
        <v>2019</v>
      </c>
      <c r="I78" s="11">
        <v>43573</v>
      </c>
      <c r="J78" s="9" t="s">
        <v>18</v>
      </c>
      <c r="K78" s="12">
        <v>6.5</v>
      </c>
      <c r="L78" s="9" t="s">
        <v>15</v>
      </c>
      <c r="M78" s="9"/>
      <c r="N78" s="8"/>
    </row>
    <row r="79" spans="1:14" x14ac:dyDescent="0.25">
      <c r="A79" s="7" t="s">
        <v>14</v>
      </c>
      <c r="B79" s="7" t="s">
        <v>37</v>
      </c>
      <c r="C79" s="9">
        <v>3</v>
      </c>
      <c r="D79" s="10" t="s">
        <v>38</v>
      </c>
      <c r="E79" s="10">
        <v>536726.07799999998</v>
      </c>
      <c r="F79" s="10">
        <v>330031.64199999999</v>
      </c>
      <c r="G79" s="10" t="s">
        <v>40</v>
      </c>
      <c r="H79" s="10">
        <v>2019</v>
      </c>
      <c r="I79" s="11">
        <v>43573</v>
      </c>
      <c r="J79" s="9" t="s">
        <v>29</v>
      </c>
      <c r="K79" s="12">
        <v>0.9</v>
      </c>
      <c r="L79" s="9" t="s">
        <v>15</v>
      </c>
      <c r="M79" s="9"/>
      <c r="N79" s="8"/>
    </row>
    <row r="80" spans="1:14" x14ac:dyDescent="0.25">
      <c r="A80" s="7" t="s">
        <v>14</v>
      </c>
      <c r="B80" s="7" t="s">
        <v>37</v>
      </c>
      <c r="C80" s="9">
        <v>3</v>
      </c>
      <c r="D80" s="10" t="s">
        <v>38</v>
      </c>
      <c r="E80" s="10">
        <v>536726.07799999998</v>
      </c>
      <c r="F80" s="10">
        <v>330031.64199999999</v>
      </c>
      <c r="G80" s="10" t="s">
        <v>40</v>
      </c>
      <c r="H80" s="10">
        <v>2019</v>
      </c>
      <c r="I80" s="11">
        <v>43573</v>
      </c>
      <c r="J80" s="9" t="s">
        <v>48</v>
      </c>
      <c r="K80" s="12">
        <v>0.47</v>
      </c>
      <c r="L80" s="9" t="s">
        <v>34</v>
      </c>
      <c r="M80" s="9"/>
      <c r="N80" s="8"/>
    </row>
    <row r="81" spans="1:14" x14ac:dyDescent="0.25">
      <c r="A81" s="7" t="s">
        <v>14</v>
      </c>
      <c r="B81" s="7" t="s">
        <v>37</v>
      </c>
      <c r="C81" s="9">
        <v>3</v>
      </c>
      <c r="D81" s="10" t="s">
        <v>38</v>
      </c>
      <c r="E81" s="10">
        <v>536726.07799999998</v>
      </c>
      <c r="F81" s="10">
        <v>330031.64199999999</v>
      </c>
      <c r="G81" s="10" t="s">
        <v>40</v>
      </c>
      <c r="H81" s="10">
        <v>2019</v>
      </c>
      <c r="I81" s="11">
        <v>43573</v>
      </c>
      <c r="J81" s="9" t="s">
        <v>19</v>
      </c>
      <c r="K81" s="12">
        <v>279</v>
      </c>
      <c r="L81" s="9" t="s">
        <v>15</v>
      </c>
      <c r="M81" s="9"/>
      <c r="N81" s="8"/>
    </row>
    <row r="82" spans="1:14" x14ac:dyDescent="0.25">
      <c r="A82" s="7" t="s">
        <v>14</v>
      </c>
      <c r="B82" s="7" t="s">
        <v>37</v>
      </c>
      <c r="C82" s="9">
        <v>3</v>
      </c>
      <c r="D82" s="10" t="s">
        <v>38</v>
      </c>
      <c r="E82" s="10">
        <v>536726.07799999998</v>
      </c>
      <c r="F82" s="10">
        <v>330031.64199999999</v>
      </c>
      <c r="G82" s="10" t="s">
        <v>40</v>
      </c>
      <c r="H82" s="10">
        <v>2019</v>
      </c>
      <c r="I82" s="11">
        <v>43573</v>
      </c>
      <c r="J82" s="9" t="s">
        <v>44</v>
      </c>
      <c r="K82" s="12">
        <v>0.35</v>
      </c>
      <c r="L82" s="9" t="s">
        <v>34</v>
      </c>
      <c r="M82" s="9"/>
      <c r="N82" s="8"/>
    </row>
    <row r="83" spans="1:14" x14ac:dyDescent="0.25">
      <c r="A83" s="7" t="s">
        <v>14</v>
      </c>
      <c r="B83" s="7" t="s">
        <v>37</v>
      </c>
      <c r="C83" s="9">
        <v>3</v>
      </c>
      <c r="D83" s="10" t="s">
        <v>38</v>
      </c>
      <c r="E83" s="10">
        <v>536726.07799999998</v>
      </c>
      <c r="F83" s="10">
        <v>330031.64199999999</v>
      </c>
      <c r="G83" s="10" t="s">
        <v>40</v>
      </c>
      <c r="H83" s="10">
        <v>2019</v>
      </c>
      <c r="I83" s="11">
        <v>43573</v>
      </c>
      <c r="J83" s="9" t="s">
        <v>20</v>
      </c>
      <c r="K83" s="12">
        <v>2.2999999999999998</v>
      </c>
      <c r="L83" s="9" t="s">
        <v>15</v>
      </c>
      <c r="M83" s="9"/>
      <c r="N83" s="8"/>
    </row>
    <row r="84" spans="1:14" x14ac:dyDescent="0.25">
      <c r="A84" s="7" t="s">
        <v>14</v>
      </c>
      <c r="B84" s="7" t="s">
        <v>37</v>
      </c>
      <c r="C84" s="9">
        <v>3</v>
      </c>
      <c r="D84" s="10" t="s">
        <v>38</v>
      </c>
      <c r="E84" s="10">
        <v>536726.07799999998</v>
      </c>
      <c r="F84" s="10">
        <v>330031.64199999999</v>
      </c>
      <c r="G84" s="10" t="s">
        <v>40</v>
      </c>
      <c r="H84" s="10">
        <v>2019</v>
      </c>
      <c r="I84" s="11">
        <v>43573</v>
      </c>
      <c r="J84" s="9" t="s">
        <v>26</v>
      </c>
      <c r="K84" s="12">
        <v>110</v>
      </c>
      <c r="L84" s="9" t="s">
        <v>34</v>
      </c>
      <c r="M84" s="9"/>
      <c r="N84" s="8"/>
    </row>
    <row r="85" spans="1:14" x14ac:dyDescent="0.25">
      <c r="A85" s="7" t="s">
        <v>14</v>
      </c>
      <c r="B85" s="7" t="s">
        <v>37</v>
      </c>
      <c r="C85" s="9">
        <v>3</v>
      </c>
      <c r="D85" s="10" t="s">
        <v>38</v>
      </c>
      <c r="E85" s="10">
        <v>536726.07799999998</v>
      </c>
      <c r="F85" s="10">
        <v>330031.64199999999</v>
      </c>
      <c r="G85" s="10" t="s">
        <v>40</v>
      </c>
      <c r="H85" s="10">
        <v>2019</v>
      </c>
      <c r="I85" s="11">
        <v>43573</v>
      </c>
      <c r="J85" s="9" t="s">
        <v>30</v>
      </c>
      <c r="K85" s="12">
        <v>3</v>
      </c>
      <c r="L85" s="9" t="s">
        <v>15</v>
      </c>
      <c r="M85" s="9"/>
      <c r="N85" s="8"/>
    </row>
    <row r="86" spans="1:14" x14ac:dyDescent="0.25">
      <c r="A86" s="7" t="s">
        <v>14</v>
      </c>
      <c r="B86" s="7" t="s">
        <v>37</v>
      </c>
      <c r="C86" s="9">
        <v>3</v>
      </c>
      <c r="D86" s="10" t="s">
        <v>38</v>
      </c>
      <c r="E86" s="10">
        <v>536726.07799999998</v>
      </c>
      <c r="F86" s="10">
        <v>330031.64199999999</v>
      </c>
      <c r="G86" s="10" t="s">
        <v>40</v>
      </c>
      <c r="H86" s="10">
        <v>2019</v>
      </c>
      <c r="I86" s="11">
        <v>43573</v>
      </c>
      <c r="J86" s="9" t="s">
        <v>45</v>
      </c>
      <c r="K86" s="12">
        <v>0.12</v>
      </c>
      <c r="L86" s="9" t="s">
        <v>34</v>
      </c>
      <c r="M86" s="9"/>
      <c r="N86" s="8"/>
    </row>
    <row r="87" spans="1:14" x14ac:dyDescent="0.25">
      <c r="A87" s="7" t="s">
        <v>14</v>
      </c>
      <c r="B87" s="7" t="s">
        <v>37</v>
      </c>
      <c r="C87" s="9">
        <v>3</v>
      </c>
      <c r="D87" s="10" t="s">
        <v>38</v>
      </c>
      <c r="E87" s="10">
        <v>536726.07799999998</v>
      </c>
      <c r="F87" s="10">
        <v>330031.64199999999</v>
      </c>
      <c r="G87" s="10" t="s">
        <v>40</v>
      </c>
      <c r="H87" s="10">
        <v>2019</v>
      </c>
      <c r="I87" s="11">
        <v>43573</v>
      </c>
      <c r="J87" s="9" t="s">
        <v>21</v>
      </c>
      <c r="K87" s="12">
        <v>36</v>
      </c>
      <c r="L87" s="9" t="s">
        <v>15</v>
      </c>
      <c r="M87" s="9"/>
      <c r="N87" s="8"/>
    </row>
    <row r="88" spans="1:14" x14ac:dyDescent="0.25">
      <c r="A88" s="7" t="s">
        <v>14</v>
      </c>
      <c r="B88" s="7" t="s">
        <v>37</v>
      </c>
      <c r="C88" s="9">
        <v>3</v>
      </c>
      <c r="D88" s="10" t="s">
        <v>38</v>
      </c>
      <c r="E88" s="10">
        <v>536726.07799999998</v>
      </c>
      <c r="F88" s="10">
        <v>330031.64199999999</v>
      </c>
      <c r="G88" s="10" t="s">
        <v>40</v>
      </c>
      <c r="H88" s="10">
        <v>2019</v>
      </c>
      <c r="I88" s="11">
        <v>43573</v>
      </c>
      <c r="J88" s="9" t="s">
        <v>22</v>
      </c>
      <c r="K88" s="12">
        <v>74.8</v>
      </c>
      <c r="L88" s="9" t="s">
        <v>15</v>
      </c>
      <c r="M88" s="9"/>
      <c r="N88" s="8"/>
    </row>
    <row r="89" spans="1:14" x14ac:dyDescent="0.25">
      <c r="A89" s="7" t="s">
        <v>14</v>
      </c>
      <c r="B89" s="7" t="s">
        <v>37</v>
      </c>
      <c r="C89" s="9">
        <v>3</v>
      </c>
      <c r="D89" s="10" t="s">
        <v>38</v>
      </c>
      <c r="E89" s="10">
        <v>536726.07799999998</v>
      </c>
      <c r="F89" s="10">
        <v>330031.64199999999</v>
      </c>
      <c r="G89" s="10" t="s">
        <v>40</v>
      </c>
      <c r="H89" s="10">
        <v>2019</v>
      </c>
      <c r="I89" s="11">
        <v>43573</v>
      </c>
      <c r="J89" s="9" t="s">
        <v>23</v>
      </c>
      <c r="K89" s="12">
        <v>4.3</v>
      </c>
      <c r="L89" s="9" t="s">
        <v>15</v>
      </c>
      <c r="M89" s="9"/>
      <c r="N89" s="8"/>
    </row>
    <row r="90" spans="1:14" x14ac:dyDescent="0.25">
      <c r="A90" s="7" t="s">
        <v>14</v>
      </c>
      <c r="B90" s="7" t="s">
        <v>37</v>
      </c>
      <c r="C90" s="9">
        <v>3</v>
      </c>
      <c r="D90" s="10" t="s">
        <v>38</v>
      </c>
      <c r="E90" s="10">
        <v>536726.07799999998</v>
      </c>
      <c r="F90" s="10">
        <v>330031.64199999999</v>
      </c>
      <c r="G90" s="10" t="s">
        <v>40</v>
      </c>
      <c r="H90" s="10">
        <v>2019</v>
      </c>
      <c r="I90" s="11">
        <v>43573</v>
      </c>
      <c r="J90" s="9" t="s">
        <v>46</v>
      </c>
      <c r="K90" s="12">
        <v>1</v>
      </c>
      <c r="L90" s="9" t="s">
        <v>34</v>
      </c>
      <c r="M90" s="13">
        <v>781</v>
      </c>
      <c r="N90" s="8" t="s">
        <v>33</v>
      </c>
    </row>
    <row r="91" spans="1:14" x14ac:dyDescent="0.25">
      <c r="A91" s="7" t="s">
        <v>14</v>
      </c>
      <c r="B91" s="7" t="s">
        <v>37</v>
      </c>
      <c r="C91" s="9">
        <v>3</v>
      </c>
      <c r="D91" s="10" t="s">
        <v>38</v>
      </c>
      <c r="E91" s="10">
        <v>536726.07799999998</v>
      </c>
      <c r="F91" s="10">
        <v>330031.64199999999</v>
      </c>
      <c r="G91" s="10" t="s">
        <v>40</v>
      </c>
      <c r="H91" s="10">
        <v>2019</v>
      </c>
      <c r="I91" s="11">
        <v>43573</v>
      </c>
      <c r="J91" s="9" t="s">
        <v>24</v>
      </c>
      <c r="K91" s="12">
        <v>5.7</v>
      </c>
      <c r="L91" s="9" t="s">
        <v>25</v>
      </c>
      <c r="M91" s="9"/>
      <c r="N91" s="8"/>
    </row>
  </sheetData>
  <sortState xmlns:xlrd2="http://schemas.microsoft.com/office/spreadsheetml/2017/richdata2" ref="A2:N91">
    <sortCondition descending="1" ref="C1:C91"/>
  </sortState>
  <mergeCells count="3">
    <mergeCell ref="X8:Z8"/>
    <mergeCell ref="AB8:AD8"/>
    <mergeCell ref="W18:AD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Datu masīvs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 Borozdins</dc:creator>
  <cp:lastModifiedBy>Oskars Stiebriņš</cp:lastModifiedBy>
  <dcterms:created xsi:type="dcterms:W3CDTF">2020-12-16T08:43:47Z</dcterms:created>
  <dcterms:modified xsi:type="dcterms:W3CDTF">2021-01-28T11:16:25Z</dcterms:modified>
</cp:coreProperties>
</file>