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315" windowHeight="8445" tabRatio="960" firstSheet="3" activeTab="9"/>
  </bookViews>
  <sheets>
    <sheet name="KOPĒJAIS INDEKSS" sheetId="16" r:id="rId1"/>
    <sheet name="Iekšējā dokumentu vadība" sheetId="1" r:id="rId2"/>
    <sheet name="Personāla vadība un ..." sheetId="2" r:id="rId3"/>
    <sheet name="Pamatdarbības IS" sheetId="3" r:id="rId4"/>
    <sheet name="IS sadarbība" sheetId="4" r:id="rId5"/>
    <sheet name="Starpiestāžu dok.aprite" sheetId="5" r:id="rId6"/>
    <sheet name="Pakalp.sniegšana &amp; kvalitāte" sheetId="6" r:id="rId7"/>
    <sheet name="Atvērtie dati" sheetId="7" r:id="rId8"/>
    <sheet name="Kom., atbalsts klientiem" sheetId="8" r:id="rId9"/>
    <sheet name="Komunikācija ar sabiedrību" sheetId="9" r:id="rId10"/>
    <sheet name="Sheet1" sheetId="17" r:id="rId11"/>
  </sheets>
  <definedNames>
    <definedName name="_xlnm._FilterDatabase" localSheetId="7" hidden="1">'Atvērtie dati'!$B$1:$C$103</definedName>
    <definedName name="_xlnm._FilterDatabase" localSheetId="1" hidden="1">'Iekšējā dokumentu vadība'!$A$1:$J$103</definedName>
    <definedName name="_xlnm._FilterDatabase" localSheetId="4" hidden="1">'IS sadarbība'!$B$1:$C$1</definedName>
    <definedName name="_xlnm._FilterDatabase" localSheetId="8" hidden="1">'Kom., atbalsts klientiem'!$B$1:$C$76</definedName>
    <definedName name="_xlnm._FilterDatabase" localSheetId="9" hidden="1">'Komunikācija ar sabiedrību'!$B$1:$C$103</definedName>
    <definedName name="_xlnm._FilterDatabase" localSheetId="0" hidden="1">'KOPĒJAIS INDEKSS'!$B$1:$C$103</definedName>
    <definedName name="_xlnm._FilterDatabase" localSheetId="6" hidden="1">'Pakalp.sniegšana &amp; kvalitāte'!$A$1:$H$73</definedName>
    <definedName name="_xlnm._FilterDatabase" localSheetId="3" hidden="1">'Pamatdarbības IS'!$B$1:$C$1</definedName>
    <definedName name="_xlnm._FilterDatabase" localSheetId="2" hidden="1">'Personāla vadība un ...'!$B$1:$C$1</definedName>
    <definedName name="_xlnm._FilterDatabase" localSheetId="5" hidden="1">'Starpiestāžu dok.aprite'!$B$1:$C$1</definedName>
  </definedNames>
  <calcPr calcId="125725" concurrentCalc="0"/>
</workbook>
</file>

<file path=xl/calcChain.xml><?xml version="1.0" encoding="utf-8"?>
<calcChain xmlns="http://schemas.openxmlformats.org/spreadsheetml/2006/main">
  <c r="AG2" i="16"/>
  <c r="R2"/>
  <c r="O2"/>
  <c r="J3" i="9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8"/>
  <c r="J25"/>
  <c r="J26"/>
  <c r="J27"/>
  <c r="J29"/>
  <c r="J30"/>
  <c r="J31"/>
  <c r="J32"/>
  <c r="J33"/>
  <c r="J34"/>
  <c r="J36"/>
  <c r="J39"/>
  <c r="J35"/>
  <c r="J37"/>
  <c r="J38"/>
  <c r="J40"/>
  <c r="J41"/>
  <c r="J42"/>
  <c r="J44"/>
  <c r="J45"/>
  <c r="J43"/>
  <c r="J47"/>
  <c r="J49"/>
  <c r="J46"/>
  <c r="J50"/>
  <c r="J48"/>
  <c r="J51"/>
  <c r="J52"/>
  <c r="J53"/>
  <c r="J54"/>
  <c r="J55"/>
  <c r="J58"/>
  <c r="J57"/>
  <c r="J56"/>
  <c r="J62"/>
  <c r="J61"/>
  <c r="J59"/>
  <c r="J60"/>
  <c r="J63"/>
  <c r="J64"/>
  <c r="J67"/>
  <c r="J66"/>
  <c r="J65"/>
  <c r="J68"/>
  <c r="J69"/>
  <c r="J70"/>
  <c r="J71"/>
  <c r="J72"/>
  <c r="J73"/>
  <c r="J75"/>
  <c r="J77"/>
  <c r="J74"/>
  <c r="J76"/>
  <c r="J79"/>
  <c r="J78"/>
  <c r="J80"/>
  <c r="J81"/>
  <c r="J82"/>
  <c r="J83"/>
  <c r="J84"/>
  <c r="J85"/>
  <c r="J86"/>
  <c r="J87"/>
  <c r="J88"/>
  <c r="J89"/>
  <c r="J90"/>
  <c r="J92"/>
  <c r="J91"/>
  <c r="J93"/>
  <c r="J94"/>
  <c r="J96"/>
  <c r="J95"/>
  <c r="J97"/>
  <c r="J98"/>
  <c r="J99"/>
  <c r="J100"/>
  <c r="J101"/>
  <c r="J102"/>
  <c r="J103"/>
  <c r="J2"/>
  <c r="E3"/>
  <c r="D3"/>
  <c r="E4"/>
  <c r="D4"/>
  <c r="E5"/>
  <c r="D5"/>
  <c r="E6"/>
  <c r="D6"/>
  <c r="E7"/>
  <c r="D7"/>
  <c r="E8"/>
  <c r="D8"/>
  <c r="E9"/>
  <c r="D9"/>
  <c r="E10"/>
  <c r="D10"/>
  <c r="E11"/>
  <c r="D11"/>
  <c r="E12"/>
  <c r="D12"/>
  <c r="E13"/>
  <c r="D13"/>
  <c r="E14"/>
  <c r="D14"/>
  <c r="E15"/>
  <c r="D15"/>
  <c r="E16"/>
  <c r="D16"/>
  <c r="E17"/>
  <c r="D17"/>
  <c r="E18"/>
  <c r="D18"/>
  <c r="E19"/>
  <c r="D19"/>
  <c r="E20"/>
  <c r="D20"/>
  <c r="E21"/>
  <c r="D21"/>
  <c r="E22"/>
  <c r="D22"/>
  <c r="E23"/>
  <c r="D23"/>
  <c r="E24"/>
  <c r="D24"/>
  <c r="E28"/>
  <c r="D28"/>
  <c r="E25"/>
  <c r="D25"/>
  <c r="E26"/>
  <c r="D26"/>
  <c r="E27"/>
  <c r="D27"/>
  <c r="E29"/>
  <c r="D29"/>
  <c r="E30"/>
  <c r="D30"/>
  <c r="E31"/>
  <c r="D31"/>
  <c r="E32"/>
  <c r="D32"/>
  <c r="E33"/>
  <c r="D33"/>
  <c r="E34"/>
  <c r="D34"/>
  <c r="E36"/>
  <c r="D36"/>
  <c r="E39"/>
  <c r="D39"/>
  <c r="E35"/>
  <c r="D35"/>
  <c r="E37"/>
  <c r="D37"/>
  <c r="E38"/>
  <c r="D38"/>
  <c r="E40"/>
  <c r="D40"/>
  <c r="E41"/>
  <c r="D41"/>
  <c r="E42"/>
  <c r="D42"/>
  <c r="E44"/>
  <c r="D44"/>
  <c r="E45"/>
  <c r="D45"/>
  <c r="E43"/>
  <c r="D43"/>
  <c r="E47"/>
  <c r="D47"/>
  <c r="E49"/>
  <c r="D49"/>
  <c r="E46"/>
  <c r="D46"/>
  <c r="E50"/>
  <c r="D50"/>
  <c r="E48"/>
  <c r="D48"/>
  <c r="E51"/>
  <c r="D51"/>
  <c r="E52"/>
  <c r="D52"/>
  <c r="E53"/>
  <c r="D53"/>
  <c r="E54"/>
  <c r="D54"/>
  <c r="E55"/>
  <c r="D55"/>
  <c r="E58"/>
  <c r="D58"/>
  <c r="E57"/>
  <c r="D57"/>
  <c r="E56"/>
  <c r="D56"/>
  <c r="E62"/>
  <c r="D62"/>
  <c r="E61"/>
  <c r="D61"/>
  <c r="E59"/>
  <c r="D59"/>
  <c r="E60"/>
  <c r="D60"/>
  <c r="E63"/>
  <c r="D63"/>
  <c r="E64"/>
  <c r="D64"/>
  <c r="E67"/>
  <c r="D67"/>
  <c r="E66"/>
  <c r="D66"/>
  <c r="E65"/>
  <c r="D65"/>
  <c r="E68"/>
  <c r="D68"/>
  <c r="E69"/>
  <c r="D69"/>
  <c r="E70"/>
  <c r="D70"/>
  <c r="E71"/>
  <c r="D71"/>
  <c r="E72"/>
  <c r="D72"/>
  <c r="E73"/>
  <c r="D73"/>
  <c r="E75"/>
  <c r="D75"/>
  <c r="E77"/>
  <c r="D77"/>
  <c r="E74"/>
  <c r="D74"/>
  <c r="E76"/>
  <c r="D76"/>
  <c r="E79"/>
  <c r="D79"/>
  <c r="E78"/>
  <c r="D78"/>
  <c r="E80"/>
  <c r="D80"/>
  <c r="E81"/>
  <c r="D81"/>
  <c r="E82"/>
  <c r="D82"/>
  <c r="E83"/>
  <c r="D83"/>
  <c r="E84"/>
  <c r="D84"/>
  <c r="E85"/>
  <c r="D85"/>
  <c r="E86"/>
  <c r="D86"/>
  <c r="E87"/>
  <c r="D87"/>
  <c r="E88"/>
  <c r="D88"/>
  <c r="E89"/>
  <c r="D89"/>
  <c r="E90"/>
  <c r="D90"/>
  <c r="E92"/>
  <c r="D92"/>
  <c r="E91"/>
  <c r="D91"/>
  <c r="E93"/>
  <c r="D93"/>
  <c r="E94"/>
  <c r="D94"/>
  <c r="E96"/>
  <c r="D96"/>
  <c r="E95"/>
  <c r="D95"/>
  <c r="E97"/>
  <c r="D97"/>
  <c r="E98"/>
  <c r="D98"/>
  <c r="E99"/>
  <c r="D99"/>
  <c r="E100"/>
  <c r="D100"/>
  <c r="E101"/>
  <c r="D101"/>
  <c r="E102"/>
  <c r="D102"/>
  <c r="E103"/>
  <c r="D103"/>
  <c r="E2"/>
  <c r="D2"/>
  <c r="AG103" i="16"/>
  <c r="AG102"/>
  <c r="AG101"/>
  <c r="AG100"/>
  <c r="AG99"/>
  <c r="AG98"/>
  <c r="AG97"/>
  <c r="AG96"/>
  <c r="AG95"/>
  <c r="AG94"/>
  <c r="AG93"/>
  <c r="AG92"/>
  <c r="AG91"/>
  <c r="AG90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G6"/>
  <c r="AG5"/>
  <c r="AG4"/>
  <c r="AG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3"/>
  <c r="S2"/>
  <c r="AF59"/>
  <c r="AF47"/>
  <c r="AF15"/>
  <c r="AF89"/>
  <c r="AF32"/>
  <c r="AF71"/>
  <c r="AF21"/>
  <c r="AF57"/>
  <c r="AF9"/>
  <c r="AF8"/>
  <c r="AF44"/>
  <c r="AF24"/>
  <c r="AF60"/>
  <c r="AF91"/>
  <c r="AF101"/>
  <c r="AF62"/>
  <c r="AF28"/>
  <c r="AF74"/>
  <c r="AF77"/>
  <c r="AF78"/>
  <c r="AF92"/>
  <c r="AF33"/>
  <c r="AF42"/>
  <c r="AF72"/>
  <c r="AF61"/>
  <c r="AF103"/>
  <c r="AF46"/>
  <c r="AF25"/>
  <c r="AF83"/>
  <c r="AF79"/>
  <c r="AF14"/>
  <c r="AF58"/>
  <c r="AF73"/>
  <c r="AF10"/>
  <c r="AF22"/>
  <c r="AF18"/>
  <c r="AF19"/>
  <c r="AF96"/>
  <c r="AF94"/>
  <c r="AF26"/>
  <c r="AF98"/>
  <c r="AF41"/>
  <c r="AF65"/>
  <c r="AF34"/>
  <c r="AF38"/>
  <c r="AF36"/>
  <c r="AF63"/>
  <c r="AF45"/>
  <c r="AF53"/>
  <c r="AF102"/>
  <c r="AF66"/>
  <c r="AF99"/>
  <c r="AF97"/>
  <c r="AF90"/>
  <c r="AF7"/>
  <c r="AF80"/>
  <c r="AF100"/>
  <c r="AF48"/>
  <c r="AF13"/>
  <c r="AF67"/>
  <c r="AF30"/>
  <c r="AF12"/>
  <c r="AF23"/>
  <c r="AF39"/>
  <c r="AF50"/>
  <c r="AF84"/>
  <c r="AF93"/>
  <c r="AF20"/>
  <c r="AF85"/>
  <c r="AF87"/>
  <c r="AF5"/>
  <c r="AF11"/>
  <c r="AF68"/>
  <c r="AF88"/>
  <c r="AF51"/>
  <c r="AF81"/>
  <c r="AF82"/>
  <c r="AF40"/>
  <c r="AF49"/>
  <c r="AF31"/>
  <c r="AF54"/>
  <c r="AF95"/>
  <c r="AF16"/>
  <c r="AF6"/>
  <c r="AF52"/>
  <c r="AF55"/>
  <c r="AF43"/>
  <c r="AF56"/>
  <c r="AF75"/>
  <c r="AF35"/>
  <c r="AF2"/>
  <c r="AF27"/>
  <c r="AF3"/>
  <c r="AF4"/>
  <c r="AF29"/>
  <c r="AF64"/>
  <c r="AF76"/>
  <c r="AF86"/>
  <c r="AF69"/>
  <c r="AF37"/>
  <c r="AF17"/>
  <c r="AF70"/>
  <c r="Z59"/>
  <c r="Z47"/>
  <c r="Z15"/>
  <c r="Z89"/>
  <c r="Z32"/>
  <c r="Z71"/>
  <c r="Z21"/>
  <c r="Z57"/>
  <c r="Z9"/>
  <c r="Z8"/>
  <c r="Z44"/>
  <c r="Z24"/>
  <c r="Z60"/>
  <c r="Z91"/>
  <c r="Z101"/>
  <c r="Z62"/>
  <c r="Z28"/>
  <c r="Z74"/>
  <c r="Z77"/>
  <c r="Z78"/>
  <c r="Z92"/>
  <c r="Z33"/>
  <c r="Z42"/>
  <c r="Z72"/>
  <c r="Z61"/>
  <c r="Z103"/>
  <c r="Z46"/>
  <c r="Z25"/>
  <c r="Z83"/>
  <c r="Z79"/>
  <c r="Z14"/>
  <c r="Z58"/>
  <c r="Z73"/>
  <c r="Z10"/>
  <c r="Z22"/>
  <c r="Z18"/>
  <c r="Z19"/>
  <c r="Z96"/>
  <c r="Z94"/>
  <c r="Z26"/>
  <c r="Z98"/>
  <c r="Z41"/>
  <c r="Z65"/>
  <c r="Z34"/>
  <c r="Z38"/>
  <c r="Z36"/>
  <c r="Z63"/>
  <c r="Z45"/>
  <c r="Z53"/>
  <c r="Z102"/>
  <c r="Z66"/>
  <c r="Z99"/>
  <c r="Z97"/>
  <c r="Z90"/>
  <c r="Z7"/>
  <c r="Z80"/>
  <c r="Z100"/>
  <c r="Z48"/>
  <c r="Z13"/>
  <c r="Z67"/>
  <c r="Z30"/>
  <c r="Z12"/>
  <c r="Z23"/>
  <c r="Z39"/>
  <c r="Z50"/>
  <c r="Z84"/>
  <c r="Z93"/>
  <c r="Z20"/>
  <c r="Z85"/>
  <c r="Z87"/>
  <c r="Z5"/>
  <c r="Z11"/>
  <c r="Z68"/>
  <c r="Z88"/>
  <c r="Z51"/>
  <c r="Z81"/>
  <c r="Z82"/>
  <c r="Z40"/>
  <c r="Z49"/>
  <c r="Z31"/>
  <c r="Z54"/>
  <c r="Z95"/>
  <c r="Z16"/>
  <c r="Z6"/>
  <c r="Z52"/>
  <c r="Z55"/>
  <c r="Z43"/>
  <c r="Z56"/>
  <c r="Z75"/>
  <c r="Z35"/>
  <c r="Z2"/>
  <c r="Z27"/>
  <c r="Z3"/>
  <c r="Z4"/>
  <c r="Z29"/>
  <c r="Z64"/>
  <c r="Z76"/>
  <c r="Z86"/>
  <c r="Z69"/>
  <c r="Z37"/>
  <c r="Z17"/>
  <c r="Z70"/>
  <c r="V59"/>
  <c r="V47"/>
  <c r="V15"/>
  <c r="V89"/>
  <c r="V32"/>
  <c r="V71"/>
  <c r="V21"/>
  <c r="V57"/>
  <c r="V9"/>
  <c r="V8"/>
  <c r="V44"/>
  <c r="V24"/>
  <c r="V60"/>
  <c r="V91"/>
  <c r="V101"/>
  <c r="V62"/>
  <c r="V28"/>
  <c r="V74"/>
  <c r="V77"/>
  <c r="V78"/>
  <c r="V92"/>
  <c r="V33"/>
  <c r="V42"/>
  <c r="V72"/>
  <c r="V61"/>
  <c r="V103"/>
  <c r="V46"/>
  <c r="V25"/>
  <c r="V83"/>
  <c r="V79"/>
  <c r="V14"/>
  <c r="V58"/>
  <c r="V73"/>
  <c r="V10"/>
  <c r="V22"/>
  <c r="V18"/>
  <c r="V19"/>
  <c r="V96"/>
  <c r="V94"/>
  <c r="V26"/>
  <c r="V98"/>
  <c r="V41"/>
  <c r="V65"/>
  <c r="V34"/>
  <c r="V38"/>
  <c r="V36"/>
  <c r="V63"/>
  <c r="V45"/>
  <c r="V53"/>
  <c r="V102"/>
  <c r="V66"/>
  <c r="V99"/>
  <c r="V97"/>
  <c r="V90"/>
  <c r="V7"/>
  <c r="V80"/>
  <c r="V100"/>
  <c r="V48"/>
  <c r="V13"/>
  <c r="V67"/>
  <c r="V30"/>
  <c r="V12"/>
  <c r="V23"/>
  <c r="V39"/>
  <c r="V50"/>
  <c r="V84"/>
  <c r="V93"/>
  <c r="V20"/>
  <c r="V85"/>
  <c r="V87"/>
  <c r="V5"/>
  <c r="V11"/>
  <c r="V68"/>
  <c r="V88"/>
  <c r="V51"/>
  <c r="V81"/>
  <c r="V82"/>
  <c r="V40"/>
  <c r="V49"/>
  <c r="V31"/>
  <c r="V54"/>
  <c r="V95"/>
  <c r="V16"/>
  <c r="V6"/>
  <c r="V52"/>
  <c r="V55"/>
  <c r="V43"/>
  <c r="V56"/>
  <c r="V75"/>
  <c r="V35"/>
  <c r="V2"/>
  <c r="V27"/>
  <c r="V3"/>
  <c r="V4"/>
  <c r="V29"/>
  <c r="V64"/>
  <c r="V76"/>
  <c r="V86"/>
  <c r="V69"/>
  <c r="V37"/>
  <c r="V17"/>
  <c r="V70"/>
  <c r="R59"/>
  <c r="O59"/>
  <c r="R47"/>
  <c r="O47"/>
  <c r="R15"/>
  <c r="O15"/>
  <c r="R89"/>
  <c r="O89"/>
  <c r="R32"/>
  <c r="O32"/>
  <c r="R71"/>
  <c r="O71"/>
  <c r="R21"/>
  <c r="O21"/>
  <c r="R57"/>
  <c r="O57"/>
  <c r="R9"/>
  <c r="O9"/>
  <c r="R8"/>
  <c r="O8"/>
  <c r="R44"/>
  <c r="O44"/>
  <c r="R24"/>
  <c r="O24"/>
  <c r="R60"/>
  <c r="O60"/>
  <c r="R91"/>
  <c r="O91"/>
  <c r="R101"/>
  <c r="O101"/>
  <c r="R62"/>
  <c r="O62"/>
  <c r="R28"/>
  <c r="O28"/>
  <c r="R74"/>
  <c r="O74"/>
  <c r="R77"/>
  <c r="O77"/>
  <c r="R78"/>
  <c r="O78"/>
  <c r="R92"/>
  <c r="O92"/>
  <c r="R33"/>
  <c r="O33"/>
  <c r="R42"/>
  <c r="O42"/>
  <c r="R72"/>
  <c r="O72"/>
  <c r="R61"/>
  <c r="O61"/>
  <c r="R103"/>
  <c r="O103"/>
  <c r="R46"/>
  <c r="O46"/>
  <c r="R25"/>
  <c r="O25"/>
  <c r="R83"/>
  <c r="O83"/>
  <c r="R79"/>
  <c r="O79"/>
  <c r="R14"/>
  <c r="O14"/>
  <c r="R58"/>
  <c r="O58"/>
  <c r="R73"/>
  <c r="O73"/>
  <c r="R10"/>
  <c r="O10"/>
  <c r="R22"/>
  <c r="O22"/>
  <c r="R18"/>
  <c r="O18"/>
  <c r="R19"/>
  <c r="O19"/>
  <c r="R96"/>
  <c r="O96"/>
  <c r="R94"/>
  <c r="O94"/>
  <c r="R26"/>
  <c r="O26"/>
  <c r="R98"/>
  <c r="O98"/>
  <c r="R41"/>
  <c r="O41"/>
  <c r="R65"/>
  <c r="O65"/>
  <c r="R34"/>
  <c r="O34"/>
  <c r="R38"/>
  <c r="O38"/>
  <c r="R36"/>
  <c r="O36"/>
  <c r="R63"/>
  <c r="O63"/>
  <c r="R45"/>
  <c r="O45"/>
  <c r="R53"/>
  <c r="O53"/>
  <c r="R102"/>
  <c r="O102"/>
  <c r="R66"/>
  <c r="O66"/>
  <c r="R99"/>
  <c r="O99"/>
  <c r="R97"/>
  <c r="O97"/>
  <c r="R90"/>
  <c r="O90"/>
  <c r="R7"/>
  <c r="O7"/>
  <c r="R80"/>
  <c r="O80"/>
  <c r="R100"/>
  <c r="O100"/>
  <c r="R48"/>
  <c r="O48"/>
  <c r="R13"/>
  <c r="O13"/>
  <c r="R67"/>
  <c r="O67"/>
  <c r="R30"/>
  <c r="O30"/>
  <c r="R12"/>
  <c r="O12"/>
  <c r="R23"/>
  <c r="O23"/>
  <c r="R39"/>
  <c r="O39"/>
  <c r="R50"/>
  <c r="O50"/>
  <c r="R84"/>
  <c r="O84"/>
  <c r="R93"/>
  <c r="O93"/>
  <c r="R20"/>
  <c r="O20"/>
  <c r="R85"/>
  <c r="O85"/>
  <c r="R87"/>
  <c r="O87"/>
  <c r="R5"/>
  <c r="O5"/>
  <c r="R11"/>
  <c r="O11"/>
  <c r="R68"/>
  <c r="O68"/>
  <c r="R88"/>
  <c r="O88"/>
  <c r="R51"/>
  <c r="O51"/>
  <c r="R81"/>
  <c r="O81"/>
  <c r="R82"/>
  <c r="O82"/>
  <c r="R40"/>
  <c r="O40"/>
  <c r="R49"/>
  <c r="O49"/>
  <c r="R31"/>
  <c r="O31"/>
  <c r="R54"/>
  <c r="O54"/>
  <c r="R95"/>
  <c r="O95"/>
  <c r="R16"/>
  <c r="O16"/>
  <c r="R6"/>
  <c r="O6"/>
  <c r="R52"/>
  <c r="O52"/>
  <c r="R55"/>
  <c r="O55"/>
  <c r="R43"/>
  <c r="O43"/>
  <c r="R56"/>
  <c r="O56"/>
  <c r="R75"/>
  <c r="O75"/>
  <c r="R35"/>
  <c r="O35"/>
  <c r="R27"/>
  <c r="O27"/>
  <c r="R3"/>
  <c r="O3"/>
  <c r="R4"/>
  <c r="O4"/>
  <c r="R29"/>
  <c r="O29"/>
  <c r="R64"/>
  <c r="O64"/>
  <c r="R76"/>
  <c r="O76"/>
  <c r="R86"/>
  <c r="O86"/>
  <c r="R69"/>
  <c r="O69"/>
  <c r="R37"/>
  <c r="O37"/>
  <c r="R17"/>
  <c r="O17"/>
  <c r="R70"/>
  <c r="O70"/>
  <c r="N17"/>
  <c r="N37"/>
  <c r="N69"/>
  <c r="N86"/>
  <c r="N76"/>
  <c r="N64"/>
  <c r="N29"/>
  <c r="N4"/>
  <c r="N3"/>
  <c r="N27"/>
  <c r="N2"/>
  <c r="N35"/>
  <c r="N75"/>
  <c r="N56"/>
  <c r="N43"/>
  <c r="N55"/>
  <c r="N52"/>
  <c r="N6"/>
  <c r="N16"/>
  <c r="N95"/>
  <c r="N54"/>
  <c r="N31"/>
  <c r="N49"/>
  <c r="N40"/>
  <c r="N82"/>
  <c r="N81"/>
  <c r="N51"/>
  <c r="N88"/>
  <c r="N68"/>
  <c r="N11"/>
  <c r="N5"/>
  <c r="N87"/>
  <c r="N85"/>
  <c r="N20"/>
  <c r="N93"/>
  <c r="N84"/>
  <c r="N50"/>
  <c r="N39"/>
  <c r="N23"/>
  <c r="N12"/>
  <c r="N30"/>
  <c r="N67"/>
  <c r="N13"/>
  <c r="N48"/>
  <c r="N100"/>
  <c r="N80"/>
  <c r="N7"/>
  <c r="N90"/>
  <c r="N97"/>
  <c r="N99"/>
  <c r="N66"/>
  <c r="N102"/>
  <c r="N53"/>
  <c r="N45"/>
  <c r="N63"/>
  <c r="N36"/>
  <c r="N38"/>
  <c r="N34"/>
  <c r="N65"/>
  <c r="N41"/>
  <c r="N98"/>
  <c r="N26"/>
  <c r="N94"/>
  <c r="N96"/>
  <c r="N19"/>
  <c r="N18"/>
  <c r="N22"/>
  <c r="N10"/>
  <c r="N73"/>
  <c r="N58"/>
  <c r="N14"/>
  <c r="N79"/>
  <c r="N83"/>
  <c r="N25"/>
  <c r="N46"/>
  <c r="N103"/>
  <c r="N61"/>
  <c r="N72"/>
  <c r="N42"/>
  <c r="N33"/>
  <c r="N92"/>
  <c r="N78"/>
  <c r="N77"/>
  <c r="N74"/>
  <c r="N28"/>
  <c r="N62"/>
  <c r="N101"/>
  <c r="N91"/>
  <c r="N60"/>
  <c r="N24"/>
  <c r="N44"/>
  <c r="N8"/>
  <c r="N9"/>
  <c r="N57"/>
  <c r="N21"/>
  <c r="N71"/>
  <c r="N32"/>
  <c r="N89"/>
  <c r="N15"/>
  <c r="N47"/>
  <c r="N59"/>
  <c r="N70"/>
  <c r="K59"/>
  <c r="K47"/>
  <c r="K15"/>
  <c r="K89"/>
  <c r="K32"/>
  <c r="K71"/>
  <c r="K21"/>
  <c r="K57"/>
  <c r="K9"/>
  <c r="K8"/>
  <c r="K44"/>
  <c r="K24"/>
  <c r="K60"/>
  <c r="K91"/>
  <c r="K101"/>
  <c r="K62"/>
  <c r="K28"/>
  <c r="K74"/>
  <c r="K77"/>
  <c r="K78"/>
  <c r="K92"/>
  <c r="K33"/>
  <c r="K42"/>
  <c r="K72"/>
  <c r="K61"/>
  <c r="K103"/>
  <c r="K46"/>
  <c r="K25"/>
  <c r="K83"/>
  <c r="K79"/>
  <c r="K14"/>
  <c r="K58"/>
  <c r="K73"/>
  <c r="K10"/>
  <c r="K22"/>
  <c r="K18"/>
  <c r="K19"/>
  <c r="K96"/>
  <c r="K94"/>
  <c r="K26"/>
  <c r="K98"/>
  <c r="K41"/>
  <c r="K65"/>
  <c r="K34"/>
  <c r="K38"/>
  <c r="K36"/>
  <c r="K63"/>
  <c r="K45"/>
  <c r="K53"/>
  <c r="K102"/>
  <c r="K66"/>
  <c r="K99"/>
  <c r="K97"/>
  <c r="K90"/>
  <c r="K7"/>
  <c r="K80"/>
  <c r="K100"/>
  <c r="K48"/>
  <c r="K13"/>
  <c r="K67"/>
  <c r="K30"/>
  <c r="K12"/>
  <c r="K23"/>
  <c r="K39"/>
  <c r="K50"/>
  <c r="K84"/>
  <c r="K93"/>
  <c r="K20"/>
  <c r="K85"/>
  <c r="K87"/>
  <c r="K5"/>
  <c r="K11"/>
  <c r="K68"/>
  <c r="K88"/>
  <c r="K51"/>
  <c r="K81"/>
  <c r="K82"/>
  <c r="K40"/>
  <c r="K49"/>
  <c r="K31"/>
  <c r="K54"/>
  <c r="K95"/>
  <c r="K16"/>
  <c r="K6"/>
  <c r="K52"/>
  <c r="K55"/>
  <c r="K43"/>
  <c r="K56"/>
  <c r="K75"/>
  <c r="K35"/>
  <c r="K2"/>
  <c r="K27"/>
  <c r="K3"/>
  <c r="K4"/>
  <c r="K29"/>
  <c r="K64"/>
  <c r="K76"/>
  <c r="K86"/>
  <c r="K69"/>
  <c r="K37"/>
  <c r="K17"/>
  <c r="K70"/>
  <c r="H59"/>
  <c r="E59"/>
  <c r="H47"/>
  <c r="E47"/>
  <c r="H15"/>
  <c r="E15"/>
  <c r="H89"/>
  <c r="E89"/>
  <c r="H32"/>
  <c r="E32"/>
  <c r="H71"/>
  <c r="E71"/>
  <c r="H21"/>
  <c r="E21"/>
  <c r="H57"/>
  <c r="E57"/>
  <c r="H9"/>
  <c r="E9"/>
  <c r="H8"/>
  <c r="E8"/>
  <c r="H44"/>
  <c r="E44"/>
  <c r="H24"/>
  <c r="E24"/>
  <c r="H60"/>
  <c r="E60"/>
  <c r="H91"/>
  <c r="E91"/>
  <c r="H101"/>
  <c r="E101"/>
  <c r="H62"/>
  <c r="E62"/>
  <c r="H28"/>
  <c r="E28"/>
  <c r="H74"/>
  <c r="E74"/>
  <c r="H77"/>
  <c r="E77"/>
  <c r="H78"/>
  <c r="E78"/>
  <c r="H92"/>
  <c r="E92"/>
  <c r="H33"/>
  <c r="E33"/>
  <c r="H42"/>
  <c r="E42"/>
  <c r="H72"/>
  <c r="E72"/>
  <c r="H61"/>
  <c r="E61"/>
  <c r="H103"/>
  <c r="E103"/>
  <c r="H46"/>
  <c r="E46"/>
  <c r="H25"/>
  <c r="E25"/>
  <c r="H83"/>
  <c r="E83"/>
  <c r="H79"/>
  <c r="E79"/>
  <c r="H14"/>
  <c r="E14"/>
  <c r="H58"/>
  <c r="E58"/>
  <c r="H73"/>
  <c r="E73"/>
  <c r="H10"/>
  <c r="E10"/>
  <c r="H22"/>
  <c r="E22"/>
  <c r="H18"/>
  <c r="E18"/>
  <c r="H19"/>
  <c r="E19"/>
  <c r="H96"/>
  <c r="E96"/>
  <c r="H94"/>
  <c r="E94"/>
  <c r="H26"/>
  <c r="E26"/>
  <c r="H98"/>
  <c r="E98"/>
  <c r="H41"/>
  <c r="E41"/>
  <c r="H65"/>
  <c r="E65"/>
  <c r="H34"/>
  <c r="E34"/>
  <c r="H38"/>
  <c r="E38"/>
  <c r="H36"/>
  <c r="E36"/>
  <c r="H63"/>
  <c r="E63"/>
  <c r="H45"/>
  <c r="E45"/>
  <c r="H53"/>
  <c r="E53"/>
  <c r="H102"/>
  <c r="E102"/>
  <c r="H66"/>
  <c r="E66"/>
  <c r="H99"/>
  <c r="E99"/>
  <c r="H97"/>
  <c r="E97"/>
  <c r="H90"/>
  <c r="E90"/>
  <c r="H7"/>
  <c r="E7"/>
  <c r="H80"/>
  <c r="E80"/>
  <c r="H100"/>
  <c r="E100"/>
  <c r="H48"/>
  <c r="E48"/>
  <c r="H13"/>
  <c r="E13"/>
  <c r="H67"/>
  <c r="E67"/>
  <c r="H30"/>
  <c r="E30"/>
  <c r="H12"/>
  <c r="E12"/>
  <c r="H23"/>
  <c r="E23"/>
  <c r="H39"/>
  <c r="E39"/>
  <c r="H50"/>
  <c r="E50"/>
  <c r="H84"/>
  <c r="E84"/>
  <c r="H93"/>
  <c r="E93"/>
  <c r="H20"/>
  <c r="E20"/>
  <c r="H85"/>
  <c r="E85"/>
  <c r="H87"/>
  <c r="E87"/>
  <c r="H5"/>
  <c r="E5"/>
  <c r="H11"/>
  <c r="E11"/>
  <c r="H68"/>
  <c r="E68"/>
  <c r="H88"/>
  <c r="E88"/>
  <c r="H51"/>
  <c r="E51"/>
  <c r="H81"/>
  <c r="E81"/>
  <c r="H82"/>
  <c r="E82"/>
  <c r="H40"/>
  <c r="E40"/>
  <c r="H49"/>
  <c r="E49"/>
  <c r="H31"/>
  <c r="E31"/>
  <c r="H54"/>
  <c r="E54"/>
  <c r="H95"/>
  <c r="E95"/>
  <c r="H16"/>
  <c r="E16"/>
  <c r="H6"/>
  <c r="E6"/>
  <c r="H52"/>
  <c r="E52"/>
  <c r="H55"/>
  <c r="E55"/>
  <c r="H43"/>
  <c r="E43"/>
  <c r="H56"/>
  <c r="E56"/>
  <c r="H75"/>
  <c r="E75"/>
  <c r="H35"/>
  <c r="E35"/>
  <c r="H2"/>
  <c r="E2"/>
  <c r="H27"/>
  <c r="E27"/>
  <c r="H3"/>
  <c r="E3"/>
  <c r="H4"/>
  <c r="E4"/>
  <c r="H29"/>
  <c r="E29"/>
  <c r="H64"/>
  <c r="E64"/>
  <c r="H76"/>
  <c r="E76"/>
  <c r="H86"/>
  <c r="E86"/>
  <c r="H69"/>
  <c r="E69"/>
  <c r="H37"/>
  <c r="E37"/>
  <c r="H17"/>
  <c r="E17"/>
  <c r="H70"/>
  <c r="E70"/>
  <c r="D2" i="4"/>
  <c r="D5"/>
  <c r="D3"/>
  <c r="D6"/>
  <c r="D7"/>
  <c r="D8"/>
  <c r="D9"/>
  <c r="D10"/>
  <c r="D13"/>
  <c r="D12"/>
  <c r="D14"/>
  <c r="D15"/>
  <c r="D11"/>
  <c r="D16"/>
  <c r="D18"/>
  <c r="D20"/>
  <c r="D21"/>
  <c r="D22"/>
  <c r="D17"/>
  <c r="D27"/>
  <c r="D23"/>
  <c r="D28"/>
  <c r="D24"/>
  <c r="D26"/>
  <c r="D25"/>
  <c r="D19"/>
  <c r="D29"/>
  <c r="D30"/>
  <c r="D32"/>
  <c r="D31"/>
  <c r="D33"/>
  <c r="D35"/>
  <c r="D34"/>
  <c r="D36"/>
  <c r="D37"/>
  <c r="D38"/>
  <c r="D39"/>
  <c r="D40"/>
  <c r="D41"/>
  <c r="D42"/>
  <c r="D43"/>
  <c r="D44"/>
  <c r="D45"/>
  <c r="D47"/>
  <c r="D46"/>
  <c r="D4"/>
  <c r="D7" i="1"/>
  <c r="D5"/>
  <c r="D17"/>
  <c r="D9"/>
  <c r="D12"/>
  <c r="D6"/>
  <c r="D11"/>
  <c r="D15"/>
  <c r="D3"/>
  <c r="D14"/>
  <c r="D4"/>
  <c r="D2"/>
  <c r="D10"/>
  <c r="D8"/>
  <c r="D16"/>
  <c r="D26"/>
  <c r="D25"/>
  <c r="D31"/>
  <c r="D28"/>
  <c r="D30"/>
  <c r="D29"/>
  <c r="D27"/>
  <c r="D22"/>
  <c r="D23"/>
  <c r="D24"/>
  <c r="D21"/>
  <c r="D46"/>
  <c r="D47"/>
  <c r="D52"/>
  <c r="D51"/>
  <c r="D49"/>
  <c r="D48"/>
  <c r="D53"/>
  <c r="D50"/>
  <c r="D60"/>
  <c r="D70"/>
  <c r="D83"/>
  <c r="D37"/>
  <c r="D39"/>
  <c r="D38"/>
  <c r="D40"/>
  <c r="D59"/>
  <c r="D58"/>
  <c r="D69"/>
  <c r="D78"/>
  <c r="D88"/>
  <c r="D89"/>
  <c r="D87"/>
  <c r="D18"/>
  <c r="D20"/>
  <c r="D19"/>
  <c r="D32"/>
  <c r="D34"/>
  <c r="D36"/>
  <c r="D33"/>
  <c r="D35"/>
  <c r="D56"/>
  <c r="D57"/>
  <c r="D55"/>
  <c r="D54"/>
  <c r="D64"/>
  <c r="D66"/>
  <c r="D65"/>
  <c r="D67"/>
  <c r="D63"/>
  <c r="D77"/>
  <c r="D84"/>
  <c r="D86"/>
  <c r="D85"/>
  <c r="D41"/>
  <c r="D43"/>
  <c r="D45"/>
  <c r="D42"/>
  <c r="D44"/>
  <c r="D68"/>
  <c r="D62"/>
  <c r="D61"/>
  <c r="D75"/>
  <c r="D73"/>
  <c r="D76"/>
  <c r="D74"/>
  <c r="D71"/>
  <c r="D72"/>
  <c r="D82"/>
  <c r="D79"/>
  <c r="D81"/>
  <c r="D80"/>
  <c r="D96"/>
  <c r="D94"/>
  <c r="D98"/>
  <c r="D90"/>
  <c r="D100"/>
  <c r="D101"/>
  <c r="D95"/>
  <c r="D97"/>
  <c r="D102"/>
  <c r="D93"/>
  <c r="D91"/>
  <c r="D92"/>
  <c r="D99"/>
  <c r="D103"/>
  <c r="D13"/>
  <c r="AI70" i="16"/>
  <c r="AJ70"/>
  <c r="AB70"/>
  <c r="AC70"/>
  <c r="D70"/>
  <c r="AI37"/>
  <c r="AJ37"/>
  <c r="AB37"/>
  <c r="AC37"/>
  <c r="D37"/>
  <c r="AI86"/>
  <c r="AJ86"/>
  <c r="AB86"/>
  <c r="AC86"/>
  <c r="D86"/>
  <c r="AI64"/>
  <c r="AJ64"/>
  <c r="AB64"/>
  <c r="AC64"/>
  <c r="D64"/>
  <c r="AI4"/>
  <c r="AJ4"/>
  <c r="AB4"/>
  <c r="AC4"/>
  <c r="D4"/>
  <c r="AI27"/>
  <c r="AJ27"/>
  <c r="AB27"/>
  <c r="AC27"/>
  <c r="D27"/>
  <c r="AI35"/>
  <c r="AJ35"/>
  <c r="AB35"/>
  <c r="AC35"/>
  <c r="D35"/>
  <c r="AI56"/>
  <c r="AJ56"/>
  <c r="AB56"/>
  <c r="AC56"/>
  <c r="D56"/>
  <c r="AI55"/>
  <c r="AJ55"/>
  <c r="AB55"/>
  <c r="AC55"/>
  <c r="D55"/>
  <c r="AI6"/>
  <c r="AJ6"/>
  <c r="AB6"/>
  <c r="AC6"/>
  <c r="D6"/>
  <c r="AI95"/>
  <c r="AJ95"/>
  <c r="AB95"/>
  <c r="AC95"/>
  <c r="D95"/>
  <c r="AI31"/>
  <c r="AJ31"/>
  <c r="AB31"/>
  <c r="AC31"/>
  <c r="D31"/>
  <c r="AI40"/>
  <c r="AJ40"/>
  <c r="AB40"/>
  <c r="AC40"/>
  <c r="D40"/>
  <c r="AI81"/>
  <c r="AJ81"/>
  <c r="AB81"/>
  <c r="AC81"/>
  <c r="D81"/>
  <c r="AI88"/>
  <c r="AJ88"/>
  <c r="AB88"/>
  <c r="AC88"/>
  <c r="D88"/>
  <c r="AI11"/>
  <c r="AJ11"/>
  <c r="AB11"/>
  <c r="AC11"/>
  <c r="D11"/>
  <c r="AI87"/>
  <c r="AJ87"/>
  <c r="AB87"/>
  <c r="AC87"/>
  <c r="D87"/>
  <c r="AI20"/>
  <c r="AJ20"/>
  <c r="AB20"/>
  <c r="AC20"/>
  <c r="D20"/>
  <c r="AI84"/>
  <c r="AJ84"/>
  <c r="AB84"/>
  <c r="AC84"/>
  <c r="D84"/>
  <c r="AI39"/>
  <c r="AJ39"/>
  <c r="AB39"/>
  <c r="AC39"/>
  <c r="D39"/>
  <c r="AI12"/>
  <c r="AJ12"/>
  <c r="AB12"/>
  <c r="AC12"/>
  <c r="D12"/>
  <c r="AI67"/>
  <c r="AJ67"/>
  <c r="AB67"/>
  <c r="AC67"/>
  <c r="D67"/>
  <c r="AI48"/>
  <c r="AJ48"/>
  <c r="AB48"/>
  <c r="AC48"/>
  <c r="D48"/>
  <c r="AI80"/>
  <c r="AJ80"/>
  <c r="AB80"/>
  <c r="AC80"/>
  <c r="D80"/>
  <c r="AI90"/>
  <c r="AJ90"/>
  <c r="AB90"/>
  <c r="AC90"/>
  <c r="D90"/>
  <c r="AI99"/>
  <c r="AJ99"/>
  <c r="AB99"/>
  <c r="AC99"/>
  <c r="D99"/>
  <c r="AI102"/>
  <c r="AJ102"/>
  <c r="AB102"/>
  <c r="AC102"/>
  <c r="D102"/>
  <c r="AI45"/>
  <c r="AJ45"/>
  <c r="AB45"/>
  <c r="AC45"/>
  <c r="D45"/>
  <c r="AI36"/>
  <c r="AJ36"/>
  <c r="AB36"/>
  <c r="AC36"/>
  <c r="D36"/>
  <c r="AI34"/>
  <c r="AJ34"/>
  <c r="AB34"/>
  <c r="AC34"/>
  <c r="D34"/>
  <c r="AI41"/>
  <c r="AJ41"/>
  <c r="AB41"/>
  <c r="AC41"/>
  <c r="D41"/>
  <c r="AI26"/>
  <c r="AJ26"/>
  <c r="AB26"/>
  <c r="AC26"/>
  <c r="D26"/>
  <c r="AI96"/>
  <c r="AJ96"/>
  <c r="AB96"/>
  <c r="AC96"/>
  <c r="D96"/>
  <c r="AI18"/>
  <c r="AJ18"/>
  <c r="AB18"/>
  <c r="AC18"/>
  <c r="D18"/>
  <c r="AI10"/>
  <c r="AJ10"/>
  <c r="AB10"/>
  <c r="AC10"/>
  <c r="D10"/>
  <c r="AI58"/>
  <c r="AJ58"/>
  <c r="AB58"/>
  <c r="AC58"/>
  <c r="D58"/>
  <c r="AI79"/>
  <c r="AJ79"/>
  <c r="AB79"/>
  <c r="AC79"/>
  <c r="D79"/>
  <c r="AI25"/>
  <c r="AJ25"/>
  <c r="AB25"/>
  <c r="AC25"/>
  <c r="D25"/>
  <c r="AI103"/>
  <c r="AJ103"/>
  <c r="AB103"/>
  <c r="AC103"/>
  <c r="D103"/>
  <c r="AI72"/>
  <c r="AJ72"/>
  <c r="AB72"/>
  <c r="AC72"/>
  <c r="D72"/>
  <c r="AI33"/>
  <c r="AJ33"/>
  <c r="AB33"/>
  <c r="AC33"/>
  <c r="D33"/>
  <c r="AI78"/>
  <c r="AJ78"/>
  <c r="AB78"/>
  <c r="AC78"/>
  <c r="D78"/>
  <c r="AI74"/>
  <c r="AJ74"/>
  <c r="AB74"/>
  <c r="AC74"/>
  <c r="D74"/>
  <c r="AI62"/>
  <c r="AJ62"/>
  <c r="AB62"/>
  <c r="AC62"/>
  <c r="D62"/>
  <c r="AI91"/>
  <c r="AJ91"/>
  <c r="AB91"/>
  <c r="AC91"/>
  <c r="D91"/>
  <c r="AI24"/>
  <c r="AJ24"/>
  <c r="AB24"/>
  <c r="AC24"/>
  <c r="D24"/>
  <c r="AI8"/>
  <c r="AJ8"/>
  <c r="AB8"/>
  <c r="AC8"/>
  <c r="D8"/>
  <c r="AI57"/>
  <c r="AJ57"/>
  <c r="AB57"/>
  <c r="AC57"/>
  <c r="D57"/>
  <c r="AI71"/>
  <c r="AJ71"/>
  <c r="AB71"/>
  <c r="AC71"/>
  <c r="D71"/>
  <c r="AI89"/>
  <c r="AJ89"/>
  <c r="AB89"/>
  <c r="AC89"/>
  <c r="D89"/>
  <c r="AI47"/>
  <c r="AJ47"/>
  <c r="AB47"/>
  <c r="AC47"/>
  <c r="D47"/>
  <c r="AI17"/>
  <c r="AJ17"/>
  <c r="AB17"/>
  <c r="AC17"/>
  <c r="D17"/>
  <c r="AI69"/>
  <c r="AJ69"/>
  <c r="AB69"/>
  <c r="AC69"/>
  <c r="D69"/>
  <c r="AI76"/>
  <c r="AJ76"/>
  <c r="AB76"/>
  <c r="AC76"/>
  <c r="D76"/>
  <c r="AI29"/>
  <c r="AJ29"/>
  <c r="AB29"/>
  <c r="AC29"/>
  <c r="D29"/>
  <c r="AI3"/>
  <c r="AJ3"/>
  <c r="AB3"/>
  <c r="AC3"/>
  <c r="D3"/>
  <c r="AI2"/>
  <c r="AJ2"/>
  <c r="AB2"/>
  <c r="AC2"/>
  <c r="D2"/>
  <c r="AI75"/>
  <c r="AJ75"/>
  <c r="AB75"/>
  <c r="AC75"/>
  <c r="AI43"/>
  <c r="AJ43"/>
  <c r="AB43"/>
  <c r="AC43"/>
  <c r="AI52"/>
  <c r="AJ52"/>
  <c r="AB52"/>
  <c r="AC52"/>
  <c r="AI16"/>
  <c r="AJ16"/>
  <c r="AB16"/>
  <c r="AC16"/>
  <c r="AI54"/>
  <c r="AJ54"/>
  <c r="AB54"/>
  <c r="AC54"/>
  <c r="AI49"/>
  <c r="AJ49"/>
  <c r="AB49"/>
  <c r="AC49"/>
  <c r="AI82"/>
  <c r="AJ82"/>
  <c r="AB82"/>
  <c r="AC82"/>
  <c r="AI51"/>
  <c r="AJ51"/>
  <c r="AB51"/>
  <c r="AC51"/>
  <c r="AI68"/>
  <c r="AJ68"/>
  <c r="AB68"/>
  <c r="AC68"/>
  <c r="AI5"/>
  <c r="AJ5"/>
  <c r="AB5"/>
  <c r="AC5"/>
  <c r="AI85"/>
  <c r="AJ85"/>
  <c r="AB85"/>
  <c r="AC85"/>
  <c r="AI93"/>
  <c r="AJ93"/>
  <c r="AB93"/>
  <c r="AC93"/>
  <c r="AI50"/>
  <c r="AJ50"/>
  <c r="AB50"/>
  <c r="AC50"/>
  <c r="AI23"/>
  <c r="AJ23"/>
  <c r="AB23"/>
  <c r="AC23"/>
  <c r="AI30"/>
  <c r="AJ30"/>
  <c r="AB30"/>
  <c r="AC30"/>
  <c r="AI13"/>
  <c r="AJ13"/>
  <c r="AB13"/>
  <c r="AC13"/>
  <c r="AI100"/>
  <c r="AJ100"/>
  <c r="AB100"/>
  <c r="AC100"/>
  <c r="AI7"/>
  <c r="AJ7"/>
  <c r="AB7"/>
  <c r="AC7"/>
  <c r="AI97"/>
  <c r="AJ97"/>
  <c r="AB97"/>
  <c r="AC97"/>
  <c r="AI66"/>
  <c r="AJ66"/>
  <c r="AB66"/>
  <c r="AC66"/>
  <c r="AI53"/>
  <c r="AJ53"/>
  <c r="AB53"/>
  <c r="AC53"/>
  <c r="AI63"/>
  <c r="AJ63"/>
  <c r="AB63"/>
  <c r="AC63"/>
  <c r="AI38"/>
  <c r="AJ38"/>
  <c r="AB38"/>
  <c r="AC38"/>
  <c r="AI65"/>
  <c r="AJ65"/>
  <c r="AB65"/>
  <c r="AC65"/>
  <c r="AI98"/>
  <c r="AJ98"/>
  <c r="AB98"/>
  <c r="AC98"/>
  <c r="AI94"/>
  <c r="AJ94"/>
  <c r="AB94"/>
  <c r="AC94"/>
  <c r="AI19"/>
  <c r="AJ19"/>
  <c r="AB19"/>
  <c r="AC19"/>
  <c r="AI22"/>
  <c r="AJ22"/>
  <c r="AB22"/>
  <c r="AC22"/>
  <c r="AI73"/>
  <c r="AJ73"/>
  <c r="AB73"/>
  <c r="AC73"/>
  <c r="AI14"/>
  <c r="AJ14"/>
  <c r="AB14"/>
  <c r="AC14"/>
  <c r="AI83"/>
  <c r="AJ83"/>
  <c r="AB83"/>
  <c r="AC83"/>
  <c r="AI46"/>
  <c r="AJ46"/>
  <c r="AB46"/>
  <c r="AC46"/>
  <c r="AI61"/>
  <c r="AJ61"/>
  <c r="AB61"/>
  <c r="AC61"/>
  <c r="AI42"/>
  <c r="AJ42"/>
  <c r="AB42"/>
  <c r="AC42"/>
  <c r="AI92"/>
  <c r="AJ92"/>
  <c r="AB92"/>
  <c r="AC92"/>
  <c r="AI77"/>
  <c r="AJ77"/>
  <c r="AB77"/>
  <c r="AC77"/>
  <c r="AI28"/>
  <c r="AJ28"/>
  <c r="AB28"/>
  <c r="AC28"/>
  <c r="AI101"/>
  <c r="AJ101"/>
  <c r="AB101"/>
  <c r="AC101"/>
  <c r="AI60"/>
  <c r="AJ60"/>
  <c r="AB60"/>
  <c r="AC60"/>
  <c r="AI44"/>
  <c r="AJ44"/>
  <c r="AB44"/>
  <c r="AC44"/>
  <c r="AI9"/>
  <c r="AJ9"/>
  <c r="AB9"/>
  <c r="AC9"/>
  <c r="AI21"/>
  <c r="AJ21"/>
  <c r="AB21"/>
  <c r="AC21"/>
  <c r="AI32"/>
  <c r="AJ32"/>
  <c r="AB32"/>
  <c r="AC32"/>
  <c r="AI15"/>
  <c r="AJ15"/>
  <c r="AB15"/>
  <c r="AC15"/>
  <c r="AI59"/>
  <c r="AJ59"/>
  <c r="AB59"/>
  <c r="AC59"/>
  <c r="D59"/>
  <c r="D15"/>
  <c r="D32"/>
  <c r="D21"/>
  <c r="D9"/>
  <c r="D44"/>
  <c r="D60"/>
  <c r="D101"/>
  <c r="D28"/>
  <c r="D77"/>
  <c r="D92"/>
  <c r="D42"/>
  <c r="D61"/>
  <c r="D46"/>
  <c r="D83"/>
  <c r="D14"/>
  <c r="D73"/>
  <c r="D22"/>
  <c r="D19"/>
  <c r="D94"/>
  <c r="D98"/>
  <c r="D65"/>
  <c r="D38"/>
  <c r="D63"/>
  <c r="D53"/>
  <c r="D66"/>
  <c r="D97"/>
  <c r="D7"/>
  <c r="D100"/>
  <c r="D13"/>
  <c r="D30"/>
  <c r="D23"/>
  <c r="D50"/>
  <c r="D93"/>
  <c r="D85"/>
  <c r="D5"/>
  <c r="D68"/>
  <c r="D51"/>
  <c r="D82"/>
  <c r="D49"/>
  <c r="D54"/>
  <c r="D16"/>
  <c r="D52"/>
  <c r="D43"/>
  <c r="D75"/>
  <c r="W15"/>
  <c r="W21"/>
  <c r="W44"/>
  <c r="W101"/>
  <c r="W77"/>
  <c r="W42"/>
  <c r="W46"/>
  <c r="W14"/>
  <c r="W22"/>
  <c r="W94"/>
  <c r="W65"/>
  <c r="W63"/>
  <c r="W66"/>
  <c r="W7"/>
  <c r="W13"/>
  <c r="W23"/>
  <c r="W93"/>
  <c r="W5"/>
  <c r="W51"/>
  <c r="W49"/>
  <c r="W16"/>
  <c r="W43"/>
  <c r="W2"/>
  <c r="W29"/>
  <c r="W69"/>
  <c r="W47"/>
  <c r="W71"/>
  <c r="W8"/>
  <c r="W91"/>
  <c r="W74"/>
  <c r="W33"/>
  <c r="W103"/>
  <c r="W79"/>
  <c r="W10"/>
  <c r="W96"/>
  <c r="W41"/>
  <c r="W36"/>
  <c r="W102"/>
  <c r="W90"/>
  <c r="W48"/>
  <c r="W12"/>
  <c r="W84"/>
  <c r="W87"/>
  <c r="W88"/>
  <c r="W40"/>
  <c r="W95"/>
  <c r="W55"/>
  <c r="W35"/>
  <c r="W4"/>
  <c r="W86"/>
  <c r="W70"/>
  <c r="W59"/>
  <c r="W32"/>
  <c r="W9"/>
  <c r="W60"/>
  <c r="W28"/>
  <c r="W92"/>
  <c r="W61"/>
  <c r="W83"/>
  <c r="W73"/>
  <c r="W19"/>
  <c r="W98"/>
  <c r="W38"/>
  <c r="W53"/>
  <c r="W97"/>
  <c r="W100"/>
  <c r="W30"/>
  <c r="W50"/>
  <c r="W85"/>
  <c r="W68"/>
  <c r="W82"/>
  <c r="W54"/>
  <c r="W52"/>
  <c r="W75"/>
  <c r="W3"/>
  <c r="W76"/>
  <c r="W17"/>
  <c r="W89"/>
  <c r="W57"/>
  <c r="W24"/>
  <c r="W62"/>
  <c r="W78"/>
  <c r="W72"/>
  <c r="W25"/>
  <c r="W58"/>
  <c r="W18"/>
  <c r="W26"/>
  <c r="W34"/>
  <c r="W45"/>
  <c r="W99"/>
  <c r="W80"/>
  <c r="W67"/>
  <c r="W39"/>
  <c r="W20"/>
  <c r="W11"/>
  <c r="W81"/>
  <c r="W31"/>
  <c r="W6"/>
  <c r="W56"/>
  <c r="W27"/>
  <c r="W64"/>
  <c r="W37"/>
</calcChain>
</file>

<file path=xl/sharedStrings.xml><?xml version="1.0" encoding="utf-8"?>
<sst xmlns="http://schemas.openxmlformats.org/spreadsheetml/2006/main" count="2995" uniqueCount="198">
  <si>
    <t>INDEKSS</t>
  </si>
  <si>
    <t>Finanšu ministrija</t>
  </si>
  <si>
    <t>Korupcijas novēršanas un apkarošanas birojs</t>
  </si>
  <si>
    <t>Sabiedrības integrācijas fonds</t>
  </si>
  <si>
    <t>Veselības ministrija</t>
  </si>
  <si>
    <t>Valsts meža dienests</t>
  </si>
  <si>
    <t>Valsts kultūras pieminekļu aizsardzības inspekcija</t>
  </si>
  <si>
    <t>Nodrošinājuma valsts aģentūra</t>
  </si>
  <si>
    <t>Izložu un azartspēļu uzraudzības inspekcija</t>
  </si>
  <si>
    <t>Labklājības ministrija</t>
  </si>
  <si>
    <t>Valsts bērnu tiesību aizsardzības inspekcija</t>
  </si>
  <si>
    <t>Informācijas tehnoloģiju drošības incidentu novēršanas institūcija</t>
  </si>
  <si>
    <t>Iekšlietu ministrijas Informācijas centrs</t>
  </si>
  <si>
    <t>Iepirkumu uzraudzības birojs</t>
  </si>
  <si>
    <t>Elektroniskie sakari VAS</t>
  </si>
  <si>
    <t>Valsts robežsardze</t>
  </si>
  <si>
    <t>Valsts ieņēmumu dienests</t>
  </si>
  <si>
    <t>Valsts policija</t>
  </si>
  <si>
    <t>Centrālā finanšu un līgumu aģentūra</t>
  </si>
  <si>
    <t>Latvijas Valsts prezidenta kanceleja</t>
  </si>
  <si>
    <t>Studiju un zinātnes administrācija</t>
  </si>
  <si>
    <t>Tiesībsarga birojs</t>
  </si>
  <si>
    <t>Veselības inspekcija</t>
  </si>
  <si>
    <t>Pārtikas un veterinārais dienests</t>
  </si>
  <si>
    <t>Valsts vides dienests</t>
  </si>
  <si>
    <t>Valsts darba inspekcija</t>
  </si>
  <si>
    <t>Valsts SIA “Sertifikācijas un testēšanas centrs”</t>
  </si>
  <si>
    <t>Latvijas Nacionālā bibliotēka</t>
  </si>
  <si>
    <t>Nodarbinātības valsts aģentūra</t>
  </si>
  <si>
    <t>Uzņēmumu reģistrs</t>
  </si>
  <si>
    <t>VAS "Latvijas Jūras administrācija"</t>
  </si>
  <si>
    <t>Valsts dzelzceļa administrācija</t>
  </si>
  <si>
    <t>Patentu valde</t>
  </si>
  <si>
    <t>Ārlietu ministrija</t>
  </si>
  <si>
    <t>Zemkopības ministrija</t>
  </si>
  <si>
    <t>Uzturlīdzekļu garantiju fonda administrācija</t>
  </si>
  <si>
    <t>Kultūras informācijas sistēmu centrs</t>
  </si>
  <si>
    <t>Valsts izglītības satura centrs</t>
  </si>
  <si>
    <t>Centrālā vēlēšanu komisija</t>
  </si>
  <si>
    <t>Valsts probācijas dienests</t>
  </si>
  <si>
    <t>Latvijas Vides aizsardzības fonda administrācija</t>
  </si>
  <si>
    <t>Vides aizsardzības un reģionālās attīstības ministrija</t>
  </si>
  <si>
    <t>SIA „Latvijas nacionālais metroloģijas centrs”</t>
  </si>
  <si>
    <t>Latvijas Ģeotelpiskās informācijas aģentūra</t>
  </si>
  <si>
    <t>Lauku atbalsta dienests</t>
  </si>
  <si>
    <t>VAS "Ceļu satiksmes drošības direkcija"</t>
  </si>
  <si>
    <t>Satiksmes ministrija</t>
  </si>
  <si>
    <t>Valsts sociālās apdrošināšanas aģentūra</t>
  </si>
  <si>
    <t>Nacionālie bruņotie spēki</t>
  </si>
  <si>
    <t>Valsts valodas centrs</t>
  </si>
  <si>
    <t>Jaunatnes starptautisko programmu aģentūra</t>
  </si>
  <si>
    <t>Valsts zemes dienests</t>
  </si>
  <si>
    <t>Patērētāju tiesību aizsardzības centrs</t>
  </si>
  <si>
    <t>Finanšu un kapitāla tirgus komisija</t>
  </si>
  <si>
    <t>Dabas aizsardzības pārvalde</t>
  </si>
  <si>
    <t>Sociālās integrācijas valsts aģentūra</t>
  </si>
  <si>
    <t>Valsts ugunsdzēsības un glābšanas dienests</t>
  </si>
  <si>
    <t>V/a "Civilās aviācijas aģentūra"</t>
  </si>
  <si>
    <t>Centrālā statistikas pārvalde</t>
  </si>
  <si>
    <t>VAS "Latvijas Valsts radio un televīzijas centrs"</t>
  </si>
  <si>
    <t>Valsts kanceleja</t>
  </si>
  <si>
    <t>Maksātnespējas administrācija</t>
  </si>
  <si>
    <t>Iekšlietu ministrija</t>
  </si>
  <si>
    <t>Valsts asinsdonoru centrs</t>
  </si>
  <si>
    <t>Latvijas Nacionālais kultūras centrs</t>
  </si>
  <si>
    <t>Datu valsts inspekcija</t>
  </si>
  <si>
    <t>Latviešu valodas aģentūra</t>
  </si>
  <si>
    <t>Ieslodzījuma vietu pārvalde</t>
  </si>
  <si>
    <t>Valsts SIA "Latvijas Vides, ģeoloģijas un meteoroloģijas centrs"</t>
  </si>
  <si>
    <t>Valsts augu aizsardzības dienests</t>
  </si>
  <si>
    <t>Aizsardzības ministrija</t>
  </si>
  <si>
    <t>Valsts dzelzceļa tehniskā inspekcija</t>
  </si>
  <si>
    <t>Valsts reģionālās attīstības aģentūra</t>
  </si>
  <si>
    <t>Valsts tiesu medicīnas ekspertīzes centrs</t>
  </si>
  <si>
    <t>Veselības un darbspēju ekspertīzes ārstu valsts komisija</t>
  </si>
  <si>
    <t>Konkurences padome  </t>
  </si>
  <si>
    <t>Latvijas Nacionālais arhīvs</t>
  </si>
  <si>
    <t>Ekonomikas ministrija</t>
  </si>
  <si>
    <t>Zāļu valsts aģentūra</t>
  </si>
  <si>
    <t>Nacionālā elektronisko plašsaziņas līdzekļu padome</t>
  </si>
  <si>
    <t>Valsts kontrole</t>
  </si>
  <si>
    <t>Transporta nelaimes gadījumu un incidentu izmeklēšanas birojs</t>
  </si>
  <si>
    <t>Pārresoru koordinācijas centrs</t>
  </si>
  <si>
    <t>Nacionālais veselības dienests</t>
  </si>
  <si>
    <t>Valsts tiesu ekspertīžu birojs</t>
  </si>
  <si>
    <t>SIA "Standartizācijas, akreditācijas un metroloģijas centrs"</t>
  </si>
  <si>
    <t>Valsts tehniskās uzraudzības aģentūra</t>
  </si>
  <si>
    <t>Izglītības kvalitātes valsts dienests</t>
  </si>
  <si>
    <t>Tūrisma attīstības valsts aģentūra </t>
  </si>
  <si>
    <t>Vides pārraudzības valsts birojs</t>
  </si>
  <si>
    <t>Tieslietu ministrija</t>
  </si>
  <si>
    <t>Izglītības un zinātnes ministrija</t>
  </si>
  <si>
    <t>VSIA Latvijas proves birojs</t>
  </si>
  <si>
    <t>Pilsonības un migrācijas lietu pārvalde</t>
  </si>
  <si>
    <t>Latvijas Investīciju un attīstības aģentūra</t>
  </si>
  <si>
    <t>Lauksaimniecības datu centrs</t>
  </si>
  <si>
    <t>Valsts izglītības attīstības aģentūra</t>
  </si>
  <si>
    <t>Valsts kase</t>
  </si>
  <si>
    <t>Juridiskās palīdzības administrācija</t>
  </si>
  <si>
    <t>Kultūras ministrija</t>
  </si>
  <si>
    <t>Valsts SIA "Autotransporta direkcija"</t>
  </si>
  <si>
    <t>Tiesu administrācija</t>
  </si>
  <si>
    <t>Iestāde</t>
  </si>
  <si>
    <t>SVARS</t>
  </si>
  <si>
    <t>Ērtības</t>
  </si>
  <si>
    <t>Sniegšana</t>
  </si>
  <si>
    <t>Līmenis</t>
  </si>
  <si>
    <t>Indekss</t>
  </si>
  <si>
    <t>Svars</t>
  </si>
  <si>
    <t>Darbinieku skaits</t>
  </si>
  <si>
    <t>Saņemto un nosūtīto skaits</t>
  </si>
  <si>
    <t>Elektroniski saņemto un nosūtīto dokumentu īpatsvars kopējā dokumentu plūsmā</t>
  </si>
  <si>
    <t>0% ( nav datu par edokumentiem - pieņemts, ka to ir 0)</t>
  </si>
  <si>
    <t>Elektroniski saņemto dokumentu īpatsvars</t>
  </si>
  <si>
    <t>nav datu</t>
  </si>
  <si>
    <t>Elektroniski nosūtīto dokuementu īpatsvars</t>
  </si>
  <si>
    <t>Dokumentu skaits</t>
  </si>
  <si>
    <t>Pārzinis</t>
  </si>
  <si>
    <t>netiek aprēķināts</t>
  </si>
  <si>
    <t>Kopējais IS nozīmīguma rādītājs</t>
  </si>
  <si>
    <t>nav ārējo novērtējumu</t>
  </si>
  <si>
    <t>Korekcija, ja ir mašīnlasāmi rēķini</t>
  </si>
  <si>
    <t>INDEKSS pirms korekcijas (vidējais svērtais ārējais novērtējums IS)</t>
  </si>
  <si>
    <t>Sistēmu skaits</t>
  </si>
  <si>
    <t>E-INDEKSS</t>
  </si>
  <si>
    <t>STARPIESTĀŽU SADARBĪBAS
E-INDEKSS</t>
  </si>
  <si>
    <t>DOKUMENTU APRITES ELEKTRONIZĀCIJAS E-INDEKSS</t>
  </si>
  <si>
    <t>PAKALPOJUMU SNIEGŠANAS UN ATVĒRTO DATU E-INDEKSS</t>
  </si>
  <si>
    <t>SABIDERĪBAS LĪDZDALĪBAS UN KOMUNIKĀCIJAS
 E-INDEKSS</t>
  </si>
  <si>
    <t>Ministrija vai iestāde</t>
  </si>
  <si>
    <t>Resors</t>
  </si>
  <si>
    <t>ministrija</t>
  </si>
  <si>
    <t>iestāde</t>
  </si>
  <si>
    <t>Ārpus resoriem</t>
  </si>
  <si>
    <t>VARAM</t>
  </si>
  <si>
    <t>IZM</t>
  </si>
  <si>
    <t>Latvijas institūts</t>
  </si>
  <si>
    <t>PERSONĀLA VADĪBA UN KOMUNIKĀCIJA AR DARBINIEKIEM Svars</t>
  </si>
  <si>
    <t>PERSONĀLA VADĪBA UN KOMUNIKĀCIJA AR DARBINIEKIEM Indekss</t>
  </si>
  <si>
    <t>PAMATDARBĪBAS INFORMĀCIJAS SISTĒMAS
Svars</t>
  </si>
  <si>
    <t>PAMATDARBĪBAS INFORMĀCIJAS SISTĒMAS
Indekss</t>
  </si>
  <si>
    <r>
      <t xml:space="preserve">PERSONĀLA VADĪBA UN KOMUNIKĀCIJA AR DARBINIEKIEM 
Svars </t>
    </r>
    <r>
      <rPr>
        <b/>
        <sz val="11"/>
        <color theme="1"/>
        <rFont val="Calibri"/>
        <family val="2"/>
        <charset val="186"/>
      </rPr>
      <t>× i</t>
    </r>
    <r>
      <rPr>
        <b/>
        <sz val="11"/>
        <color theme="1"/>
        <rFont val="Calibri"/>
        <family val="2"/>
        <charset val="186"/>
        <scheme val="minor"/>
      </rPr>
      <t>ndeksa īpatsvars 0,1</t>
    </r>
  </si>
  <si>
    <r>
      <t xml:space="preserve">PAMATDARBĪBAS INFORMĀCIJAS SISTĒMAS
Svars </t>
    </r>
    <r>
      <rPr>
        <b/>
        <sz val="11"/>
        <color theme="1"/>
        <rFont val="Calibri"/>
        <family val="2"/>
        <charset val="186"/>
      </rPr>
      <t>× i</t>
    </r>
    <r>
      <rPr>
        <b/>
        <sz val="11"/>
        <color theme="1"/>
        <rFont val="Calibri"/>
        <family val="2"/>
        <charset val="186"/>
        <scheme val="minor"/>
      </rPr>
      <t>ndeksa īpatsvars 0,1</t>
    </r>
  </si>
  <si>
    <t>IEKŠĒJĀ DOKUMENTU VADĪBA
Indekss</t>
  </si>
  <si>
    <t>IEKŠĒJĀ DOKUMENTU VADĪBA
Svars</t>
  </si>
  <si>
    <r>
      <t xml:space="preserve">IEKŠĒJĀ DOKUMENTU VADĪBA
Svars </t>
    </r>
    <r>
      <rPr>
        <b/>
        <sz val="11"/>
        <color theme="1"/>
        <rFont val="Calibri"/>
        <family val="2"/>
        <charset val="186"/>
      </rPr>
      <t>× i</t>
    </r>
    <r>
      <rPr>
        <b/>
        <sz val="11"/>
        <color theme="1"/>
        <rFont val="Calibri"/>
        <family val="2"/>
        <charset val="186"/>
        <scheme val="minor"/>
      </rPr>
      <t>ndeksa īpatsvars 0,1</t>
    </r>
  </si>
  <si>
    <t>INFORMĀCIJAS SISTĒMU SADARBĪBA
Indekss</t>
  </si>
  <si>
    <t>INFORMĀCIJAS SISTĒMU SADARBĪBA 
Svars</t>
  </si>
  <si>
    <r>
      <t xml:space="preserve">INFORMĀCIJAS SISTĒMU SADARBĪBA
Svars </t>
    </r>
    <r>
      <rPr>
        <b/>
        <sz val="11"/>
        <color theme="1"/>
        <rFont val="Calibri"/>
        <family val="2"/>
        <charset val="186"/>
      </rPr>
      <t>× i</t>
    </r>
    <r>
      <rPr>
        <b/>
        <sz val="11"/>
        <color theme="1"/>
        <rFont val="Calibri"/>
        <family val="2"/>
        <charset val="186"/>
        <scheme val="minor"/>
      </rPr>
      <t>ndeksa īpatsvars 0,15</t>
    </r>
  </si>
  <si>
    <t>STARPIESTĀŽU DOKUMENTU APRITE, DOKUMENTU APRITE AR IEDZĪVOTĀJIEM UN UZŅĒMĒJIEM
Indekss</t>
  </si>
  <si>
    <t>STARPIESTĀŽU DOKUMENTU APRITE, DOKUMENTU APRITE AR IEDZĪVOTĀJIEM UN UZŅĒMĒJIEM
Svars</t>
  </si>
  <si>
    <t>PAKALPOJUMU SNIEGŠANA UN KVALITĀTE Indekss</t>
  </si>
  <si>
    <t>PAKALPOJUMU SNIEGŠANA UN KVALITĀTE 
Svars</t>
  </si>
  <si>
    <r>
      <t xml:space="preserve">PAKALPOJUMU SNIEGŠANA UN KVALITĀTE 
Svars </t>
    </r>
    <r>
      <rPr>
        <b/>
        <sz val="11"/>
        <color theme="1"/>
        <rFont val="Calibri"/>
        <family val="2"/>
        <charset val="186"/>
      </rPr>
      <t>× i</t>
    </r>
    <r>
      <rPr>
        <b/>
        <sz val="11"/>
        <color theme="1"/>
        <rFont val="Calibri"/>
        <family val="2"/>
        <charset val="186"/>
        <scheme val="minor"/>
      </rPr>
      <t>ndeksa īpatsvars 0,15</t>
    </r>
  </si>
  <si>
    <t>ATVĒRTIE DATI
Indekss</t>
  </si>
  <si>
    <t>ATVĒRTIE DATI 
Svars</t>
  </si>
  <si>
    <r>
      <rPr>
        <b/>
        <sz val="11"/>
        <color theme="1"/>
        <rFont val="Calibri"/>
        <family val="2"/>
        <charset val="186"/>
      </rPr>
      <t>ATVĒRTIE DATI 
Svars × i</t>
    </r>
    <r>
      <rPr>
        <b/>
        <sz val="11"/>
        <color theme="1"/>
        <rFont val="Calibri"/>
        <family val="2"/>
        <charset val="186"/>
        <scheme val="minor"/>
      </rPr>
      <t>ndeksa īpatsvars 0,09</t>
    </r>
  </si>
  <si>
    <t>KOMUNIKĀCIJA UN ATBALSTS KLIENTIEM 
Indekss</t>
  </si>
  <si>
    <t>KOMUNIKĀCIJA UN ATBALSTS KLIENTIEM 
Svars</t>
  </si>
  <si>
    <r>
      <t xml:space="preserve">KOMUNIKĀCIJA UN ATBALSTS KLIENTIEM 
Svars </t>
    </r>
    <r>
      <rPr>
        <b/>
        <sz val="11"/>
        <color theme="1"/>
        <rFont val="Calibri"/>
        <family val="2"/>
        <charset val="186"/>
      </rPr>
      <t>× i</t>
    </r>
    <r>
      <rPr>
        <b/>
        <sz val="11"/>
        <color theme="1"/>
        <rFont val="Calibri"/>
        <family val="2"/>
        <charset val="186"/>
        <scheme val="minor"/>
      </rPr>
      <t>ndeksa īpatsvars 0,06</t>
    </r>
  </si>
  <si>
    <t>KOMUNIKĀCIJA AR SABIEDRĪBU 
Indekss</t>
  </si>
  <si>
    <t>KOMUNIKĀCIJA AR SABIEDRĪBU 
Svars</t>
  </si>
  <si>
    <r>
      <t xml:space="preserve">KOMUNIKĀCIJA AR SABIEDRĪBU 
Svars </t>
    </r>
    <r>
      <rPr>
        <b/>
        <sz val="11"/>
        <color theme="1"/>
        <rFont val="Calibri"/>
        <family val="2"/>
        <charset val="186"/>
      </rPr>
      <t>× i</t>
    </r>
    <r>
      <rPr>
        <b/>
        <sz val="11"/>
        <color theme="1"/>
        <rFont val="Calibri"/>
        <family val="2"/>
        <charset val="186"/>
        <scheme val="minor"/>
      </rPr>
      <t>ndeksa īpatsvars 0,1</t>
    </r>
  </si>
  <si>
    <t xml:space="preserve">
IEKŠĒJO PROCESU E-INDEKSS</t>
  </si>
  <si>
    <r>
      <t xml:space="preserve">
STARPIESTĀŽU DOKUMENTU APRITE, DOKUMENTU APRITE AR IEDZĪVOTĀJIEM UN UZŅĒMĒJIEM Svars </t>
    </r>
    <r>
      <rPr>
        <b/>
        <sz val="11"/>
        <color theme="1"/>
        <rFont val="Calibri"/>
        <family val="2"/>
        <charset val="186"/>
      </rPr>
      <t>× i</t>
    </r>
    <r>
      <rPr>
        <b/>
        <sz val="11"/>
        <color theme="1"/>
        <rFont val="Calibri"/>
        <family val="2"/>
        <charset val="186"/>
        <scheme val="minor"/>
      </rPr>
      <t>ndeksa īpatsvars 0,15</t>
    </r>
  </si>
  <si>
    <t>Proaktīva komunikācija (max 63) KOPĀ</t>
  </si>
  <si>
    <t>Informācijas pieejamība par iestādes uzturēto informāciju</t>
  </si>
  <si>
    <t>Tīmekļa vietnē iegūstamā informācija par pakalpojumiem: iespēja tērzētavas formā (chat) uzzināt par pakalpojuma saņemšanu (max 10)</t>
  </si>
  <si>
    <t>Tīmekļa vietnē ir saites uz sniedzamajiem pakalpojumiem (max 20)</t>
  </si>
  <si>
    <t>Publiskojamo datu saņemša</t>
  </si>
  <si>
    <t xml:space="preserve">Publiskojamo datu kopu saņemšanas iespējas bez maksas </t>
  </si>
  <si>
    <t xml:space="preserve">Ir pieejama informācijas iegūšanas kārtība </t>
  </si>
  <si>
    <t xml:space="preserve">Līdzdalības veicināšana svešvalodās </t>
  </si>
  <si>
    <t xml:space="preserve">Līdzdalības veicināšana </t>
  </si>
  <si>
    <t>Ērti pieejama informācija 
(max 37) KOPĀ</t>
  </si>
  <si>
    <t>Ir meklētājs tīmekļa vietnes ietvaros</t>
  </si>
  <si>
    <t>Informācija tīmekļa vietnē ir skaidri un viegli atrodama</t>
  </si>
  <si>
    <t>Informācija ir strukturēta pa mērķauditorijām</t>
  </si>
  <si>
    <t>Iestāde komunicē ar sabiedrību savos īpaši izveidotos forumos</t>
  </si>
  <si>
    <t>Iestāde komunicē ar sabiedrību sociālajos tīklos (Facebook, Twitter, Draugiem.lv u. c.). Vai konts ir interaktīvs?</t>
  </si>
  <si>
    <t>No tīmekļa vietnes ir skaidrs, kāda informācija iegūstama un uz kādiem nosacījumiem</t>
  </si>
  <si>
    <t>Tīmekļa vietnes novērtējuma iespējas atsevišķi no pārējām līdzdalības iespējām</t>
  </si>
  <si>
    <t>Ir publiski pieejami elektroniski izsniegto licenču, sertifikātu, atļauju u. tml. reģistri</t>
  </si>
  <si>
    <t xml:space="preserve">
Vēsturiskās informācijas glabāšana 
(svērtais vidējais)</t>
  </si>
  <si>
    <t>Informācijas apstrādes elektronizācijas līmenis 
(svērtais vidējais)</t>
  </si>
  <si>
    <t>Personāla vadības sistēma ir integrēta ar finanšu IS (max 10)</t>
  </si>
  <si>
    <t>Iestādē ir intranets 
(max 10)</t>
  </si>
  <si>
    <t>Iekšējo procesu elektronizācijas līmenis iestādē  (max 80)</t>
  </si>
  <si>
    <t>Uzreiz pēc pakalpojuma saņemšanas tā saņēmējam ir iespēja sniegt tā novērtējumu</t>
  </si>
  <si>
    <t>Ir dokumentēts klientu apkalpošanas standarts (max 10)</t>
  </si>
  <si>
    <t>Klientu apmierinātības mērījumos tiek atsevišķi novērtēta apmierinātība ar elektroniskajiem pakalpojumiem</t>
  </si>
  <si>
    <t>Iestādes tīmekļa vietnē ir informācija par to, ka pakalpojumus var saņemt elektroniski</t>
  </si>
  <si>
    <t>Iestādes tīmekļa vietnē ir instrukcija  par elektronisko pakalpojumu saņemšanu</t>
  </si>
  <si>
    <t>Iestādes tīmekļa vietnē ir demonstrācijas versija par elektronisko pakalpojumu saņemšanu</t>
  </si>
  <si>
    <r>
      <rPr>
        <b/>
        <sz val="11"/>
        <color rgb="FFFF0000"/>
        <rFont val="Calibri"/>
        <family val="2"/>
        <charset val="186"/>
        <scheme val="minor"/>
      </rPr>
      <t>Kvalitāte</t>
    </r>
    <r>
      <rPr>
        <b/>
        <sz val="11"/>
        <color theme="1"/>
        <rFont val="Calibri"/>
        <family val="2"/>
        <charset val="186"/>
        <scheme val="minor"/>
      </rPr>
      <t xml:space="preserve"> 
(</t>
    </r>
    <r>
      <rPr>
        <b/>
        <sz val="11"/>
        <color rgb="FFFF0000"/>
        <rFont val="Calibri"/>
        <family val="2"/>
        <charset val="186"/>
        <scheme val="minor"/>
      </rPr>
      <t xml:space="preserve">Kvalitāte </t>
    </r>
    <r>
      <rPr>
        <b/>
        <sz val="11"/>
        <color theme="1"/>
        <rFont val="Calibri"/>
        <family val="2"/>
        <charset val="186"/>
        <scheme val="minor"/>
      </rPr>
      <t>kopā max 30) 
Dokumentu aprites elektronizācijas līmenis</t>
    </r>
  </si>
  <si>
    <r>
      <rPr>
        <b/>
        <sz val="11"/>
        <color rgb="FFFF0000"/>
        <rFont val="Calibri"/>
        <family val="2"/>
        <charset val="186"/>
        <scheme val="minor"/>
      </rPr>
      <t xml:space="preserve">Kvalitāte </t>
    </r>
    <r>
      <rPr>
        <b/>
        <sz val="11"/>
        <color theme="1"/>
        <rFont val="Calibri"/>
        <family val="2"/>
        <charset val="186"/>
        <scheme val="minor"/>
      </rPr>
      <t xml:space="preserve">
(</t>
    </r>
    <r>
      <rPr>
        <b/>
        <sz val="11"/>
        <color rgb="FFFF0000"/>
        <rFont val="Calibri"/>
        <family val="2"/>
        <charset val="186"/>
        <scheme val="minor"/>
      </rPr>
      <t>Kvalitāte</t>
    </r>
    <r>
      <rPr>
        <b/>
        <sz val="11"/>
        <color theme="1"/>
        <rFont val="Calibri"/>
        <family val="2"/>
        <charset val="186"/>
        <scheme val="minor"/>
      </rPr>
      <t xml:space="preserve"> kopā max 30)
  DVS ir izveidots elektronisko dokumentu arhīvs</t>
    </r>
  </si>
  <si>
    <r>
      <rPr>
        <b/>
        <sz val="11"/>
        <color rgb="FFFF0000"/>
        <rFont val="Calibri"/>
        <family val="2"/>
        <charset val="186"/>
        <scheme val="minor"/>
      </rPr>
      <t xml:space="preserve">Izmantošana </t>
    </r>
    <r>
      <rPr>
        <b/>
        <sz val="11"/>
        <color theme="1"/>
        <rFont val="Calibri"/>
        <family val="2"/>
        <charset val="186"/>
        <scheme val="minor"/>
      </rPr>
      <t xml:space="preserve">
(</t>
    </r>
    <r>
      <rPr>
        <b/>
        <sz val="11"/>
        <color rgb="FFFF0000"/>
        <rFont val="Calibri"/>
        <family val="2"/>
        <charset val="186"/>
        <scheme val="minor"/>
      </rPr>
      <t>Izmantošana</t>
    </r>
    <r>
      <rPr>
        <b/>
        <sz val="11"/>
        <color theme="1"/>
        <rFont val="Calibri"/>
        <family val="2"/>
        <charset val="186"/>
        <scheme val="minor"/>
      </rPr>
      <t xml:space="preserve"> kopā max 70) 
Iestādei un tās teritoriālajām nodaļām ir vienota DVS</t>
    </r>
  </si>
  <si>
    <r>
      <rPr>
        <b/>
        <sz val="11"/>
        <color rgb="FFFF0000"/>
        <rFont val="Calibri"/>
        <family val="2"/>
        <charset val="186"/>
        <scheme val="minor"/>
      </rPr>
      <t xml:space="preserve">Izmantošana </t>
    </r>
    <r>
      <rPr>
        <b/>
        <sz val="11"/>
        <color theme="1"/>
        <rFont val="Calibri"/>
        <family val="2"/>
        <charset val="186"/>
        <scheme val="minor"/>
      </rPr>
      <t xml:space="preserve">
(</t>
    </r>
    <r>
      <rPr>
        <b/>
        <sz val="11"/>
        <color rgb="FFFF0000"/>
        <rFont val="Calibri"/>
        <family val="2"/>
        <charset val="186"/>
        <scheme val="minor"/>
      </rPr>
      <t>Izmantošana</t>
    </r>
    <r>
      <rPr>
        <b/>
        <sz val="11"/>
        <color theme="1"/>
        <rFont val="Calibri"/>
        <family val="2"/>
        <charset val="186"/>
        <scheme val="minor"/>
      </rPr>
      <t xml:space="preserve"> kopā max 70) 
Dokumentu vadības pielietojuma līmenis</t>
    </r>
  </si>
</sst>
</file>

<file path=xl/styles.xml><?xml version="1.0" encoding="utf-8"?>
<styleSheet xmlns="http://schemas.openxmlformats.org/spreadsheetml/2006/main">
  <numFmts count="7">
    <numFmt numFmtId="164" formatCode="###0.00"/>
    <numFmt numFmtId="165" formatCode="###0"/>
    <numFmt numFmtId="166" formatCode="0.0"/>
    <numFmt numFmtId="167" formatCode="###0.0"/>
    <numFmt numFmtId="168" formatCode="####.0"/>
    <numFmt numFmtId="169" formatCode="\+0"/>
    <numFmt numFmtId="170" formatCode="####"/>
  </numFmts>
  <fonts count="2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b/>
      <sz val="11"/>
      <color theme="1"/>
      <name val="Calibri"/>
      <family val="2"/>
      <charset val="186"/>
    </font>
    <font>
      <b/>
      <sz val="11"/>
      <color indexed="8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indexed="8"/>
      </left>
      <right style="hair">
        <color auto="1"/>
      </right>
      <top style="hair">
        <color auto="1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auto="1"/>
      </top>
      <bottom style="hair">
        <color indexed="8"/>
      </bottom>
      <diagonal/>
    </border>
    <border>
      <left style="hair">
        <color indexed="8"/>
      </left>
      <right style="hair">
        <color auto="1"/>
      </right>
      <top style="hair">
        <color indexed="8"/>
      </top>
      <bottom style="hair">
        <color indexed="8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132">
    <xf numFmtId="0" fontId="0" fillId="0" borderId="0" xfId="0"/>
    <xf numFmtId="0" fontId="16" fillId="34" borderId="10" xfId="0" applyFont="1" applyFill="1" applyBorder="1"/>
    <xf numFmtId="0" fontId="0" fillId="0" borderId="0" xfId="0"/>
    <xf numFmtId="0" fontId="0" fillId="33" borderId="0" xfId="0" applyFill="1"/>
    <xf numFmtId="0" fontId="0" fillId="0" borderId="10" xfId="0" applyBorder="1"/>
    <xf numFmtId="0" fontId="0" fillId="34" borderId="10" xfId="0" applyFill="1" applyBorder="1"/>
    <xf numFmtId="1" fontId="0" fillId="33" borderId="10" xfId="0" applyNumberFormat="1" applyFill="1" applyBorder="1"/>
    <xf numFmtId="1" fontId="0" fillId="0" borderId="10" xfId="0" applyNumberFormat="1" applyBorder="1"/>
    <xf numFmtId="0" fontId="16" fillId="0" borderId="10" xfId="0" applyFont="1" applyBorder="1"/>
    <xf numFmtId="0" fontId="16" fillId="33" borderId="0" xfId="0" applyFont="1" applyFill="1"/>
    <xf numFmtId="0" fontId="16" fillId="0" borderId="0" xfId="0" applyFont="1"/>
    <xf numFmtId="0" fontId="16" fillId="33" borderId="10" xfId="0" applyFont="1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 applyNumberFormat="1"/>
    <xf numFmtId="166" fontId="0" fillId="0" borderId="0" xfId="0" applyNumberFormat="1"/>
    <xf numFmtId="0" fontId="0" fillId="0" borderId="10" xfId="0" applyBorder="1"/>
    <xf numFmtId="0" fontId="0" fillId="34" borderId="10" xfId="0" applyFill="1" applyBorder="1"/>
    <xf numFmtId="0" fontId="0" fillId="33" borderId="10" xfId="0" applyFill="1" applyBorder="1"/>
    <xf numFmtId="1" fontId="0" fillId="33" borderId="10" xfId="0" applyNumberFormat="1" applyFill="1" applyBorder="1"/>
    <xf numFmtId="0" fontId="19" fillId="0" borderId="10" xfId="43" applyFont="1" applyBorder="1" applyAlignment="1">
      <alignment horizontal="left" vertical="top" wrapText="1"/>
    </xf>
    <xf numFmtId="0" fontId="19" fillId="33" borderId="10" xfId="43" applyFont="1" applyFill="1" applyBorder="1" applyAlignment="1">
      <alignment horizontal="right" vertical="top" wrapText="1"/>
    </xf>
    <xf numFmtId="0" fontId="19" fillId="34" borderId="10" xfId="43" applyFont="1" applyFill="1" applyBorder="1" applyAlignment="1">
      <alignment horizontal="right" vertical="top" wrapText="1"/>
    </xf>
    <xf numFmtId="0" fontId="19" fillId="0" borderId="10" xfId="44" applyFont="1" applyBorder="1" applyAlignment="1">
      <alignment horizontal="left" vertical="top" wrapText="1"/>
    </xf>
    <xf numFmtId="165" fontId="19" fillId="0" borderId="10" xfId="44" applyNumberFormat="1" applyFont="1" applyBorder="1" applyAlignment="1">
      <alignment horizontal="right" vertical="center"/>
    </xf>
    <xf numFmtId="9" fontId="19" fillId="0" borderId="10" xfId="1" applyFont="1" applyBorder="1" applyAlignment="1">
      <alignment horizontal="right" vertical="center" wrapText="1"/>
    </xf>
    <xf numFmtId="165" fontId="19" fillId="0" borderId="10" xfId="44" applyNumberFormat="1" applyFont="1" applyFill="1" applyBorder="1" applyAlignment="1">
      <alignment horizontal="right" vertical="center" wrapText="1"/>
    </xf>
    <xf numFmtId="9" fontId="19" fillId="0" borderId="10" xfId="1" applyFont="1" applyFill="1" applyBorder="1" applyAlignment="1">
      <alignment horizontal="right" vertical="center" wrapText="1"/>
    </xf>
    <xf numFmtId="9" fontId="19" fillId="0" borderId="10" xfId="1" applyFont="1" applyBorder="1" applyAlignment="1">
      <alignment horizontal="right" vertical="center"/>
    </xf>
    <xf numFmtId="0" fontId="0" fillId="0" borderId="0" xfId="0"/>
    <xf numFmtId="0" fontId="0" fillId="0" borderId="10" xfId="0" applyBorder="1"/>
    <xf numFmtId="9" fontId="19" fillId="0" borderId="10" xfId="1" applyFont="1" applyBorder="1" applyAlignment="1">
      <alignment horizontal="right" vertical="center"/>
    </xf>
    <xf numFmtId="165" fontId="19" fillId="0" borderId="10" xfId="44" applyNumberFormat="1" applyFont="1" applyFill="1" applyBorder="1" applyAlignment="1">
      <alignment horizontal="center" vertical="center"/>
    </xf>
    <xf numFmtId="0" fontId="16" fillId="0" borderId="0" xfId="0" applyFont="1"/>
    <xf numFmtId="0" fontId="19" fillId="34" borderId="10" xfId="44" applyFont="1" applyFill="1" applyBorder="1" applyAlignment="1">
      <alignment horizontal="right" vertical="top" wrapText="1"/>
    </xf>
    <xf numFmtId="1" fontId="19" fillId="33" borderId="10" xfId="44" applyNumberFormat="1" applyFont="1" applyFill="1" applyBorder="1" applyAlignment="1">
      <alignment horizontal="right" vertical="top" wrapText="1"/>
    </xf>
    <xf numFmtId="0" fontId="19" fillId="33" borderId="10" xfId="44" applyFont="1" applyFill="1" applyBorder="1" applyAlignment="1">
      <alignment horizontal="right" vertical="top" wrapText="1"/>
    </xf>
    <xf numFmtId="0" fontId="16" fillId="0" borderId="10" xfId="0" applyFont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20" fillId="0" borderId="10" xfId="43" applyFont="1" applyBorder="1" applyAlignment="1">
      <alignment horizontal="left" wrapText="1"/>
    </xf>
    <xf numFmtId="0" fontId="20" fillId="33" borderId="10" xfId="43" applyFont="1" applyFill="1" applyBorder="1" applyAlignment="1">
      <alignment horizontal="left" wrapText="1"/>
    </xf>
    <xf numFmtId="0" fontId="20" fillId="34" borderId="10" xfId="43" applyFont="1" applyFill="1" applyBorder="1" applyAlignment="1">
      <alignment horizontal="left" wrapText="1"/>
    </xf>
    <xf numFmtId="0" fontId="19" fillId="0" borderId="10" xfId="45" applyFont="1" applyBorder="1" applyAlignment="1">
      <alignment horizontal="left" vertical="top" wrapText="1"/>
    </xf>
    <xf numFmtId="167" fontId="19" fillId="0" borderId="10" xfId="45" applyNumberFormat="1" applyFont="1" applyBorder="1" applyAlignment="1">
      <alignment horizontal="right" vertical="center"/>
    </xf>
    <xf numFmtId="168" fontId="19" fillId="0" borderId="10" xfId="45" applyNumberFormat="1" applyFont="1" applyBorder="1" applyAlignment="1">
      <alignment horizontal="right" vertical="center"/>
    </xf>
    <xf numFmtId="169" fontId="0" fillId="0" borderId="10" xfId="0" applyNumberFormat="1" applyBorder="1"/>
    <xf numFmtId="165" fontId="19" fillId="34" borderId="10" xfId="45" applyNumberFormat="1" applyFont="1" applyFill="1" applyBorder="1" applyAlignment="1">
      <alignment horizontal="right" vertical="center"/>
    </xf>
    <xf numFmtId="169" fontId="0" fillId="35" borderId="10" xfId="0" applyNumberFormat="1" applyFill="1" applyBorder="1"/>
    <xf numFmtId="169" fontId="0" fillId="36" borderId="10" xfId="0" applyNumberFormat="1" applyFill="1" applyBorder="1"/>
    <xf numFmtId="0" fontId="16" fillId="33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wrapText="1"/>
    </xf>
    <xf numFmtId="0" fontId="0" fillId="0" borderId="0" xfId="0"/>
    <xf numFmtId="0" fontId="16" fillId="0" borderId="11" xfId="0" applyFont="1" applyBorder="1" applyAlignment="1">
      <alignment horizontal="center" wrapText="1"/>
    </xf>
    <xf numFmtId="0" fontId="19" fillId="0" borderId="11" xfId="48" applyFont="1" applyBorder="1" applyAlignment="1">
      <alignment horizontal="left" vertical="top" wrapText="1"/>
    </xf>
    <xf numFmtId="167" fontId="19" fillId="0" borderId="11" xfId="45" applyNumberFormat="1" applyFont="1" applyBorder="1" applyAlignment="1">
      <alignment horizontal="right" vertical="center"/>
    </xf>
    <xf numFmtId="165" fontId="19" fillId="0" borderId="11" xfId="47" applyNumberFormat="1" applyFont="1" applyBorder="1" applyAlignment="1">
      <alignment horizontal="right" vertical="center"/>
    </xf>
    <xf numFmtId="164" fontId="19" fillId="0" borderId="11" xfId="46" applyNumberFormat="1" applyFont="1" applyBorder="1" applyAlignment="1">
      <alignment horizontal="right" vertical="center"/>
    </xf>
    <xf numFmtId="164" fontId="19" fillId="0" borderId="11" xfId="47" applyNumberFormat="1" applyFont="1" applyBorder="1" applyAlignment="1">
      <alignment horizontal="right" vertical="center"/>
    </xf>
    <xf numFmtId="168" fontId="19" fillId="0" borderId="11" xfId="45" applyNumberFormat="1" applyFont="1" applyBorder="1" applyAlignment="1">
      <alignment horizontal="right" vertical="center"/>
    </xf>
    <xf numFmtId="170" fontId="19" fillId="0" borderId="11" xfId="47" applyNumberFormat="1" applyFont="1" applyBorder="1" applyAlignment="1">
      <alignment horizontal="right" vertical="center"/>
    </xf>
    <xf numFmtId="2" fontId="0" fillId="34" borderId="10" xfId="0" applyNumberFormat="1" applyFill="1" applyBorder="1"/>
    <xf numFmtId="0" fontId="0" fillId="0" borderId="13" xfId="0" applyBorder="1"/>
    <xf numFmtId="0" fontId="0" fillId="33" borderId="14" xfId="0" applyFill="1" applyBorder="1"/>
    <xf numFmtId="0" fontId="0" fillId="37" borderId="15" xfId="0" applyFill="1" applyBorder="1"/>
    <xf numFmtId="2" fontId="0" fillId="37" borderId="15" xfId="0" applyNumberFormat="1" applyFill="1" applyBorder="1"/>
    <xf numFmtId="0" fontId="0" fillId="33" borderId="17" xfId="0" applyFill="1" applyBorder="1"/>
    <xf numFmtId="0" fontId="0" fillId="34" borderId="18" xfId="0" applyFill="1" applyBorder="1"/>
    <xf numFmtId="0" fontId="0" fillId="37" borderId="19" xfId="0" applyFill="1" applyBorder="1"/>
    <xf numFmtId="0" fontId="0" fillId="33" borderId="18" xfId="0" applyFill="1" applyBorder="1"/>
    <xf numFmtId="2" fontId="0" fillId="34" borderId="18" xfId="0" applyNumberFormat="1" applyFill="1" applyBorder="1"/>
    <xf numFmtId="2" fontId="0" fillId="37" borderId="19" xfId="0" applyNumberFormat="1" applyFill="1" applyBorder="1"/>
    <xf numFmtId="0" fontId="0" fillId="0" borderId="23" xfId="0" applyBorder="1"/>
    <xf numFmtId="0" fontId="0" fillId="0" borderId="25" xfId="0" applyBorder="1"/>
    <xf numFmtId="0" fontId="0" fillId="33" borderId="22" xfId="0" applyFill="1" applyBorder="1"/>
    <xf numFmtId="0" fontId="0" fillId="34" borderId="20" xfId="0" applyFill="1" applyBorder="1"/>
    <xf numFmtId="0" fontId="0" fillId="37" borderId="21" xfId="0" applyFill="1" applyBorder="1"/>
    <xf numFmtId="0" fontId="0" fillId="33" borderId="20" xfId="0" applyFill="1" applyBorder="1"/>
    <xf numFmtId="2" fontId="0" fillId="34" borderId="20" xfId="0" applyNumberFormat="1" applyFill="1" applyBorder="1"/>
    <xf numFmtId="2" fontId="0" fillId="37" borderId="21" xfId="0" applyNumberFormat="1" applyFill="1" applyBorder="1"/>
    <xf numFmtId="166" fontId="0" fillId="37" borderId="19" xfId="0" applyNumberFormat="1" applyFill="1" applyBorder="1"/>
    <xf numFmtId="0" fontId="16" fillId="38" borderId="24" xfId="0" applyFont="1" applyFill="1" applyBorder="1"/>
    <xf numFmtId="0" fontId="16" fillId="38" borderId="12" xfId="0" applyFont="1" applyFill="1" applyBorder="1"/>
    <xf numFmtId="0" fontId="16" fillId="38" borderId="16" xfId="0" applyFont="1" applyFill="1" applyBorder="1"/>
    <xf numFmtId="0" fontId="16" fillId="39" borderId="28" xfId="0" applyFont="1" applyFill="1" applyBorder="1"/>
    <xf numFmtId="0" fontId="16" fillId="39" borderId="12" xfId="0" applyFont="1" applyFill="1" applyBorder="1"/>
    <xf numFmtId="0" fontId="16" fillId="39" borderId="16" xfId="0" applyFont="1" applyFill="1" applyBorder="1"/>
    <xf numFmtId="0" fontId="16" fillId="39" borderId="12" xfId="0" applyFont="1" applyFill="1" applyBorder="1" applyAlignment="1">
      <alignment horizontal="right"/>
    </xf>
    <xf numFmtId="0" fontId="16" fillId="39" borderId="16" xfId="0" applyFont="1" applyFill="1" applyBorder="1" applyAlignment="1">
      <alignment horizontal="right"/>
    </xf>
    <xf numFmtId="0" fontId="16" fillId="34" borderId="10" xfId="0" applyFont="1" applyFill="1" applyBorder="1" applyAlignment="1">
      <alignment horizontal="center"/>
    </xf>
    <xf numFmtId="0" fontId="0" fillId="0" borderId="0" xfId="0" applyFill="1"/>
    <xf numFmtId="0" fontId="0" fillId="40" borderId="10" xfId="0" applyFill="1" applyBorder="1"/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0" borderId="19" xfId="0" applyBorder="1"/>
    <xf numFmtId="0" fontId="0" fillId="0" borderId="18" xfId="0" applyBorder="1"/>
    <xf numFmtId="0" fontId="0" fillId="0" borderId="29" xfId="0" applyBorder="1"/>
    <xf numFmtId="0" fontId="0" fillId="0" borderId="30" xfId="0" applyBorder="1"/>
    <xf numFmtId="0" fontId="0" fillId="0" borderId="21" xfId="0" applyBorder="1"/>
    <xf numFmtId="0" fontId="19" fillId="0" borderId="33" xfId="48" applyFont="1" applyBorder="1" applyAlignment="1">
      <alignment horizontal="left" vertical="top" wrapText="1"/>
    </xf>
    <xf numFmtId="0" fontId="19" fillId="0" borderId="31" xfId="48" applyFont="1" applyBorder="1" applyAlignment="1">
      <alignment horizontal="left" vertical="top" wrapText="1"/>
    </xf>
    <xf numFmtId="0" fontId="19" fillId="0" borderId="32" xfId="48" applyFont="1" applyBorder="1" applyAlignment="1">
      <alignment horizontal="left" vertical="top" wrapText="1"/>
    </xf>
    <xf numFmtId="0" fontId="16" fillId="0" borderId="13" xfId="0" applyFont="1" applyBorder="1" applyAlignment="1">
      <alignment horizontal="center" wrapText="1"/>
    </xf>
    <xf numFmtId="0" fontId="0" fillId="0" borderId="0" xfId="0"/>
    <xf numFmtId="0" fontId="16" fillId="39" borderId="26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6" fillId="34" borderId="10" xfId="0" applyFont="1" applyFill="1" applyBorder="1" applyAlignment="1">
      <alignment horizontal="center"/>
    </xf>
    <xf numFmtId="0" fontId="16" fillId="0" borderId="35" xfId="0" applyFont="1" applyBorder="1" applyAlignment="1">
      <alignment horizontal="center" wrapText="1"/>
    </xf>
    <xf numFmtId="0" fontId="16" fillId="0" borderId="36" xfId="0" applyFont="1" applyBorder="1" applyAlignment="1">
      <alignment horizontal="center" wrapText="1"/>
    </xf>
    <xf numFmtId="0" fontId="16" fillId="33" borderId="34" xfId="0" applyFont="1" applyFill="1" applyBorder="1" applyAlignment="1">
      <alignment horizontal="center" wrapText="1"/>
    </xf>
    <xf numFmtId="0" fontId="16" fillId="34" borderId="35" xfId="0" applyFont="1" applyFill="1" applyBorder="1" applyAlignment="1">
      <alignment horizontal="center" wrapText="1"/>
    </xf>
    <xf numFmtId="0" fontId="16" fillId="37" borderId="36" xfId="0" applyFont="1" applyFill="1" applyBorder="1" applyAlignment="1">
      <alignment horizontal="center" wrapText="1"/>
    </xf>
    <xf numFmtId="0" fontId="16" fillId="0" borderId="37" xfId="0" applyFont="1" applyBorder="1" applyAlignment="1">
      <alignment horizontal="center"/>
    </xf>
    <xf numFmtId="0" fontId="16" fillId="38" borderId="26" xfId="0" applyFont="1" applyFill="1" applyBorder="1" applyAlignment="1">
      <alignment horizontal="center" vertical="center"/>
    </xf>
    <xf numFmtId="0" fontId="16" fillId="39" borderId="27" xfId="0" applyFont="1" applyFill="1" applyBorder="1" applyAlignment="1">
      <alignment wrapText="1"/>
    </xf>
    <xf numFmtId="0" fontId="16" fillId="39" borderId="27" xfId="0" applyFont="1" applyFill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wrapText="1"/>
    </xf>
    <xf numFmtId="0" fontId="16" fillId="40" borderId="1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22" fillId="0" borderId="11" xfId="47" applyFont="1" applyBorder="1" applyAlignment="1">
      <alignment horizontal="center" wrapText="1"/>
    </xf>
    <xf numFmtId="0" fontId="22" fillId="0" borderId="11" xfId="46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0" fontId="16" fillId="0" borderId="38" xfId="0" applyFont="1" applyBorder="1" applyAlignment="1">
      <alignment horizontal="center" wrapText="1"/>
    </xf>
    <xf numFmtId="0" fontId="16" fillId="0" borderId="39" xfId="0" applyFont="1" applyBorder="1" applyAlignment="1">
      <alignment horizontal="center" wrapText="1"/>
    </xf>
    <xf numFmtId="0" fontId="20" fillId="0" borderId="11" xfId="48" applyFont="1" applyBorder="1" applyAlignment="1">
      <alignment horizontal="left" wrapText="1"/>
    </xf>
  </cellXfs>
  <cellStyles count="50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3" xfId="49"/>
    <cellStyle name="Normal_Indekss" xfId="44"/>
    <cellStyle name="Normal_P01" xfId="43"/>
    <cellStyle name="Normal_pamatdarbības indekss" xfId="48"/>
    <cellStyle name="Normal_S12" xfId="46"/>
    <cellStyle name="Normal_S13" xfId="47"/>
    <cellStyle name="Normal_Sheet8" xfId="45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J104"/>
  <sheetViews>
    <sheetView workbookViewId="0">
      <pane xSplit="1" ySplit="1" topLeftCell="AG2" activePane="bottomRight" state="frozen"/>
      <selection pane="topRight" activeCell="B1" sqref="B1"/>
      <selection pane="bottomLeft" activeCell="A3" sqref="A3"/>
      <selection pane="bottomRight" activeCell="AM25" sqref="AM25"/>
    </sheetView>
  </sheetViews>
  <sheetFormatPr defaultRowHeight="15"/>
  <cols>
    <col min="1" max="1" width="58.85546875" customWidth="1"/>
    <col min="2" max="2" width="16.85546875" style="105" customWidth="1"/>
    <col min="3" max="3" width="21.5703125" style="105" customWidth="1"/>
    <col min="4" max="5" width="10" style="53" customWidth="1"/>
    <col min="6" max="6" width="13.5703125" customWidth="1"/>
    <col min="7" max="7" width="14.85546875" customWidth="1"/>
    <col min="8" max="8" width="14.85546875" style="53" customWidth="1"/>
    <col min="9" max="9" width="17" customWidth="1"/>
    <col min="10" max="10" width="17.42578125" customWidth="1"/>
    <col min="11" max="11" width="24" style="53" customWidth="1"/>
    <col min="12" max="13" width="17.42578125" customWidth="1"/>
    <col min="14" max="14" width="18.7109375" style="53" customWidth="1"/>
    <col min="15" max="15" width="13.7109375" style="53" customWidth="1"/>
    <col min="16" max="16" width="15.140625" customWidth="1"/>
    <col min="17" max="17" width="15.42578125" customWidth="1"/>
    <col min="18" max="18" width="16.7109375" customWidth="1"/>
    <col min="19" max="19" width="17.85546875" style="53" customWidth="1"/>
    <col min="20" max="20" width="28.5703125" customWidth="1"/>
    <col min="21" max="21" width="31.5703125" customWidth="1"/>
    <col min="22" max="22" width="29.85546875" customWidth="1"/>
    <col min="23" max="23" width="16.7109375" style="53" customWidth="1"/>
    <col min="24" max="24" width="16.85546875" customWidth="1"/>
    <col min="25" max="25" width="20.42578125" customWidth="1"/>
    <col min="26" max="26" width="25" customWidth="1"/>
    <col min="27" max="27" width="14.85546875" customWidth="1"/>
    <col min="28" max="28" width="12.28515625" customWidth="1"/>
    <col min="29" max="29" width="17" customWidth="1"/>
    <col min="30" max="30" width="15.140625" customWidth="1"/>
    <col min="31" max="31" width="15" customWidth="1"/>
    <col min="32" max="32" width="23.140625" customWidth="1"/>
    <col min="33" max="33" width="21.5703125" style="53" customWidth="1"/>
    <col min="34" max="34" width="18.5703125" customWidth="1"/>
    <col min="35" max="35" width="19.42578125" customWidth="1"/>
    <col min="36" max="36" width="19.28515625" customWidth="1"/>
  </cols>
  <sheetData>
    <row r="1" spans="1:36" ht="76.5" customHeight="1" thickBot="1">
      <c r="A1" s="116" t="s">
        <v>102</v>
      </c>
      <c r="B1" s="111" t="s">
        <v>129</v>
      </c>
      <c r="C1" s="112" t="s">
        <v>130</v>
      </c>
      <c r="D1" s="117" t="s">
        <v>124</v>
      </c>
      <c r="E1" s="106" t="s">
        <v>163</v>
      </c>
      <c r="F1" s="113" t="s">
        <v>143</v>
      </c>
      <c r="G1" s="114" t="s">
        <v>144</v>
      </c>
      <c r="H1" s="115" t="s">
        <v>145</v>
      </c>
      <c r="I1" s="113" t="s">
        <v>138</v>
      </c>
      <c r="J1" s="114" t="s">
        <v>137</v>
      </c>
      <c r="K1" s="115" t="s">
        <v>141</v>
      </c>
      <c r="L1" s="113" t="s">
        <v>140</v>
      </c>
      <c r="M1" s="114" t="s">
        <v>139</v>
      </c>
      <c r="N1" s="115" t="s">
        <v>142</v>
      </c>
      <c r="O1" s="118" t="s">
        <v>125</v>
      </c>
      <c r="P1" s="113" t="s">
        <v>146</v>
      </c>
      <c r="Q1" s="114" t="s">
        <v>147</v>
      </c>
      <c r="R1" s="115" t="s">
        <v>148</v>
      </c>
      <c r="S1" s="119" t="s">
        <v>126</v>
      </c>
      <c r="T1" s="113" t="s">
        <v>149</v>
      </c>
      <c r="U1" s="114" t="s">
        <v>150</v>
      </c>
      <c r="V1" s="115" t="s">
        <v>164</v>
      </c>
      <c r="W1" s="119" t="s">
        <v>127</v>
      </c>
      <c r="X1" s="113" t="s">
        <v>151</v>
      </c>
      <c r="Y1" s="114" t="s">
        <v>152</v>
      </c>
      <c r="Z1" s="115" t="s">
        <v>153</v>
      </c>
      <c r="AA1" s="113" t="s">
        <v>154</v>
      </c>
      <c r="AB1" s="114" t="s">
        <v>155</v>
      </c>
      <c r="AC1" s="115" t="s">
        <v>156</v>
      </c>
      <c r="AD1" s="113" t="s">
        <v>157</v>
      </c>
      <c r="AE1" s="114" t="s">
        <v>158</v>
      </c>
      <c r="AF1" s="115" t="s">
        <v>159</v>
      </c>
      <c r="AG1" s="119" t="s">
        <v>128</v>
      </c>
      <c r="AH1" s="113" t="s">
        <v>160</v>
      </c>
      <c r="AI1" s="114" t="s">
        <v>161</v>
      </c>
      <c r="AJ1" s="115" t="s">
        <v>162</v>
      </c>
    </row>
    <row r="2" spans="1:36" ht="15.75" thickTop="1">
      <c r="A2" s="73" t="s">
        <v>45</v>
      </c>
      <c r="B2" s="99" t="s">
        <v>132</v>
      </c>
      <c r="C2" s="96" t="s">
        <v>46</v>
      </c>
      <c r="D2" s="82">
        <f t="shared" ref="D2:D33" si="0">ROUND((F2*H2+I2*K2+L2*N2+P2*R2+T2*V2+X2*Z2+AA2*AC2+AD2*AF2+AH2*AJ2)/(H2+K2+N2+R2+V2+Z2+AC2+AF2+AJ2),0)</f>
        <v>78</v>
      </c>
      <c r="E2" s="85">
        <f t="shared" ref="E2:E33" si="1">ROUND((F2*H2+I2*K2+L2*N2)/(H2+K2+N2),0)</f>
        <v>93</v>
      </c>
      <c r="F2" s="67">
        <v>100</v>
      </c>
      <c r="G2" s="68">
        <v>4</v>
      </c>
      <c r="H2" s="69">
        <f t="shared" ref="H2:H33" si="2">G2*0.1</f>
        <v>0.4</v>
      </c>
      <c r="I2" s="67">
        <v>80</v>
      </c>
      <c r="J2" s="68">
        <v>5</v>
      </c>
      <c r="K2" s="69">
        <f t="shared" ref="K2:K33" si="3">J2*0.1</f>
        <v>0.5</v>
      </c>
      <c r="L2" s="70">
        <v>100</v>
      </c>
      <c r="M2" s="68">
        <v>5</v>
      </c>
      <c r="N2" s="69">
        <f t="shared" ref="N2:N33" si="4">M2*0.1</f>
        <v>0.5</v>
      </c>
      <c r="O2" s="85">
        <f t="shared" ref="O2:O33" si="5">IF(R2&gt;0,P2,"Neattiecas")</f>
        <v>90</v>
      </c>
      <c r="P2" s="70">
        <v>90</v>
      </c>
      <c r="Q2" s="68">
        <v>4</v>
      </c>
      <c r="R2" s="69">
        <f t="shared" ref="R2:R33" si="6">Q2*0.15</f>
        <v>0.6</v>
      </c>
      <c r="S2" s="85">
        <f t="shared" ref="S2:S33" si="7">T2</f>
        <v>11</v>
      </c>
      <c r="T2" s="70">
        <v>11</v>
      </c>
      <c r="U2" s="68">
        <v>2</v>
      </c>
      <c r="V2" s="69">
        <f t="shared" ref="V2:V33" si="8">U2*0.15</f>
        <v>0.3</v>
      </c>
      <c r="W2" s="85">
        <f t="shared" ref="W2:W33" si="9">ROUND((X2*Z2+AA2*AC2+AD2*AF2)/(Z2+AC2+AF2),0)</f>
        <v>76</v>
      </c>
      <c r="X2" s="70">
        <v>76</v>
      </c>
      <c r="Y2" s="68">
        <v>5</v>
      </c>
      <c r="Z2" s="69">
        <f t="shared" ref="Z2:Z33" si="10">Y2*0.15</f>
        <v>0.75</v>
      </c>
      <c r="AA2" s="70">
        <v>73</v>
      </c>
      <c r="AB2" s="71">
        <f t="shared" ref="AB2:AB33" si="11">(H2+K2+N2+R2+V2+Z2+AF2)/(0.35+IF(N2&gt;0,0.1,0)+IF(R2&gt;0,0.15,0)+IF(Z2&gt;0,0.15,0)+IF(AF2&gt;0,0.06,0))</f>
        <v>4.1358024691358022</v>
      </c>
      <c r="AC2" s="72">
        <f t="shared" ref="AC2:AC33" si="12">AB2*0.09</f>
        <v>0.37222222222222218</v>
      </c>
      <c r="AD2" s="70">
        <v>80</v>
      </c>
      <c r="AE2" s="68">
        <v>5</v>
      </c>
      <c r="AF2" s="81">
        <f t="shared" ref="AF2:AF33" si="13">AE2*0.06</f>
        <v>0.3</v>
      </c>
      <c r="AG2" s="85">
        <f t="shared" ref="AG2:AG33" si="14">AH2</f>
        <v>69</v>
      </c>
      <c r="AH2" s="70">
        <v>69</v>
      </c>
      <c r="AI2" s="71">
        <f t="shared" ref="AI2:AI33" si="15">(H2+K2+N2+R2+V2+Z2+AF2)/(0.35+IF(N2&gt;0,0.1,0)+IF(R2&gt;0,0.15,0)+IF(Z2&gt;0,0.15,0)+IF(AF2&gt;0,0.06,0))</f>
        <v>4.1358024691358022</v>
      </c>
      <c r="AJ2" s="72">
        <f t="shared" ref="AJ2:AJ33" si="16">AI2*0.1</f>
        <v>0.41358024691358025</v>
      </c>
    </row>
    <row r="3" spans="1:36">
      <c r="A3" s="63" t="s">
        <v>59</v>
      </c>
      <c r="B3" s="99" t="s">
        <v>132</v>
      </c>
      <c r="C3" s="96" t="s">
        <v>46</v>
      </c>
      <c r="D3" s="83">
        <f t="shared" si="0"/>
        <v>76</v>
      </c>
      <c r="E3" s="86">
        <f t="shared" si="1"/>
        <v>91</v>
      </c>
      <c r="F3" s="64">
        <v>100</v>
      </c>
      <c r="G3" s="18">
        <v>5</v>
      </c>
      <c r="H3" s="65">
        <f t="shared" si="2"/>
        <v>0.5</v>
      </c>
      <c r="I3" s="64">
        <v>80</v>
      </c>
      <c r="J3" s="18">
        <v>4</v>
      </c>
      <c r="K3" s="65">
        <f t="shared" si="3"/>
        <v>0.4</v>
      </c>
      <c r="L3" s="19">
        <v>0</v>
      </c>
      <c r="M3" s="18">
        <v>0</v>
      </c>
      <c r="N3" s="65">
        <f t="shared" si="4"/>
        <v>0</v>
      </c>
      <c r="O3" s="88" t="str">
        <f t="shared" si="5"/>
        <v>Neattiecas</v>
      </c>
      <c r="P3" s="19">
        <v>0</v>
      </c>
      <c r="Q3" s="18">
        <v>0</v>
      </c>
      <c r="R3" s="65">
        <f t="shared" si="6"/>
        <v>0</v>
      </c>
      <c r="S3" s="86">
        <f t="shared" si="7"/>
        <v>48</v>
      </c>
      <c r="T3" s="19">
        <v>48</v>
      </c>
      <c r="U3" s="18">
        <v>2</v>
      </c>
      <c r="V3" s="65">
        <f t="shared" si="8"/>
        <v>0.3</v>
      </c>
      <c r="W3" s="86">
        <f t="shared" si="9"/>
        <v>69</v>
      </c>
      <c r="X3" s="19">
        <v>79</v>
      </c>
      <c r="Y3" s="18">
        <v>5</v>
      </c>
      <c r="Z3" s="65">
        <f t="shared" si="10"/>
        <v>0.75</v>
      </c>
      <c r="AA3" s="19">
        <v>48</v>
      </c>
      <c r="AB3" s="62">
        <f t="shared" si="11"/>
        <v>4.0178571428571423</v>
      </c>
      <c r="AC3" s="66">
        <f t="shared" si="12"/>
        <v>0.36160714285714279</v>
      </c>
      <c r="AD3" s="19">
        <v>70</v>
      </c>
      <c r="AE3" s="18">
        <v>5</v>
      </c>
      <c r="AF3" s="65">
        <f t="shared" si="13"/>
        <v>0.3</v>
      </c>
      <c r="AG3" s="86">
        <f t="shared" si="14"/>
        <v>86</v>
      </c>
      <c r="AH3" s="19">
        <v>86</v>
      </c>
      <c r="AI3" s="62">
        <f t="shared" si="15"/>
        <v>4.0178571428571423</v>
      </c>
      <c r="AJ3" s="66">
        <f t="shared" si="16"/>
        <v>0.40178571428571425</v>
      </c>
    </row>
    <row r="4" spans="1:36">
      <c r="A4" s="63" t="s">
        <v>22</v>
      </c>
      <c r="B4" s="99" t="s">
        <v>132</v>
      </c>
      <c r="C4" s="96" t="s">
        <v>4</v>
      </c>
      <c r="D4" s="83">
        <f t="shared" si="0"/>
        <v>70</v>
      </c>
      <c r="E4" s="86">
        <f t="shared" si="1"/>
        <v>99</v>
      </c>
      <c r="F4" s="64">
        <v>97</v>
      </c>
      <c r="G4" s="18">
        <v>4</v>
      </c>
      <c r="H4" s="65">
        <f t="shared" si="2"/>
        <v>0.4</v>
      </c>
      <c r="I4" s="64">
        <v>100</v>
      </c>
      <c r="J4" s="18">
        <v>4</v>
      </c>
      <c r="K4" s="65">
        <f t="shared" si="3"/>
        <v>0.4</v>
      </c>
      <c r="L4" s="19">
        <v>100</v>
      </c>
      <c r="M4" s="18">
        <v>5</v>
      </c>
      <c r="N4" s="65">
        <f t="shared" si="4"/>
        <v>0.5</v>
      </c>
      <c r="O4" s="88">
        <f t="shared" si="5"/>
        <v>80</v>
      </c>
      <c r="P4" s="19">
        <v>80</v>
      </c>
      <c r="Q4" s="18">
        <v>4</v>
      </c>
      <c r="R4" s="65">
        <f t="shared" si="6"/>
        <v>0.6</v>
      </c>
      <c r="S4" s="86">
        <f t="shared" si="7"/>
        <v>0</v>
      </c>
      <c r="T4" s="19">
        <v>0</v>
      </c>
      <c r="U4" s="18">
        <v>4</v>
      </c>
      <c r="V4" s="65">
        <f t="shared" si="8"/>
        <v>0.6</v>
      </c>
      <c r="W4" s="86">
        <f t="shared" si="9"/>
        <v>66</v>
      </c>
      <c r="X4" s="19">
        <v>44</v>
      </c>
      <c r="Y4" s="18">
        <v>4</v>
      </c>
      <c r="Z4" s="65">
        <f t="shared" si="10"/>
        <v>0.6</v>
      </c>
      <c r="AA4" s="19">
        <v>81</v>
      </c>
      <c r="AB4" s="62">
        <f t="shared" si="11"/>
        <v>4.1234567901234565</v>
      </c>
      <c r="AC4" s="66">
        <f t="shared" si="12"/>
        <v>0.37111111111111106</v>
      </c>
      <c r="AD4" s="19">
        <v>100</v>
      </c>
      <c r="AE4" s="18">
        <v>4</v>
      </c>
      <c r="AF4" s="65">
        <f t="shared" si="13"/>
        <v>0.24</v>
      </c>
      <c r="AG4" s="86">
        <f t="shared" si="14"/>
        <v>74</v>
      </c>
      <c r="AH4" s="19">
        <v>74</v>
      </c>
      <c r="AI4" s="62">
        <f t="shared" si="15"/>
        <v>4.1234567901234565</v>
      </c>
      <c r="AJ4" s="66">
        <f t="shared" si="16"/>
        <v>0.41234567901234565</v>
      </c>
    </row>
    <row r="5" spans="1:36">
      <c r="A5" s="63" t="s">
        <v>60</v>
      </c>
      <c r="B5" s="99" t="s">
        <v>132</v>
      </c>
      <c r="C5" s="96" t="s">
        <v>133</v>
      </c>
      <c r="D5" s="83">
        <f t="shared" si="0"/>
        <v>68</v>
      </c>
      <c r="E5" s="86">
        <f t="shared" si="1"/>
        <v>94</v>
      </c>
      <c r="F5" s="64">
        <v>97</v>
      </c>
      <c r="G5" s="18">
        <v>3</v>
      </c>
      <c r="H5" s="65">
        <f t="shared" si="2"/>
        <v>0.30000000000000004</v>
      </c>
      <c r="I5" s="64">
        <v>90</v>
      </c>
      <c r="J5" s="18">
        <v>3</v>
      </c>
      <c r="K5" s="65">
        <f t="shared" si="3"/>
        <v>0.30000000000000004</v>
      </c>
      <c r="L5" s="19">
        <v>96</v>
      </c>
      <c r="M5" s="18">
        <v>2</v>
      </c>
      <c r="N5" s="65">
        <f t="shared" si="4"/>
        <v>0.2</v>
      </c>
      <c r="O5" s="88">
        <f t="shared" si="5"/>
        <v>76</v>
      </c>
      <c r="P5" s="19">
        <v>76</v>
      </c>
      <c r="Q5" s="18">
        <v>1</v>
      </c>
      <c r="R5" s="65">
        <f t="shared" si="6"/>
        <v>0.15</v>
      </c>
      <c r="S5" s="86">
        <f t="shared" si="7"/>
        <v>27</v>
      </c>
      <c r="T5" s="19">
        <v>27</v>
      </c>
      <c r="U5" s="18">
        <v>4</v>
      </c>
      <c r="V5" s="65">
        <f t="shared" si="8"/>
        <v>0.6</v>
      </c>
      <c r="W5" s="86">
        <f t="shared" si="9"/>
        <v>52</v>
      </c>
      <c r="X5" s="19">
        <v>0</v>
      </c>
      <c r="Y5" s="18">
        <v>0</v>
      </c>
      <c r="Z5" s="65">
        <f t="shared" si="10"/>
        <v>0</v>
      </c>
      <c r="AA5" s="19">
        <v>52</v>
      </c>
      <c r="AB5" s="62">
        <f t="shared" si="11"/>
        <v>2.5833333333333335</v>
      </c>
      <c r="AC5" s="66">
        <f t="shared" si="12"/>
        <v>0.23250000000000001</v>
      </c>
      <c r="AD5" s="19">
        <v>0</v>
      </c>
      <c r="AE5" s="18">
        <v>0</v>
      </c>
      <c r="AF5" s="65">
        <f t="shared" si="13"/>
        <v>0</v>
      </c>
      <c r="AG5" s="86">
        <f t="shared" si="14"/>
        <v>92</v>
      </c>
      <c r="AH5" s="19">
        <v>92</v>
      </c>
      <c r="AI5" s="62">
        <f t="shared" si="15"/>
        <v>2.5833333333333335</v>
      </c>
      <c r="AJ5" s="66">
        <f t="shared" si="16"/>
        <v>0.25833333333333336</v>
      </c>
    </row>
    <row r="6" spans="1:36">
      <c r="A6" s="63" t="s">
        <v>86</v>
      </c>
      <c r="B6" s="99" t="s">
        <v>132</v>
      </c>
      <c r="C6" s="96" t="s">
        <v>34</v>
      </c>
      <c r="D6" s="83">
        <f t="shared" si="0"/>
        <v>68</v>
      </c>
      <c r="E6" s="86">
        <f t="shared" si="1"/>
        <v>79</v>
      </c>
      <c r="F6" s="64">
        <v>65</v>
      </c>
      <c r="G6" s="18">
        <v>2</v>
      </c>
      <c r="H6" s="65">
        <f t="shared" si="2"/>
        <v>0.2</v>
      </c>
      <c r="I6" s="64">
        <v>60</v>
      </c>
      <c r="J6" s="18">
        <v>2</v>
      </c>
      <c r="K6" s="65">
        <f t="shared" si="3"/>
        <v>0.2</v>
      </c>
      <c r="L6" s="19">
        <v>100</v>
      </c>
      <c r="M6" s="18">
        <v>3</v>
      </c>
      <c r="N6" s="65">
        <f t="shared" si="4"/>
        <v>0.30000000000000004</v>
      </c>
      <c r="O6" s="88">
        <f t="shared" si="5"/>
        <v>76</v>
      </c>
      <c r="P6" s="19">
        <v>76</v>
      </c>
      <c r="Q6" s="18">
        <v>2</v>
      </c>
      <c r="R6" s="65">
        <f t="shared" si="6"/>
        <v>0.3</v>
      </c>
      <c r="S6" s="86">
        <f t="shared" si="7"/>
        <v>43</v>
      </c>
      <c r="T6" s="19">
        <v>43</v>
      </c>
      <c r="U6" s="18">
        <v>2</v>
      </c>
      <c r="V6" s="65">
        <f t="shared" si="8"/>
        <v>0.3</v>
      </c>
      <c r="W6" s="86">
        <f t="shared" si="9"/>
        <v>73</v>
      </c>
      <c r="X6" s="19">
        <v>89</v>
      </c>
      <c r="Y6" s="18">
        <v>5</v>
      </c>
      <c r="Z6" s="65">
        <f t="shared" si="10"/>
        <v>0.75</v>
      </c>
      <c r="AA6" s="19">
        <v>34</v>
      </c>
      <c r="AB6" s="62">
        <f t="shared" si="11"/>
        <v>2.9012345679012341</v>
      </c>
      <c r="AC6" s="66">
        <f t="shared" si="12"/>
        <v>0.26111111111111107</v>
      </c>
      <c r="AD6" s="19">
        <v>65</v>
      </c>
      <c r="AE6" s="18">
        <v>5</v>
      </c>
      <c r="AF6" s="65">
        <f t="shared" si="13"/>
        <v>0.3</v>
      </c>
      <c r="AG6" s="86">
        <f t="shared" si="14"/>
        <v>35</v>
      </c>
      <c r="AH6" s="19">
        <v>35</v>
      </c>
      <c r="AI6" s="62">
        <f t="shared" si="15"/>
        <v>2.9012345679012341</v>
      </c>
      <c r="AJ6" s="66">
        <f t="shared" si="16"/>
        <v>0.29012345679012341</v>
      </c>
    </row>
    <row r="7" spans="1:36">
      <c r="A7" s="63" t="s">
        <v>101</v>
      </c>
      <c r="B7" s="99" t="s">
        <v>132</v>
      </c>
      <c r="C7" s="96" t="s">
        <v>90</v>
      </c>
      <c r="D7" s="83">
        <f t="shared" si="0"/>
        <v>67</v>
      </c>
      <c r="E7" s="86">
        <f t="shared" si="1"/>
        <v>84</v>
      </c>
      <c r="F7" s="64">
        <v>100</v>
      </c>
      <c r="G7" s="18">
        <v>5</v>
      </c>
      <c r="H7" s="65">
        <f t="shared" si="2"/>
        <v>0.5</v>
      </c>
      <c r="I7" s="64">
        <v>100</v>
      </c>
      <c r="J7" s="18">
        <v>5</v>
      </c>
      <c r="K7" s="65">
        <f t="shared" si="3"/>
        <v>0.5</v>
      </c>
      <c r="L7" s="19">
        <v>44</v>
      </c>
      <c r="M7" s="18">
        <v>4</v>
      </c>
      <c r="N7" s="65">
        <f t="shared" si="4"/>
        <v>0.4</v>
      </c>
      <c r="O7" s="88">
        <f t="shared" si="5"/>
        <v>78</v>
      </c>
      <c r="P7" s="19">
        <v>78</v>
      </c>
      <c r="Q7" s="18">
        <v>3</v>
      </c>
      <c r="R7" s="65">
        <f t="shared" si="6"/>
        <v>0.44999999999999996</v>
      </c>
      <c r="S7" s="86">
        <f t="shared" si="7"/>
        <v>12</v>
      </c>
      <c r="T7" s="19">
        <v>12</v>
      </c>
      <c r="U7" s="18">
        <v>4</v>
      </c>
      <c r="V7" s="65">
        <f t="shared" si="8"/>
        <v>0.6</v>
      </c>
      <c r="W7" s="86">
        <f t="shared" si="9"/>
        <v>69</v>
      </c>
      <c r="X7" s="19">
        <v>80</v>
      </c>
      <c r="Y7" s="18">
        <v>5</v>
      </c>
      <c r="Z7" s="65">
        <f t="shared" si="10"/>
        <v>0.75</v>
      </c>
      <c r="AA7" s="19">
        <v>78</v>
      </c>
      <c r="AB7" s="62">
        <f t="shared" si="11"/>
        <v>4.3209876543209864</v>
      </c>
      <c r="AC7" s="66">
        <f t="shared" si="12"/>
        <v>0.38888888888888878</v>
      </c>
      <c r="AD7" s="19">
        <v>30</v>
      </c>
      <c r="AE7" s="18">
        <v>5</v>
      </c>
      <c r="AF7" s="65">
        <f t="shared" si="13"/>
        <v>0.3</v>
      </c>
      <c r="AG7" s="86">
        <f t="shared" si="14"/>
        <v>67</v>
      </c>
      <c r="AH7" s="19">
        <v>67</v>
      </c>
      <c r="AI7" s="62">
        <f t="shared" si="15"/>
        <v>4.3209876543209864</v>
      </c>
      <c r="AJ7" s="66">
        <f t="shared" si="16"/>
        <v>0.43209876543209869</v>
      </c>
    </row>
    <row r="8" spans="1:36">
      <c r="A8" s="63" t="s">
        <v>53</v>
      </c>
      <c r="B8" s="99" t="s">
        <v>132</v>
      </c>
      <c r="C8" s="96" t="s">
        <v>1</v>
      </c>
      <c r="D8" s="83">
        <f t="shared" si="0"/>
        <v>66</v>
      </c>
      <c r="E8" s="86">
        <f t="shared" si="1"/>
        <v>93</v>
      </c>
      <c r="F8" s="64">
        <v>100</v>
      </c>
      <c r="G8" s="18">
        <v>5</v>
      </c>
      <c r="H8" s="65">
        <f t="shared" si="2"/>
        <v>0.5</v>
      </c>
      <c r="I8" s="64">
        <v>80</v>
      </c>
      <c r="J8" s="18">
        <v>3</v>
      </c>
      <c r="K8" s="65">
        <f t="shared" si="3"/>
        <v>0.30000000000000004</v>
      </c>
      <c r="L8" s="19">
        <v>0</v>
      </c>
      <c r="M8" s="18">
        <v>0</v>
      </c>
      <c r="N8" s="65">
        <f t="shared" si="4"/>
        <v>0</v>
      </c>
      <c r="O8" s="88" t="str">
        <f t="shared" si="5"/>
        <v>Neattiecas</v>
      </c>
      <c r="P8" s="19">
        <v>0</v>
      </c>
      <c r="Q8" s="18">
        <v>0</v>
      </c>
      <c r="R8" s="65">
        <f t="shared" si="6"/>
        <v>0</v>
      </c>
      <c r="S8" s="86">
        <f t="shared" si="7"/>
        <v>37</v>
      </c>
      <c r="T8" s="19">
        <v>37</v>
      </c>
      <c r="U8" s="18">
        <v>3</v>
      </c>
      <c r="V8" s="65">
        <f t="shared" si="8"/>
        <v>0.44999999999999996</v>
      </c>
      <c r="W8" s="86">
        <f t="shared" si="9"/>
        <v>51</v>
      </c>
      <c r="X8" s="19">
        <v>47</v>
      </c>
      <c r="Y8" s="18">
        <v>1</v>
      </c>
      <c r="Z8" s="65">
        <f t="shared" si="10"/>
        <v>0.15</v>
      </c>
      <c r="AA8" s="19">
        <v>54</v>
      </c>
      <c r="AB8" s="62">
        <f t="shared" si="11"/>
        <v>2.6071428571428568</v>
      </c>
      <c r="AC8" s="66">
        <f t="shared" si="12"/>
        <v>0.2346428571428571</v>
      </c>
      <c r="AD8" s="19">
        <v>50</v>
      </c>
      <c r="AE8" s="18">
        <v>1</v>
      </c>
      <c r="AF8" s="65">
        <f t="shared" si="13"/>
        <v>0.06</v>
      </c>
      <c r="AG8" s="86">
        <f t="shared" si="14"/>
        <v>62</v>
      </c>
      <c r="AH8" s="19">
        <v>62</v>
      </c>
      <c r="AI8" s="62">
        <f t="shared" si="15"/>
        <v>2.6071428571428568</v>
      </c>
      <c r="AJ8" s="66">
        <f t="shared" si="16"/>
        <v>0.26071428571428568</v>
      </c>
    </row>
    <row r="9" spans="1:36">
      <c r="A9" s="63" t="s">
        <v>1</v>
      </c>
      <c r="B9" s="99" t="s">
        <v>131</v>
      </c>
      <c r="C9" s="96" t="s">
        <v>1</v>
      </c>
      <c r="D9" s="83">
        <f t="shared" si="0"/>
        <v>65</v>
      </c>
      <c r="E9" s="86">
        <f t="shared" si="1"/>
        <v>97</v>
      </c>
      <c r="F9" s="64">
        <v>100</v>
      </c>
      <c r="G9" s="18">
        <v>3</v>
      </c>
      <c r="H9" s="65">
        <f t="shared" si="2"/>
        <v>0.30000000000000004</v>
      </c>
      <c r="I9" s="64">
        <v>100</v>
      </c>
      <c r="J9" s="18">
        <v>5</v>
      </c>
      <c r="K9" s="65">
        <f t="shared" si="3"/>
        <v>0.5</v>
      </c>
      <c r="L9" s="19">
        <v>75</v>
      </c>
      <c r="M9" s="18">
        <v>1</v>
      </c>
      <c r="N9" s="65">
        <f t="shared" si="4"/>
        <v>0.1</v>
      </c>
      <c r="O9" s="88" t="str">
        <f t="shared" si="5"/>
        <v>Neattiecas</v>
      </c>
      <c r="P9" s="19">
        <v>0</v>
      </c>
      <c r="Q9" s="18">
        <v>0</v>
      </c>
      <c r="R9" s="65">
        <f t="shared" si="6"/>
        <v>0</v>
      </c>
      <c r="S9" s="86">
        <f t="shared" si="7"/>
        <v>6</v>
      </c>
      <c r="T9" s="19">
        <v>6</v>
      </c>
      <c r="U9" s="18">
        <v>4</v>
      </c>
      <c r="V9" s="65">
        <f t="shared" si="8"/>
        <v>0.6</v>
      </c>
      <c r="W9" s="86">
        <f t="shared" si="9"/>
        <v>60</v>
      </c>
      <c r="X9" s="19">
        <v>0</v>
      </c>
      <c r="Y9" s="18">
        <v>0</v>
      </c>
      <c r="Z9" s="65">
        <f t="shared" si="10"/>
        <v>0</v>
      </c>
      <c r="AA9" s="19">
        <v>60</v>
      </c>
      <c r="AB9" s="62">
        <f t="shared" si="11"/>
        <v>3.3333333333333335</v>
      </c>
      <c r="AC9" s="66">
        <f t="shared" si="12"/>
        <v>0.3</v>
      </c>
      <c r="AD9" s="19">
        <v>0</v>
      </c>
      <c r="AE9" s="18">
        <v>0</v>
      </c>
      <c r="AF9" s="65">
        <f t="shared" si="13"/>
        <v>0</v>
      </c>
      <c r="AG9" s="86">
        <f t="shared" si="14"/>
        <v>88</v>
      </c>
      <c r="AH9" s="19">
        <v>88</v>
      </c>
      <c r="AI9" s="62">
        <f t="shared" si="15"/>
        <v>3.3333333333333335</v>
      </c>
      <c r="AJ9" s="66">
        <f t="shared" si="16"/>
        <v>0.33333333333333337</v>
      </c>
    </row>
    <row r="10" spans="1:36">
      <c r="A10" s="63" t="s">
        <v>95</v>
      </c>
      <c r="B10" s="99" t="s">
        <v>132</v>
      </c>
      <c r="C10" s="96" t="s">
        <v>34</v>
      </c>
      <c r="D10" s="83">
        <f t="shared" si="0"/>
        <v>65</v>
      </c>
      <c r="E10" s="86">
        <f t="shared" si="1"/>
        <v>71</v>
      </c>
      <c r="F10" s="64">
        <v>62</v>
      </c>
      <c r="G10" s="18">
        <v>2</v>
      </c>
      <c r="H10" s="65">
        <f t="shared" si="2"/>
        <v>0.2</v>
      </c>
      <c r="I10" s="64">
        <v>20</v>
      </c>
      <c r="J10" s="18">
        <v>2</v>
      </c>
      <c r="K10" s="65">
        <f t="shared" si="3"/>
        <v>0.2</v>
      </c>
      <c r="L10" s="19">
        <v>100</v>
      </c>
      <c r="M10" s="18">
        <v>4</v>
      </c>
      <c r="N10" s="65">
        <f t="shared" si="4"/>
        <v>0.4</v>
      </c>
      <c r="O10" s="88">
        <f t="shared" si="5"/>
        <v>96</v>
      </c>
      <c r="P10" s="19">
        <v>96</v>
      </c>
      <c r="Q10" s="18">
        <v>4</v>
      </c>
      <c r="R10" s="65">
        <f t="shared" si="6"/>
        <v>0.6</v>
      </c>
      <c r="S10" s="86">
        <f t="shared" si="7"/>
        <v>0</v>
      </c>
      <c r="T10" s="19">
        <v>0</v>
      </c>
      <c r="U10" s="18">
        <v>5</v>
      </c>
      <c r="V10" s="65">
        <f t="shared" si="8"/>
        <v>0.75</v>
      </c>
      <c r="W10" s="86">
        <f t="shared" si="9"/>
        <v>90</v>
      </c>
      <c r="X10" s="19">
        <v>88</v>
      </c>
      <c r="Y10" s="18">
        <v>5</v>
      </c>
      <c r="Z10" s="65">
        <f t="shared" si="10"/>
        <v>0.75</v>
      </c>
      <c r="AA10" s="19">
        <v>100</v>
      </c>
      <c r="AB10" s="62">
        <f t="shared" si="11"/>
        <v>3.9506172839506166</v>
      </c>
      <c r="AC10" s="66">
        <f t="shared" si="12"/>
        <v>0.35555555555555546</v>
      </c>
      <c r="AD10" s="19">
        <v>81</v>
      </c>
      <c r="AE10" s="18">
        <v>5</v>
      </c>
      <c r="AF10" s="65">
        <f t="shared" si="13"/>
        <v>0.3</v>
      </c>
      <c r="AG10" s="86">
        <f t="shared" si="14"/>
        <v>45</v>
      </c>
      <c r="AH10" s="19">
        <v>45</v>
      </c>
      <c r="AI10" s="62">
        <f t="shared" si="15"/>
        <v>3.9506172839506166</v>
      </c>
      <c r="AJ10" s="66">
        <f t="shared" si="16"/>
        <v>0.39506172839506171</v>
      </c>
    </row>
    <row r="11" spans="1:36">
      <c r="A11" s="63" t="s">
        <v>97</v>
      </c>
      <c r="B11" s="99" t="s">
        <v>132</v>
      </c>
      <c r="C11" s="96" t="s">
        <v>1</v>
      </c>
      <c r="D11" s="83">
        <f t="shared" si="0"/>
        <v>65</v>
      </c>
      <c r="E11" s="86">
        <f t="shared" si="1"/>
        <v>69</v>
      </c>
      <c r="F11" s="64">
        <v>35</v>
      </c>
      <c r="G11" s="18">
        <v>5</v>
      </c>
      <c r="H11" s="65">
        <f t="shared" si="2"/>
        <v>0.5</v>
      </c>
      <c r="I11" s="64">
        <v>80</v>
      </c>
      <c r="J11" s="18">
        <v>4</v>
      </c>
      <c r="K11" s="65">
        <f t="shared" si="3"/>
        <v>0.4</v>
      </c>
      <c r="L11" s="19">
        <v>100</v>
      </c>
      <c r="M11" s="18">
        <v>4</v>
      </c>
      <c r="N11" s="65">
        <f t="shared" si="4"/>
        <v>0.4</v>
      </c>
      <c r="O11" s="88">
        <f t="shared" si="5"/>
        <v>96</v>
      </c>
      <c r="P11" s="19">
        <v>96</v>
      </c>
      <c r="Q11" s="18">
        <v>4</v>
      </c>
      <c r="R11" s="65">
        <f t="shared" si="6"/>
        <v>0.6</v>
      </c>
      <c r="S11" s="86">
        <f t="shared" si="7"/>
        <v>31</v>
      </c>
      <c r="T11" s="19">
        <v>31</v>
      </c>
      <c r="U11" s="18">
        <v>4</v>
      </c>
      <c r="V11" s="65">
        <f t="shared" si="8"/>
        <v>0.6</v>
      </c>
      <c r="W11" s="86">
        <f t="shared" si="9"/>
        <v>63</v>
      </c>
      <c r="X11" s="19">
        <v>62</v>
      </c>
      <c r="Y11" s="18">
        <v>2</v>
      </c>
      <c r="Z11" s="65">
        <f t="shared" si="10"/>
        <v>0.3</v>
      </c>
      <c r="AA11" s="19">
        <v>55</v>
      </c>
      <c r="AB11" s="62">
        <f t="shared" si="11"/>
        <v>3.6049382716049378</v>
      </c>
      <c r="AC11" s="66">
        <f t="shared" si="12"/>
        <v>0.32444444444444437</v>
      </c>
      <c r="AD11" s="19">
        <v>85</v>
      </c>
      <c r="AE11" s="18">
        <v>2</v>
      </c>
      <c r="AF11" s="65">
        <f t="shared" si="13"/>
        <v>0.12</v>
      </c>
      <c r="AG11" s="86">
        <f t="shared" si="14"/>
        <v>60</v>
      </c>
      <c r="AH11" s="19">
        <v>60</v>
      </c>
      <c r="AI11" s="62">
        <f t="shared" si="15"/>
        <v>3.6049382716049378</v>
      </c>
      <c r="AJ11" s="66">
        <f t="shared" si="16"/>
        <v>0.36049382716049383</v>
      </c>
    </row>
    <row r="12" spans="1:36">
      <c r="A12" s="63" t="s">
        <v>63</v>
      </c>
      <c r="B12" s="99" t="s">
        <v>132</v>
      </c>
      <c r="C12" s="96" t="s">
        <v>4</v>
      </c>
      <c r="D12" s="83">
        <f t="shared" si="0"/>
        <v>64</v>
      </c>
      <c r="E12" s="86">
        <f t="shared" si="1"/>
        <v>69</v>
      </c>
      <c r="F12" s="64">
        <v>86</v>
      </c>
      <c r="G12" s="18">
        <v>3</v>
      </c>
      <c r="H12" s="65">
        <f t="shared" si="2"/>
        <v>0.30000000000000004</v>
      </c>
      <c r="I12" s="64">
        <v>60</v>
      </c>
      <c r="J12" s="18">
        <v>4</v>
      </c>
      <c r="K12" s="65">
        <f t="shared" si="3"/>
        <v>0.4</v>
      </c>
      <c r="L12" s="19">
        <v>50</v>
      </c>
      <c r="M12" s="18">
        <v>1</v>
      </c>
      <c r="N12" s="65">
        <f t="shared" si="4"/>
        <v>0.1</v>
      </c>
      <c r="O12" s="88" t="str">
        <f t="shared" si="5"/>
        <v>Neattiecas</v>
      </c>
      <c r="P12" s="19">
        <v>0</v>
      </c>
      <c r="Q12" s="18">
        <v>0</v>
      </c>
      <c r="R12" s="65">
        <f t="shared" si="6"/>
        <v>0</v>
      </c>
      <c r="S12" s="86">
        <f t="shared" si="7"/>
        <v>45</v>
      </c>
      <c r="T12" s="19">
        <v>45</v>
      </c>
      <c r="U12" s="18">
        <v>1</v>
      </c>
      <c r="V12" s="65">
        <f t="shared" si="8"/>
        <v>0.15</v>
      </c>
      <c r="W12" s="86">
        <f t="shared" si="9"/>
        <v>56</v>
      </c>
      <c r="X12" s="19">
        <v>31</v>
      </c>
      <c r="Y12" s="18">
        <v>4</v>
      </c>
      <c r="Z12" s="65">
        <f t="shared" si="10"/>
        <v>0.6</v>
      </c>
      <c r="AA12" s="19">
        <v>100</v>
      </c>
      <c r="AB12" s="62">
        <f t="shared" si="11"/>
        <v>2.7121212121212124</v>
      </c>
      <c r="AC12" s="66">
        <f t="shared" si="12"/>
        <v>0.24409090909090911</v>
      </c>
      <c r="AD12" s="19">
        <v>75</v>
      </c>
      <c r="AE12" s="18">
        <v>4</v>
      </c>
      <c r="AF12" s="65">
        <f t="shared" si="13"/>
        <v>0.24</v>
      </c>
      <c r="AG12" s="86">
        <f t="shared" si="14"/>
        <v>89</v>
      </c>
      <c r="AH12" s="19">
        <v>89</v>
      </c>
      <c r="AI12" s="62">
        <f t="shared" si="15"/>
        <v>2.7121212121212124</v>
      </c>
      <c r="AJ12" s="66">
        <f t="shared" si="16"/>
        <v>0.27121212121212124</v>
      </c>
    </row>
    <row r="13" spans="1:36">
      <c r="A13" s="63" t="s">
        <v>29</v>
      </c>
      <c r="B13" s="99" t="s">
        <v>132</v>
      </c>
      <c r="C13" s="96" t="s">
        <v>90</v>
      </c>
      <c r="D13" s="83">
        <f t="shared" si="0"/>
        <v>63</v>
      </c>
      <c r="E13" s="86">
        <f t="shared" si="1"/>
        <v>44</v>
      </c>
      <c r="F13" s="64">
        <v>86</v>
      </c>
      <c r="G13" s="18">
        <v>1</v>
      </c>
      <c r="H13" s="65">
        <f t="shared" si="2"/>
        <v>0.1</v>
      </c>
      <c r="I13" s="64">
        <v>20</v>
      </c>
      <c r="J13" s="18">
        <v>3</v>
      </c>
      <c r="K13" s="65">
        <f t="shared" si="3"/>
        <v>0.30000000000000004</v>
      </c>
      <c r="L13" s="19">
        <v>50</v>
      </c>
      <c r="M13" s="18">
        <v>5</v>
      </c>
      <c r="N13" s="65">
        <f t="shared" si="4"/>
        <v>0.5</v>
      </c>
      <c r="O13" s="88">
        <f t="shared" si="5"/>
        <v>87</v>
      </c>
      <c r="P13" s="19">
        <v>87</v>
      </c>
      <c r="Q13" s="18">
        <v>5</v>
      </c>
      <c r="R13" s="65">
        <f t="shared" si="6"/>
        <v>0.75</v>
      </c>
      <c r="S13" s="86">
        <f t="shared" si="7"/>
        <v>46</v>
      </c>
      <c r="T13" s="19">
        <v>46</v>
      </c>
      <c r="U13" s="18">
        <v>4</v>
      </c>
      <c r="V13" s="65">
        <f t="shared" si="8"/>
        <v>0.6</v>
      </c>
      <c r="W13" s="86">
        <f t="shared" si="9"/>
        <v>67</v>
      </c>
      <c r="X13" s="19">
        <v>50</v>
      </c>
      <c r="Y13" s="18">
        <v>5</v>
      </c>
      <c r="Z13" s="65">
        <f t="shared" si="10"/>
        <v>0.75</v>
      </c>
      <c r="AA13" s="19">
        <v>92</v>
      </c>
      <c r="AB13" s="62">
        <f t="shared" si="11"/>
        <v>4.0740740740740735</v>
      </c>
      <c r="AC13" s="66">
        <f t="shared" si="12"/>
        <v>0.36666666666666659</v>
      </c>
      <c r="AD13" s="19">
        <v>80</v>
      </c>
      <c r="AE13" s="18">
        <v>5</v>
      </c>
      <c r="AF13" s="65">
        <f t="shared" si="13"/>
        <v>0.3</v>
      </c>
      <c r="AG13" s="86">
        <f t="shared" si="14"/>
        <v>67</v>
      </c>
      <c r="AH13" s="19">
        <v>67</v>
      </c>
      <c r="AI13" s="62">
        <f t="shared" si="15"/>
        <v>4.0740740740740735</v>
      </c>
      <c r="AJ13" s="66">
        <f t="shared" si="16"/>
        <v>0.40740740740740738</v>
      </c>
    </row>
    <row r="14" spans="1:36">
      <c r="A14" s="63" t="s">
        <v>27</v>
      </c>
      <c r="B14" s="99" t="s">
        <v>132</v>
      </c>
      <c r="C14" s="96" t="s">
        <v>99</v>
      </c>
      <c r="D14" s="83">
        <f t="shared" si="0"/>
        <v>62</v>
      </c>
      <c r="E14" s="86">
        <f t="shared" si="1"/>
        <v>45</v>
      </c>
      <c r="F14" s="64">
        <v>35</v>
      </c>
      <c r="G14" s="18">
        <v>4</v>
      </c>
      <c r="H14" s="65">
        <f t="shared" si="2"/>
        <v>0.4</v>
      </c>
      <c r="I14" s="64">
        <v>20</v>
      </c>
      <c r="J14" s="18">
        <v>4</v>
      </c>
      <c r="K14" s="65">
        <f t="shared" si="3"/>
        <v>0.4</v>
      </c>
      <c r="L14" s="19">
        <v>74</v>
      </c>
      <c r="M14" s="18">
        <v>5</v>
      </c>
      <c r="N14" s="65">
        <f t="shared" si="4"/>
        <v>0.5</v>
      </c>
      <c r="O14" s="88">
        <f t="shared" si="5"/>
        <v>69</v>
      </c>
      <c r="P14" s="19">
        <v>69</v>
      </c>
      <c r="Q14" s="18">
        <v>5</v>
      </c>
      <c r="R14" s="65">
        <f t="shared" si="6"/>
        <v>0.75</v>
      </c>
      <c r="S14" s="86">
        <f t="shared" si="7"/>
        <v>0</v>
      </c>
      <c r="T14" s="19">
        <v>0</v>
      </c>
      <c r="U14" s="18">
        <v>1</v>
      </c>
      <c r="V14" s="65">
        <f t="shared" si="8"/>
        <v>0.15</v>
      </c>
      <c r="W14" s="86">
        <f t="shared" si="9"/>
        <v>79</v>
      </c>
      <c r="X14" s="19">
        <v>84</v>
      </c>
      <c r="Y14" s="18">
        <v>5</v>
      </c>
      <c r="Z14" s="65">
        <f t="shared" si="10"/>
        <v>0.75</v>
      </c>
      <c r="AA14" s="19">
        <v>71</v>
      </c>
      <c r="AB14" s="62">
        <f t="shared" si="11"/>
        <v>4.0123456790123448</v>
      </c>
      <c r="AC14" s="66">
        <f t="shared" si="12"/>
        <v>0.36111111111111105</v>
      </c>
      <c r="AD14" s="19">
        <v>75</v>
      </c>
      <c r="AE14" s="18">
        <v>5</v>
      </c>
      <c r="AF14" s="65">
        <f t="shared" si="13"/>
        <v>0.3</v>
      </c>
      <c r="AG14" s="86">
        <f t="shared" si="14"/>
        <v>62</v>
      </c>
      <c r="AH14" s="19">
        <v>62</v>
      </c>
      <c r="AI14" s="62">
        <f t="shared" si="15"/>
        <v>4.0123456790123448</v>
      </c>
      <c r="AJ14" s="66">
        <f t="shared" si="16"/>
        <v>0.40123456790123452</v>
      </c>
    </row>
    <row r="15" spans="1:36">
      <c r="A15" s="63" t="s">
        <v>58</v>
      </c>
      <c r="B15" s="99" t="s">
        <v>132</v>
      </c>
      <c r="C15" s="96" t="s">
        <v>77</v>
      </c>
      <c r="D15" s="83">
        <f t="shared" si="0"/>
        <v>61</v>
      </c>
      <c r="E15" s="86">
        <f t="shared" si="1"/>
        <v>75</v>
      </c>
      <c r="F15" s="64">
        <v>100</v>
      </c>
      <c r="G15" s="18">
        <v>3</v>
      </c>
      <c r="H15" s="65">
        <f t="shared" si="2"/>
        <v>0.30000000000000004</v>
      </c>
      <c r="I15" s="64">
        <v>80</v>
      </c>
      <c r="J15" s="18">
        <v>5</v>
      </c>
      <c r="K15" s="65">
        <f t="shared" si="3"/>
        <v>0.5</v>
      </c>
      <c r="L15" s="19">
        <v>55</v>
      </c>
      <c r="M15" s="18">
        <v>5</v>
      </c>
      <c r="N15" s="65">
        <f t="shared" si="4"/>
        <v>0.5</v>
      </c>
      <c r="O15" s="88">
        <f t="shared" si="5"/>
        <v>63</v>
      </c>
      <c r="P15" s="19">
        <v>63</v>
      </c>
      <c r="Q15" s="18">
        <v>4</v>
      </c>
      <c r="R15" s="65">
        <f t="shared" si="6"/>
        <v>0.6</v>
      </c>
      <c r="S15" s="86">
        <f t="shared" si="7"/>
        <v>5</v>
      </c>
      <c r="T15" s="19">
        <v>5</v>
      </c>
      <c r="U15" s="18">
        <v>5</v>
      </c>
      <c r="V15" s="65">
        <f t="shared" si="8"/>
        <v>0.75</v>
      </c>
      <c r="W15" s="86">
        <f t="shared" si="9"/>
        <v>100</v>
      </c>
      <c r="X15" s="19">
        <v>0</v>
      </c>
      <c r="Y15" s="18">
        <v>0</v>
      </c>
      <c r="Z15" s="65">
        <f t="shared" si="10"/>
        <v>0</v>
      </c>
      <c r="AA15" s="19">
        <v>100</v>
      </c>
      <c r="AB15" s="62">
        <f t="shared" si="11"/>
        <v>4.416666666666667</v>
      </c>
      <c r="AC15" s="66">
        <f t="shared" si="12"/>
        <v>0.39750000000000002</v>
      </c>
      <c r="AD15" s="19">
        <v>0</v>
      </c>
      <c r="AE15" s="18">
        <v>0</v>
      </c>
      <c r="AF15" s="65">
        <f t="shared" si="13"/>
        <v>0</v>
      </c>
      <c r="AG15" s="86">
        <f t="shared" si="14"/>
        <v>74</v>
      </c>
      <c r="AH15" s="19">
        <v>74</v>
      </c>
      <c r="AI15" s="62">
        <f t="shared" si="15"/>
        <v>4.416666666666667</v>
      </c>
      <c r="AJ15" s="66">
        <f t="shared" si="16"/>
        <v>0.44166666666666671</v>
      </c>
    </row>
    <row r="16" spans="1:36">
      <c r="A16" s="63" t="s">
        <v>47</v>
      </c>
      <c r="B16" s="99" t="s">
        <v>132</v>
      </c>
      <c r="C16" s="96" t="s">
        <v>9</v>
      </c>
      <c r="D16" s="83">
        <f t="shared" si="0"/>
        <v>60</v>
      </c>
      <c r="E16" s="86">
        <f t="shared" si="1"/>
        <v>84</v>
      </c>
      <c r="F16" s="64">
        <v>52</v>
      </c>
      <c r="G16" s="18">
        <v>5</v>
      </c>
      <c r="H16" s="65">
        <f t="shared" si="2"/>
        <v>0.5</v>
      </c>
      <c r="I16" s="64">
        <v>100</v>
      </c>
      <c r="J16" s="18">
        <v>5</v>
      </c>
      <c r="K16" s="65">
        <f t="shared" si="3"/>
        <v>0.5</v>
      </c>
      <c r="L16" s="19">
        <v>99</v>
      </c>
      <c r="M16" s="18">
        <v>5</v>
      </c>
      <c r="N16" s="65">
        <f t="shared" si="4"/>
        <v>0.5</v>
      </c>
      <c r="O16" s="88">
        <f t="shared" si="5"/>
        <v>52</v>
      </c>
      <c r="P16" s="19">
        <v>52</v>
      </c>
      <c r="Q16" s="18">
        <v>5</v>
      </c>
      <c r="R16" s="65">
        <f t="shared" si="6"/>
        <v>0.75</v>
      </c>
      <c r="S16" s="86">
        <f t="shared" si="7"/>
        <v>38</v>
      </c>
      <c r="T16" s="19">
        <v>38</v>
      </c>
      <c r="U16" s="18">
        <v>5</v>
      </c>
      <c r="V16" s="65">
        <f t="shared" si="8"/>
        <v>0.75</v>
      </c>
      <c r="W16" s="86">
        <f t="shared" si="9"/>
        <v>46</v>
      </c>
      <c r="X16" s="19">
        <v>56</v>
      </c>
      <c r="Y16" s="18">
        <v>5</v>
      </c>
      <c r="Z16" s="65">
        <f t="shared" si="10"/>
        <v>0.75</v>
      </c>
      <c r="AA16" s="19">
        <v>20</v>
      </c>
      <c r="AB16" s="62">
        <f t="shared" si="11"/>
        <v>4.9999999999999991</v>
      </c>
      <c r="AC16" s="66">
        <f t="shared" si="12"/>
        <v>0.4499999999999999</v>
      </c>
      <c r="AD16" s="19">
        <v>61</v>
      </c>
      <c r="AE16" s="18">
        <v>5</v>
      </c>
      <c r="AF16" s="65">
        <f t="shared" si="13"/>
        <v>0.3</v>
      </c>
      <c r="AG16" s="86">
        <f t="shared" si="14"/>
        <v>74</v>
      </c>
      <c r="AH16" s="19">
        <v>74</v>
      </c>
      <c r="AI16" s="62">
        <f t="shared" si="15"/>
        <v>4.9999999999999991</v>
      </c>
      <c r="AJ16" s="66">
        <f t="shared" si="16"/>
        <v>0.49999999999999994</v>
      </c>
    </row>
    <row r="17" spans="1:36">
      <c r="A17" s="63" t="s">
        <v>34</v>
      </c>
      <c r="B17" s="99" t="s">
        <v>131</v>
      </c>
      <c r="C17" s="96" t="s">
        <v>34</v>
      </c>
      <c r="D17" s="83">
        <f t="shared" si="0"/>
        <v>60</v>
      </c>
      <c r="E17" s="86">
        <f t="shared" si="1"/>
        <v>74</v>
      </c>
      <c r="F17" s="64">
        <v>100</v>
      </c>
      <c r="G17" s="18">
        <v>2</v>
      </c>
      <c r="H17" s="65">
        <f t="shared" si="2"/>
        <v>0.2</v>
      </c>
      <c r="I17" s="64">
        <v>80</v>
      </c>
      <c r="J17" s="18">
        <v>4</v>
      </c>
      <c r="K17" s="65">
        <f t="shared" si="3"/>
        <v>0.4</v>
      </c>
      <c r="L17" s="19">
        <v>56</v>
      </c>
      <c r="M17" s="18">
        <v>4</v>
      </c>
      <c r="N17" s="65">
        <f t="shared" si="4"/>
        <v>0.4</v>
      </c>
      <c r="O17" s="88">
        <f t="shared" si="5"/>
        <v>81</v>
      </c>
      <c r="P17" s="19">
        <v>81</v>
      </c>
      <c r="Q17" s="18">
        <v>4</v>
      </c>
      <c r="R17" s="65">
        <f t="shared" si="6"/>
        <v>0.6</v>
      </c>
      <c r="S17" s="86">
        <f t="shared" si="7"/>
        <v>0</v>
      </c>
      <c r="T17" s="19">
        <v>0</v>
      </c>
      <c r="U17" s="18">
        <v>3</v>
      </c>
      <c r="V17" s="65">
        <f t="shared" si="8"/>
        <v>0.44999999999999996</v>
      </c>
      <c r="W17" s="86">
        <f t="shared" si="9"/>
        <v>41</v>
      </c>
      <c r="X17" s="19">
        <v>21</v>
      </c>
      <c r="Y17" s="18">
        <v>2</v>
      </c>
      <c r="Z17" s="65">
        <f t="shared" si="10"/>
        <v>0.3</v>
      </c>
      <c r="AA17" s="19">
        <v>48</v>
      </c>
      <c r="AB17" s="62">
        <f t="shared" si="11"/>
        <v>3.049382716049382</v>
      </c>
      <c r="AC17" s="66">
        <f t="shared" si="12"/>
        <v>0.27444444444444438</v>
      </c>
      <c r="AD17" s="19">
        <v>75</v>
      </c>
      <c r="AE17" s="18">
        <v>2</v>
      </c>
      <c r="AF17" s="65">
        <f t="shared" si="13"/>
        <v>0.12</v>
      </c>
      <c r="AG17" s="86">
        <f t="shared" si="14"/>
        <v>100</v>
      </c>
      <c r="AH17" s="19">
        <v>100</v>
      </c>
      <c r="AI17" s="62">
        <f t="shared" si="15"/>
        <v>3.049382716049382</v>
      </c>
      <c r="AJ17" s="66">
        <f t="shared" si="16"/>
        <v>0.30493827160493825</v>
      </c>
    </row>
    <row r="18" spans="1:36">
      <c r="A18" s="63" t="s">
        <v>61</v>
      </c>
      <c r="B18" s="99" t="s">
        <v>132</v>
      </c>
      <c r="C18" s="96" t="s">
        <v>90</v>
      </c>
      <c r="D18" s="83">
        <f t="shared" si="0"/>
        <v>59</v>
      </c>
      <c r="E18" s="86">
        <f t="shared" si="1"/>
        <v>48</v>
      </c>
      <c r="F18" s="64">
        <v>73</v>
      </c>
      <c r="G18" s="18">
        <v>3</v>
      </c>
      <c r="H18" s="65">
        <f t="shared" si="2"/>
        <v>0.30000000000000004</v>
      </c>
      <c r="I18" s="64">
        <v>10</v>
      </c>
      <c r="J18" s="18">
        <v>2</v>
      </c>
      <c r="K18" s="65">
        <f t="shared" si="3"/>
        <v>0.2</v>
      </c>
      <c r="L18" s="19">
        <v>0</v>
      </c>
      <c r="M18" s="18">
        <v>0</v>
      </c>
      <c r="N18" s="65">
        <f t="shared" si="4"/>
        <v>0</v>
      </c>
      <c r="O18" s="88" t="str">
        <f t="shared" si="5"/>
        <v>Neattiecas</v>
      </c>
      <c r="P18" s="19">
        <v>0</v>
      </c>
      <c r="Q18" s="18">
        <v>0</v>
      </c>
      <c r="R18" s="65">
        <f t="shared" si="6"/>
        <v>0</v>
      </c>
      <c r="S18" s="86">
        <f t="shared" si="7"/>
        <v>49</v>
      </c>
      <c r="T18" s="19">
        <v>49</v>
      </c>
      <c r="U18" s="18">
        <v>4</v>
      </c>
      <c r="V18" s="65">
        <f t="shared" si="8"/>
        <v>0.6</v>
      </c>
      <c r="W18" s="86">
        <f t="shared" si="9"/>
        <v>80</v>
      </c>
      <c r="X18" s="19">
        <v>74</v>
      </c>
      <c r="Y18" s="18">
        <v>2</v>
      </c>
      <c r="Z18" s="65">
        <f t="shared" si="10"/>
        <v>0.3</v>
      </c>
      <c r="AA18" s="19">
        <v>100</v>
      </c>
      <c r="AB18" s="62">
        <f t="shared" si="11"/>
        <v>2.714285714285714</v>
      </c>
      <c r="AC18" s="66">
        <f t="shared" si="12"/>
        <v>0.24428571428571424</v>
      </c>
      <c r="AD18" s="19">
        <v>55</v>
      </c>
      <c r="AE18" s="18">
        <v>2</v>
      </c>
      <c r="AF18" s="65">
        <f t="shared" si="13"/>
        <v>0.12</v>
      </c>
      <c r="AG18" s="86">
        <f t="shared" si="14"/>
        <v>47</v>
      </c>
      <c r="AH18" s="19">
        <v>47</v>
      </c>
      <c r="AI18" s="62">
        <f t="shared" si="15"/>
        <v>2.714285714285714</v>
      </c>
      <c r="AJ18" s="66">
        <f t="shared" si="16"/>
        <v>0.27142857142857141</v>
      </c>
    </row>
    <row r="19" spans="1:36">
      <c r="A19" s="63" t="s">
        <v>83</v>
      </c>
      <c r="B19" s="99" t="s">
        <v>132</v>
      </c>
      <c r="C19" s="96" t="s">
        <v>4</v>
      </c>
      <c r="D19" s="83">
        <f t="shared" si="0"/>
        <v>59</v>
      </c>
      <c r="E19" s="86">
        <f t="shared" si="1"/>
        <v>86</v>
      </c>
      <c r="F19" s="64">
        <v>100</v>
      </c>
      <c r="G19" s="18">
        <v>5</v>
      </c>
      <c r="H19" s="65">
        <f t="shared" si="2"/>
        <v>0.5</v>
      </c>
      <c r="I19" s="64">
        <v>60</v>
      </c>
      <c r="J19" s="18">
        <v>4</v>
      </c>
      <c r="K19" s="65">
        <f t="shared" si="3"/>
        <v>0.4</v>
      </c>
      <c r="L19" s="19">
        <v>93</v>
      </c>
      <c r="M19" s="18">
        <v>5</v>
      </c>
      <c r="N19" s="65">
        <f t="shared" si="4"/>
        <v>0.5</v>
      </c>
      <c r="O19" s="88">
        <f t="shared" si="5"/>
        <v>94</v>
      </c>
      <c r="P19" s="19">
        <v>94</v>
      </c>
      <c r="Q19" s="18">
        <v>5</v>
      </c>
      <c r="R19" s="65">
        <f t="shared" si="6"/>
        <v>0.75</v>
      </c>
      <c r="S19" s="86">
        <f t="shared" si="7"/>
        <v>4</v>
      </c>
      <c r="T19" s="19">
        <v>4</v>
      </c>
      <c r="U19" s="18">
        <v>5</v>
      </c>
      <c r="V19" s="65">
        <f t="shared" si="8"/>
        <v>0.75</v>
      </c>
      <c r="W19" s="86">
        <f t="shared" si="9"/>
        <v>46</v>
      </c>
      <c r="X19" s="19">
        <v>24</v>
      </c>
      <c r="Y19" s="18">
        <v>5</v>
      </c>
      <c r="Z19" s="65">
        <f t="shared" si="10"/>
        <v>0.75</v>
      </c>
      <c r="AA19" s="19">
        <v>79</v>
      </c>
      <c r="AB19" s="62">
        <f t="shared" si="11"/>
        <v>4.8765432098765427</v>
      </c>
      <c r="AC19" s="66">
        <f t="shared" si="12"/>
        <v>0.43888888888888883</v>
      </c>
      <c r="AD19" s="19">
        <v>55</v>
      </c>
      <c r="AE19" s="18">
        <v>5</v>
      </c>
      <c r="AF19" s="65">
        <f t="shared" si="13"/>
        <v>0.3</v>
      </c>
      <c r="AG19" s="86">
        <f t="shared" si="14"/>
        <v>47</v>
      </c>
      <c r="AH19" s="19">
        <v>47</v>
      </c>
      <c r="AI19" s="62">
        <f t="shared" si="15"/>
        <v>4.8765432098765427</v>
      </c>
      <c r="AJ19" s="66">
        <f t="shared" si="16"/>
        <v>0.48765432098765427</v>
      </c>
    </row>
    <row r="20" spans="1:36">
      <c r="A20" s="63" t="s">
        <v>16</v>
      </c>
      <c r="B20" s="99" t="s">
        <v>132</v>
      </c>
      <c r="C20" s="96" t="s">
        <v>1</v>
      </c>
      <c r="D20" s="83">
        <f t="shared" si="0"/>
        <v>59</v>
      </c>
      <c r="E20" s="86">
        <f t="shared" si="1"/>
        <v>57</v>
      </c>
      <c r="F20" s="64">
        <v>34</v>
      </c>
      <c r="G20" s="18">
        <v>5</v>
      </c>
      <c r="H20" s="65">
        <f t="shared" si="2"/>
        <v>0.5</v>
      </c>
      <c r="I20" s="64">
        <v>60</v>
      </c>
      <c r="J20" s="18">
        <v>5</v>
      </c>
      <c r="K20" s="65">
        <f t="shared" si="3"/>
        <v>0.5</v>
      </c>
      <c r="L20" s="19">
        <v>77</v>
      </c>
      <c r="M20" s="18">
        <v>5</v>
      </c>
      <c r="N20" s="65">
        <f t="shared" si="4"/>
        <v>0.5</v>
      </c>
      <c r="O20" s="88">
        <f t="shared" si="5"/>
        <v>80</v>
      </c>
      <c r="P20" s="19">
        <v>80</v>
      </c>
      <c r="Q20" s="18">
        <v>5</v>
      </c>
      <c r="R20" s="65">
        <f t="shared" si="6"/>
        <v>0.75</v>
      </c>
      <c r="S20" s="86">
        <f t="shared" si="7"/>
        <v>15</v>
      </c>
      <c r="T20" s="19">
        <v>15</v>
      </c>
      <c r="U20" s="18">
        <v>5</v>
      </c>
      <c r="V20" s="65">
        <f t="shared" si="8"/>
        <v>0.75</v>
      </c>
      <c r="W20" s="86">
        <f t="shared" si="9"/>
        <v>74</v>
      </c>
      <c r="X20" s="19">
        <v>82</v>
      </c>
      <c r="Y20" s="18">
        <v>5</v>
      </c>
      <c r="Z20" s="65">
        <f t="shared" si="10"/>
        <v>0.75</v>
      </c>
      <c r="AA20" s="19">
        <v>54</v>
      </c>
      <c r="AB20" s="62">
        <f t="shared" si="11"/>
        <v>4.9999999999999991</v>
      </c>
      <c r="AC20" s="66">
        <f t="shared" si="12"/>
        <v>0.4499999999999999</v>
      </c>
      <c r="AD20" s="19">
        <v>83</v>
      </c>
      <c r="AE20" s="18">
        <v>5</v>
      </c>
      <c r="AF20" s="65">
        <f t="shared" si="13"/>
        <v>0.3</v>
      </c>
      <c r="AG20" s="86">
        <f t="shared" si="14"/>
        <v>54</v>
      </c>
      <c r="AH20" s="19">
        <v>54</v>
      </c>
      <c r="AI20" s="62">
        <f t="shared" si="15"/>
        <v>4.9999999999999991</v>
      </c>
      <c r="AJ20" s="66">
        <f t="shared" si="16"/>
        <v>0.49999999999999994</v>
      </c>
    </row>
    <row r="21" spans="1:36">
      <c r="A21" s="63" t="s">
        <v>77</v>
      </c>
      <c r="B21" s="99" t="s">
        <v>131</v>
      </c>
      <c r="C21" s="96" t="s">
        <v>77</v>
      </c>
      <c r="D21" s="83">
        <f t="shared" si="0"/>
        <v>58</v>
      </c>
      <c r="E21" s="86">
        <f t="shared" si="1"/>
        <v>67</v>
      </c>
      <c r="F21" s="64">
        <v>86</v>
      </c>
      <c r="G21" s="18">
        <v>5</v>
      </c>
      <c r="H21" s="65">
        <f t="shared" si="2"/>
        <v>0.5</v>
      </c>
      <c r="I21" s="64">
        <v>60</v>
      </c>
      <c r="J21" s="18">
        <v>4</v>
      </c>
      <c r="K21" s="65">
        <f t="shared" si="3"/>
        <v>0.4</v>
      </c>
      <c r="L21" s="19">
        <v>50</v>
      </c>
      <c r="M21" s="18">
        <v>4</v>
      </c>
      <c r="N21" s="65">
        <f t="shared" si="4"/>
        <v>0.4</v>
      </c>
      <c r="O21" s="88">
        <f t="shared" si="5"/>
        <v>69</v>
      </c>
      <c r="P21" s="19">
        <v>69</v>
      </c>
      <c r="Q21" s="18">
        <v>3</v>
      </c>
      <c r="R21" s="65">
        <f t="shared" si="6"/>
        <v>0.44999999999999996</v>
      </c>
      <c r="S21" s="86">
        <f t="shared" si="7"/>
        <v>26</v>
      </c>
      <c r="T21" s="19">
        <v>26</v>
      </c>
      <c r="U21" s="18">
        <v>4</v>
      </c>
      <c r="V21" s="65">
        <f t="shared" si="8"/>
        <v>0.6</v>
      </c>
      <c r="W21" s="86">
        <f t="shared" si="9"/>
        <v>53</v>
      </c>
      <c r="X21" s="19">
        <v>41</v>
      </c>
      <c r="Y21" s="18">
        <v>3</v>
      </c>
      <c r="Z21" s="65">
        <f t="shared" si="10"/>
        <v>0.44999999999999996</v>
      </c>
      <c r="AA21" s="19">
        <v>75</v>
      </c>
      <c r="AB21" s="62">
        <f t="shared" si="11"/>
        <v>3.6790123456790123</v>
      </c>
      <c r="AC21" s="66">
        <f t="shared" si="12"/>
        <v>0.33111111111111108</v>
      </c>
      <c r="AD21" s="19">
        <v>40</v>
      </c>
      <c r="AE21" s="18">
        <v>3</v>
      </c>
      <c r="AF21" s="65">
        <f t="shared" si="13"/>
        <v>0.18</v>
      </c>
      <c r="AG21" s="86">
        <f t="shared" si="14"/>
        <v>80</v>
      </c>
      <c r="AH21" s="19">
        <v>80</v>
      </c>
      <c r="AI21" s="62">
        <f t="shared" si="15"/>
        <v>3.6790123456790123</v>
      </c>
      <c r="AJ21" s="66">
        <f t="shared" si="16"/>
        <v>0.36790123456790125</v>
      </c>
    </row>
    <row r="22" spans="1:36">
      <c r="A22" s="63" t="s">
        <v>44</v>
      </c>
      <c r="B22" s="99" t="s">
        <v>132</v>
      </c>
      <c r="C22" s="96" t="s">
        <v>34</v>
      </c>
      <c r="D22" s="83">
        <f t="shared" si="0"/>
        <v>58</v>
      </c>
      <c r="E22" s="86">
        <f t="shared" si="1"/>
        <v>85</v>
      </c>
      <c r="F22" s="64">
        <v>65</v>
      </c>
      <c r="G22" s="18">
        <v>5</v>
      </c>
      <c r="H22" s="65">
        <f t="shared" si="2"/>
        <v>0.5</v>
      </c>
      <c r="I22" s="64">
        <v>100</v>
      </c>
      <c r="J22" s="18">
        <v>5</v>
      </c>
      <c r="K22" s="65">
        <f t="shared" si="3"/>
        <v>0.5</v>
      </c>
      <c r="L22" s="19">
        <v>100</v>
      </c>
      <c r="M22" s="18">
        <v>2</v>
      </c>
      <c r="N22" s="65">
        <f t="shared" si="4"/>
        <v>0.2</v>
      </c>
      <c r="O22" s="88">
        <f t="shared" si="5"/>
        <v>0</v>
      </c>
      <c r="P22" s="19">
        <v>0</v>
      </c>
      <c r="Q22" s="18">
        <v>1</v>
      </c>
      <c r="R22" s="65">
        <f t="shared" si="6"/>
        <v>0.15</v>
      </c>
      <c r="S22" s="86">
        <f t="shared" si="7"/>
        <v>6</v>
      </c>
      <c r="T22" s="19">
        <v>6</v>
      </c>
      <c r="U22" s="18">
        <v>5</v>
      </c>
      <c r="V22" s="65">
        <f t="shared" si="8"/>
        <v>0.75</v>
      </c>
      <c r="W22" s="86">
        <f t="shared" si="9"/>
        <v>68</v>
      </c>
      <c r="X22" s="19">
        <v>66</v>
      </c>
      <c r="Y22" s="18">
        <v>4</v>
      </c>
      <c r="Z22" s="65">
        <f t="shared" si="10"/>
        <v>0.6</v>
      </c>
      <c r="AA22" s="19">
        <v>54</v>
      </c>
      <c r="AB22" s="62">
        <f t="shared" si="11"/>
        <v>3.6296296296296289</v>
      </c>
      <c r="AC22" s="66">
        <f t="shared" si="12"/>
        <v>0.32666666666666661</v>
      </c>
      <c r="AD22" s="19">
        <v>90</v>
      </c>
      <c r="AE22" s="18">
        <v>4</v>
      </c>
      <c r="AF22" s="65">
        <f t="shared" si="13"/>
        <v>0.24</v>
      </c>
      <c r="AG22" s="86">
        <f t="shared" si="14"/>
        <v>69</v>
      </c>
      <c r="AH22" s="19">
        <v>69</v>
      </c>
      <c r="AI22" s="62">
        <f t="shared" si="15"/>
        <v>3.6296296296296289</v>
      </c>
      <c r="AJ22" s="66">
        <f t="shared" si="16"/>
        <v>0.36296296296296293</v>
      </c>
    </row>
    <row r="23" spans="1:36">
      <c r="A23" s="63" t="s">
        <v>69</v>
      </c>
      <c r="B23" s="99" t="s">
        <v>132</v>
      </c>
      <c r="C23" s="96" t="s">
        <v>34</v>
      </c>
      <c r="D23" s="83">
        <f t="shared" si="0"/>
        <v>58</v>
      </c>
      <c r="E23" s="86">
        <f t="shared" si="1"/>
        <v>71</v>
      </c>
      <c r="F23" s="64">
        <v>86</v>
      </c>
      <c r="G23" s="18">
        <v>3</v>
      </c>
      <c r="H23" s="65">
        <f t="shared" si="2"/>
        <v>0.30000000000000004</v>
      </c>
      <c r="I23" s="64">
        <v>70</v>
      </c>
      <c r="J23" s="18">
        <v>4</v>
      </c>
      <c r="K23" s="65">
        <f t="shared" si="3"/>
        <v>0.4</v>
      </c>
      <c r="L23" s="19">
        <v>50</v>
      </c>
      <c r="M23" s="18">
        <v>2</v>
      </c>
      <c r="N23" s="65">
        <f t="shared" si="4"/>
        <v>0.2</v>
      </c>
      <c r="O23" s="88" t="str">
        <f t="shared" si="5"/>
        <v>Neattiecas</v>
      </c>
      <c r="P23" s="19">
        <v>0</v>
      </c>
      <c r="Q23" s="18">
        <v>0</v>
      </c>
      <c r="R23" s="65">
        <f t="shared" si="6"/>
        <v>0</v>
      </c>
      <c r="S23" s="86">
        <f t="shared" si="7"/>
        <v>0</v>
      </c>
      <c r="T23" s="19">
        <v>0</v>
      </c>
      <c r="U23" s="18">
        <v>1</v>
      </c>
      <c r="V23" s="65">
        <f t="shared" si="8"/>
        <v>0.15</v>
      </c>
      <c r="W23" s="86">
        <f t="shared" si="9"/>
        <v>44</v>
      </c>
      <c r="X23" s="19">
        <v>0</v>
      </c>
      <c r="Y23" s="18">
        <v>0</v>
      </c>
      <c r="Z23" s="65">
        <f t="shared" si="10"/>
        <v>0</v>
      </c>
      <c r="AA23" s="19">
        <v>44</v>
      </c>
      <c r="AB23" s="62">
        <f t="shared" si="11"/>
        <v>2.3333333333333335</v>
      </c>
      <c r="AC23" s="66">
        <f t="shared" si="12"/>
        <v>0.21</v>
      </c>
      <c r="AD23" s="19">
        <v>0</v>
      </c>
      <c r="AE23" s="18">
        <v>0</v>
      </c>
      <c r="AF23" s="65">
        <f t="shared" si="13"/>
        <v>0</v>
      </c>
      <c r="AG23" s="86">
        <f t="shared" si="14"/>
        <v>61</v>
      </c>
      <c r="AH23" s="19">
        <v>61</v>
      </c>
      <c r="AI23" s="62">
        <f t="shared" si="15"/>
        <v>2.3333333333333335</v>
      </c>
      <c r="AJ23" s="66">
        <f t="shared" si="16"/>
        <v>0.23333333333333336</v>
      </c>
    </row>
    <row r="24" spans="1:36">
      <c r="A24" s="63" t="s">
        <v>12</v>
      </c>
      <c r="B24" s="99" t="s">
        <v>132</v>
      </c>
      <c r="C24" s="96" t="s">
        <v>62</v>
      </c>
      <c r="D24" s="83">
        <f t="shared" si="0"/>
        <v>57</v>
      </c>
      <c r="E24" s="86">
        <f t="shared" si="1"/>
        <v>71</v>
      </c>
      <c r="F24" s="64">
        <v>86</v>
      </c>
      <c r="G24" s="18">
        <v>4</v>
      </c>
      <c r="H24" s="65">
        <f t="shared" si="2"/>
        <v>0.4</v>
      </c>
      <c r="I24" s="64">
        <v>20</v>
      </c>
      <c r="J24" s="18">
        <v>4</v>
      </c>
      <c r="K24" s="65">
        <f t="shared" si="3"/>
        <v>0.4</v>
      </c>
      <c r="L24" s="19">
        <v>100</v>
      </c>
      <c r="M24" s="18">
        <v>5</v>
      </c>
      <c r="N24" s="65">
        <f t="shared" si="4"/>
        <v>0.5</v>
      </c>
      <c r="O24" s="88">
        <f t="shared" si="5"/>
        <v>88</v>
      </c>
      <c r="P24" s="19">
        <v>88</v>
      </c>
      <c r="Q24" s="18">
        <v>5</v>
      </c>
      <c r="R24" s="65">
        <f t="shared" si="6"/>
        <v>0.75</v>
      </c>
      <c r="S24" s="86">
        <f t="shared" si="7"/>
        <v>4</v>
      </c>
      <c r="T24" s="19">
        <v>4</v>
      </c>
      <c r="U24" s="18">
        <v>5</v>
      </c>
      <c r="V24" s="65">
        <f t="shared" si="8"/>
        <v>0.75</v>
      </c>
      <c r="W24" s="86">
        <f t="shared" si="9"/>
        <v>58</v>
      </c>
      <c r="X24" s="19">
        <v>80</v>
      </c>
      <c r="Y24" s="18">
        <v>5</v>
      </c>
      <c r="Z24" s="65">
        <f t="shared" si="10"/>
        <v>0.75</v>
      </c>
      <c r="AA24" s="19">
        <v>15</v>
      </c>
      <c r="AB24" s="62">
        <f t="shared" si="11"/>
        <v>4.7530864197530853</v>
      </c>
      <c r="AC24" s="66">
        <f t="shared" si="12"/>
        <v>0.42777777777777765</v>
      </c>
      <c r="AD24" s="19">
        <v>65</v>
      </c>
      <c r="AE24" s="18">
        <v>5</v>
      </c>
      <c r="AF24" s="65">
        <f t="shared" si="13"/>
        <v>0.3</v>
      </c>
      <c r="AG24" s="86">
        <f t="shared" si="14"/>
        <v>52</v>
      </c>
      <c r="AH24" s="19">
        <v>52</v>
      </c>
      <c r="AI24" s="62">
        <f t="shared" si="15"/>
        <v>4.7530864197530853</v>
      </c>
      <c r="AJ24" s="66">
        <f t="shared" si="16"/>
        <v>0.47530864197530853</v>
      </c>
    </row>
    <row r="25" spans="1:36">
      <c r="A25" s="63" t="s">
        <v>94</v>
      </c>
      <c r="B25" s="99" t="s">
        <v>132</v>
      </c>
      <c r="C25" s="96" t="s">
        <v>77</v>
      </c>
      <c r="D25" s="83">
        <f t="shared" si="0"/>
        <v>57</v>
      </c>
      <c r="E25" s="86">
        <f t="shared" si="1"/>
        <v>77</v>
      </c>
      <c r="F25" s="64">
        <v>100</v>
      </c>
      <c r="G25" s="18">
        <v>4</v>
      </c>
      <c r="H25" s="65">
        <f t="shared" si="2"/>
        <v>0.4</v>
      </c>
      <c r="I25" s="64">
        <v>100</v>
      </c>
      <c r="J25" s="18">
        <v>4</v>
      </c>
      <c r="K25" s="65">
        <f t="shared" si="3"/>
        <v>0.4</v>
      </c>
      <c r="L25" s="19">
        <v>39</v>
      </c>
      <c r="M25" s="18">
        <v>5</v>
      </c>
      <c r="N25" s="65">
        <f t="shared" si="4"/>
        <v>0.5</v>
      </c>
      <c r="O25" s="88">
        <f t="shared" si="5"/>
        <v>76</v>
      </c>
      <c r="P25" s="19">
        <v>76</v>
      </c>
      <c r="Q25" s="18">
        <v>4</v>
      </c>
      <c r="R25" s="65">
        <f t="shared" si="6"/>
        <v>0.6</v>
      </c>
      <c r="S25" s="86">
        <f t="shared" si="7"/>
        <v>9</v>
      </c>
      <c r="T25" s="19">
        <v>9</v>
      </c>
      <c r="U25" s="18">
        <v>4</v>
      </c>
      <c r="V25" s="65">
        <f t="shared" si="8"/>
        <v>0.6</v>
      </c>
      <c r="W25" s="86">
        <f t="shared" si="9"/>
        <v>45</v>
      </c>
      <c r="X25" s="19">
        <v>21</v>
      </c>
      <c r="Y25" s="18">
        <v>3</v>
      </c>
      <c r="Z25" s="65">
        <f t="shared" si="10"/>
        <v>0.44999999999999996</v>
      </c>
      <c r="AA25" s="19">
        <v>60</v>
      </c>
      <c r="AB25" s="62">
        <f t="shared" si="11"/>
        <v>3.8641975308641978</v>
      </c>
      <c r="AC25" s="66">
        <f t="shared" si="12"/>
        <v>0.3477777777777778</v>
      </c>
      <c r="AD25" s="19">
        <v>75</v>
      </c>
      <c r="AE25" s="18">
        <v>3</v>
      </c>
      <c r="AF25" s="65">
        <f t="shared" si="13"/>
        <v>0.18</v>
      </c>
      <c r="AG25" s="86">
        <f t="shared" si="14"/>
        <v>65</v>
      </c>
      <c r="AH25" s="19">
        <v>65</v>
      </c>
      <c r="AI25" s="62">
        <f t="shared" si="15"/>
        <v>3.8641975308641978</v>
      </c>
      <c r="AJ25" s="66">
        <f t="shared" si="16"/>
        <v>0.38641975308641979</v>
      </c>
    </row>
    <row r="26" spans="1:36">
      <c r="A26" s="63" t="s">
        <v>28</v>
      </c>
      <c r="B26" s="99" t="s">
        <v>132</v>
      </c>
      <c r="C26" s="96" t="s">
        <v>9</v>
      </c>
      <c r="D26" s="83">
        <f t="shared" si="0"/>
        <v>57</v>
      </c>
      <c r="E26" s="86">
        <f t="shared" si="1"/>
        <v>66</v>
      </c>
      <c r="F26" s="64">
        <v>65</v>
      </c>
      <c r="G26" s="18">
        <v>5</v>
      </c>
      <c r="H26" s="65">
        <f t="shared" si="2"/>
        <v>0.5</v>
      </c>
      <c r="I26" s="64">
        <v>80</v>
      </c>
      <c r="J26" s="18">
        <v>5</v>
      </c>
      <c r="K26" s="65">
        <f t="shared" si="3"/>
        <v>0.5</v>
      </c>
      <c r="L26" s="19">
        <v>50</v>
      </c>
      <c r="M26" s="18">
        <v>4</v>
      </c>
      <c r="N26" s="65">
        <f t="shared" si="4"/>
        <v>0.4</v>
      </c>
      <c r="O26" s="88">
        <f t="shared" si="5"/>
        <v>81</v>
      </c>
      <c r="P26" s="19">
        <v>81</v>
      </c>
      <c r="Q26" s="18">
        <v>3</v>
      </c>
      <c r="R26" s="65">
        <f t="shared" si="6"/>
        <v>0.44999999999999996</v>
      </c>
      <c r="S26" s="86">
        <f t="shared" si="7"/>
        <v>0</v>
      </c>
      <c r="T26" s="19">
        <v>0</v>
      </c>
      <c r="U26" s="18">
        <v>4</v>
      </c>
      <c r="V26" s="65">
        <f t="shared" si="8"/>
        <v>0.6</v>
      </c>
      <c r="W26" s="86">
        <f t="shared" si="9"/>
        <v>66</v>
      </c>
      <c r="X26" s="19">
        <v>0</v>
      </c>
      <c r="Y26" s="18">
        <v>0</v>
      </c>
      <c r="Z26" s="65">
        <f t="shared" si="10"/>
        <v>0</v>
      </c>
      <c r="AA26" s="19">
        <v>66</v>
      </c>
      <c r="AB26" s="62">
        <f t="shared" si="11"/>
        <v>4.083333333333333</v>
      </c>
      <c r="AC26" s="66">
        <f t="shared" si="12"/>
        <v>0.36749999999999994</v>
      </c>
      <c r="AD26" s="19">
        <v>0</v>
      </c>
      <c r="AE26" s="18">
        <v>0</v>
      </c>
      <c r="AF26" s="65">
        <f t="shared" si="13"/>
        <v>0</v>
      </c>
      <c r="AG26" s="86">
        <f t="shared" si="14"/>
        <v>72</v>
      </c>
      <c r="AH26" s="19">
        <v>72</v>
      </c>
      <c r="AI26" s="62">
        <f t="shared" si="15"/>
        <v>4.083333333333333</v>
      </c>
      <c r="AJ26" s="66">
        <f t="shared" si="16"/>
        <v>0.40833333333333333</v>
      </c>
    </row>
    <row r="27" spans="1:36">
      <c r="A27" s="63" t="s">
        <v>30</v>
      </c>
      <c r="B27" s="99" t="s">
        <v>132</v>
      </c>
      <c r="C27" s="96" t="s">
        <v>46</v>
      </c>
      <c r="D27" s="83">
        <f t="shared" si="0"/>
        <v>57</v>
      </c>
      <c r="E27" s="86">
        <f t="shared" si="1"/>
        <v>91</v>
      </c>
      <c r="F27" s="64">
        <v>100</v>
      </c>
      <c r="G27" s="18">
        <v>2</v>
      </c>
      <c r="H27" s="65">
        <f t="shared" si="2"/>
        <v>0.2</v>
      </c>
      <c r="I27" s="64">
        <v>80</v>
      </c>
      <c r="J27" s="18">
        <v>3</v>
      </c>
      <c r="K27" s="65">
        <f t="shared" si="3"/>
        <v>0.30000000000000004</v>
      </c>
      <c r="L27" s="19">
        <v>100</v>
      </c>
      <c r="M27" s="18">
        <v>2</v>
      </c>
      <c r="N27" s="65">
        <f t="shared" si="4"/>
        <v>0.2</v>
      </c>
      <c r="O27" s="88" t="str">
        <f t="shared" si="5"/>
        <v>Neattiecas</v>
      </c>
      <c r="P27" s="19">
        <v>0</v>
      </c>
      <c r="Q27" s="18">
        <v>0</v>
      </c>
      <c r="R27" s="65">
        <f t="shared" si="6"/>
        <v>0</v>
      </c>
      <c r="S27" s="86">
        <f t="shared" si="7"/>
        <v>4</v>
      </c>
      <c r="T27" s="19">
        <v>4</v>
      </c>
      <c r="U27" s="18">
        <v>2</v>
      </c>
      <c r="V27" s="65">
        <f t="shared" si="8"/>
        <v>0.3</v>
      </c>
      <c r="W27" s="86">
        <f t="shared" si="9"/>
        <v>18</v>
      </c>
      <c r="X27" s="19">
        <v>0</v>
      </c>
      <c r="Y27" s="18">
        <v>0</v>
      </c>
      <c r="Z27" s="65">
        <f t="shared" si="10"/>
        <v>0</v>
      </c>
      <c r="AA27" s="19">
        <v>0</v>
      </c>
      <c r="AB27" s="62">
        <f t="shared" si="11"/>
        <v>2.0784313725490198</v>
      </c>
      <c r="AC27" s="66">
        <f t="shared" si="12"/>
        <v>0.18705882352941178</v>
      </c>
      <c r="AD27" s="19">
        <v>75</v>
      </c>
      <c r="AE27" s="18">
        <v>1</v>
      </c>
      <c r="AF27" s="65">
        <f t="shared" si="13"/>
        <v>0.06</v>
      </c>
      <c r="AG27" s="86">
        <f t="shared" si="14"/>
        <v>65</v>
      </c>
      <c r="AH27" s="19">
        <v>65</v>
      </c>
      <c r="AI27" s="62">
        <f t="shared" si="15"/>
        <v>2.0784313725490198</v>
      </c>
      <c r="AJ27" s="66">
        <f t="shared" si="16"/>
        <v>0.207843137254902</v>
      </c>
    </row>
    <row r="28" spans="1:36">
      <c r="A28" s="63" t="s">
        <v>91</v>
      </c>
      <c r="B28" s="99" t="s">
        <v>131</v>
      </c>
      <c r="C28" s="96" t="s">
        <v>135</v>
      </c>
      <c r="D28" s="83">
        <f t="shared" si="0"/>
        <v>56</v>
      </c>
      <c r="E28" s="86">
        <f t="shared" si="1"/>
        <v>74</v>
      </c>
      <c r="F28" s="64">
        <v>86</v>
      </c>
      <c r="G28" s="18">
        <v>4</v>
      </c>
      <c r="H28" s="65">
        <f t="shared" si="2"/>
        <v>0.4</v>
      </c>
      <c r="I28" s="64">
        <v>70</v>
      </c>
      <c r="J28" s="18">
        <v>4</v>
      </c>
      <c r="K28" s="65">
        <f t="shared" si="3"/>
        <v>0.4</v>
      </c>
      <c r="L28" s="19">
        <v>64</v>
      </c>
      <c r="M28" s="18">
        <v>3</v>
      </c>
      <c r="N28" s="65">
        <f t="shared" si="4"/>
        <v>0.30000000000000004</v>
      </c>
      <c r="O28" s="88">
        <f t="shared" si="5"/>
        <v>53</v>
      </c>
      <c r="P28" s="19">
        <v>53</v>
      </c>
      <c r="Q28" s="18">
        <v>2</v>
      </c>
      <c r="R28" s="65">
        <f t="shared" si="6"/>
        <v>0.3</v>
      </c>
      <c r="S28" s="86">
        <f t="shared" si="7"/>
        <v>22</v>
      </c>
      <c r="T28" s="19">
        <v>22</v>
      </c>
      <c r="U28" s="18">
        <v>4</v>
      </c>
      <c r="V28" s="65">
        <f t="shared" si="8"/>
        <v>0.6</v>
      </c>
      <c r="W28" s="86">
        <f t="shared" si="9"/>
        <v>52</v>
      </c>
      <c r="X28" s="19">
        <v>21</v>
      </c>
      <c r="Y28" s="18">
        <v>2</v>
      </c>
      <c r="Z28" s="65">
        <f t="shared" si="10"/>
        <v>0.3</v>
      </c>
      <c r="AA28" s="19">
        <v>76</v>
      </c>
      <c r="AB28" s="62">
        <f t="shared" si="11"/>
        <v>2.9876543209876538</v>
      </c>
      <c r="AC28" s="66">
        <f t="shared" si="12"/>
        <v>0.26888888888888884</v>
      </c>
      <c r="AD28" s="19">
        <v>75</v>
      </c>
      <c r="AE28" s="18">
        <v>2</v>
      </c>
      <c r="AF28" s="65">
        <f t="shared" si="13"/>
        <v>0.12</v>
      </c>
      <c r="AG28" s="86">
        <f t="shared" si="14"/>
        <v>73</v>
      </c>
      <c r="AH28" s="19">
        <v>73</v>
      </c>
      <c r="AI28" s="62">
        <f t="shared" si="15"/>
        <v>2.9876543209876538</v>
      </c>
      <c r="AJ28" s="66">
        <f t="shared" si="16"/>
        <v>0.29876543209876538</v>
      </c>
    </row>
    <row r="29" spans="1:36">
      <c r="A29" s="63" t="s">
        <v>4</v>
      </c>
      <c r="B29" s="99" t="s">
        <v>131</v>
      </c>
      <c r="C29" s="96" t="s">
        <v>4</v>
      </c>
      <c r="D29" s="83">
        <f t="shared" si="0"/>
        <v>56</v>
      </c>
      <c r="E29" s="86">
        <f t="shared" si="1"/>
        <v>96</v>
      </c>
      <c r="F29" s="64">
        <v>100</v>
      </c>
      <c r="G29" s="18">
        <v>4</v>
      </c>
      <c r="H29" s="65">
        <f t="shared" si="2"/>
        <v>0.4</v>
      </c>
      <c r="I29" s="64">
        <v>90</v>
      </c>
      <c r="J29" s="18">
        <v>3</v>
      </c>
      <c r="K29" s="65">
        <f t="shared" si="3"/>
        <v>0.30000000000000004</v>
      </c>
      <c r="L29" s="19">
        <v>0</v>
      </c>
      <c r="M29" s="18">
        <v>0</v>
      </c>
      <c r="N29" s="65">
        <f t="shared" si="4"/>
        <v>0</v>
      </c>
      <c r="O29" s="88" t="str">
        <f t="shared" si="5"/>
        <v>Neattiecas</v>
      </c>
      <c r="P29" s="19">
        <v>0</v>
      </c>
      <c r="Q29" s="18">
        <v>0</v>
      </c>
      <c r="R29" s="65">
        <f t="shared" si="6"/>
        <v>0</v>
      </c>
      <c r="S29" s="86">
        <f t="shared" si="7"/>
        <v>35</v>
      </c>
      <c r="T29" s="19">
        <v>35</v>
      </c>
      <c r="U29" s="18">
        <v>3</v>
      </c>
      <c r="V29" s="65">
        <f t="shared" si="8"/>
        <v>0.44999999999999996</v>
      </c>
      <c r="W29" s="86">
        <f t="shared" si="9"/>
        <v>9</v>
      </c>
      <c r="X29" s="19">
        <v>10</v>
      </c>
      <c r="Y29" s="18">
        <v>1</v>
      </c>
      <c r="Z29" s="65">
        <f t="shared" si="10"/>
        <v>0.15</v>
      </c>
      <c r="AA29" s="19">
        <v>10</v>
      </c>
      <c r="AB29" s="62">
        <f t="shared" si="11"/>
        <v>2.4285714285714279</v>
      </c>
      <c r="AC29" s="66">
        <f t="shared" si="12"/>
        <v>0.2185714285714285</v>
      </c>
      <c r="AD29" s="19">
        <v>0</v>
      </c>
      <c r="AE29" s="18">
        <v>1</v>
      </c>
      <c r="AF29" s="65">
        <f t="shared" si="13"/>
        <v>0.06</v>
      </c>
      <c r="AG29" s="86">
        <f t="shared" si="14"/>
        <v>62</v>
      </c>
      <c r="AH29" s="19">
        <v>62</v>
      </c>
      <c r="AI29" s="62">
        <f t="shared" si="15"/>
        <v>2.4285714285714279</v>
      </c>
      <c r="AJ29" s="66">
        <f t="shared" si="16"/>
        <v>0.2428571428571428</v>
      </c>
    </row>
    <row r="30" spans="1:36">
      <c r="A30" s="63" t="s">
        <v>57</v>
      </c>
      <c r="B30" s="99" t="s">
        <v>132</v>
      </c>
      <c r="C30" s="96" t="s">
        <v>46</v>
      </c>
      <c r="D30" s="83">
        <f t="shared" si="0"/>
        <v>55</v>
      </c>
      <c r="E30" s="86">
        <f t="shared" si="1"/>
        <v>72</v>
      </c>
      <c r="F30" s="64">
        <v>100</v>
      </c>
      <c r="G30" s="18">
        <v>2</v>
      </c>
      <c r="H30" s="65">
        <f t="shared" si="2"/>
        <v>0.2</v>
      </c>
      <c r="I30" s="64">
        <v>40</v>
      </c>
      <c r="J30" s="18">
        <v>2</v>
      </c>
      <c r="K30" s="65">
        <f t="shared" si="3"/>
        <v>0.2</v>
      </c>
      <c r="L30" s="19">
        <v>74</v>
      </c>
      <c r="M30" s="18">
        <v>3</v>
      </c>
      <c r="N30" s="65">
        <f t="shared" si="4"/>
        <v>0.30000000000000004</v>
      </c>
      <c r="O30" s="88" t="str">
        <f t="shared" si="5"/>
        <v>Neattiecas</v>
      </c>
      <c r="P30" s="19">
        <v>0</v>
      </c>
      <c r="Q30" s="18">
        <v>0</v>
      </c>
      <c r="R30" s="65">
        <f t="shared" si="6"/>
        <v>0</v>
      </c>
      <c r="S30" s="86">
        <f t="shared" si="7"/>
        <v>14</v>
      </c>
      <c r="T30" s="19">
        <v>14</v>
      </c>
      <c r="U30" s="18">
        <v>2</v>
      </c>
      <c r="V30" s="65">
        <f t="shared" si="8"/>
        <v>0.3</v>
      </c>
      <c r="W30" s="86">
        <f t="shared" si="9"/>
        <v>62</v>
      </c>
      <c r="X30" s="19">
        <v>59</v>
      </c>
      <c r="Y30" s="18">
        <v>1</v>
      </c>
      <c r="Z30" s="65">
        <f t="shared" si="10"/>
        <v>0.15</v>
      </c>
      <c r="AA30" s="19">
        <v>52</v>
      </c>
      <c r="AB30" s="62">
        <f t="shared" si="11"/>
        <v>1.8333333333333335</v>
      </c>
      <c r="AC30" s="66">
        <f t="shared" si="12"/>
        <v>0.16500000000000001</v>
      </c>
      <c r="AD30" s="19">
        <v>100</v>
      </c>
      <c r="AE30" s="18">
        <v>1</v>
      </c>
      <c r="AF30" s="65">
        <f t="shared" si="13"/>
        <v>0.06</v>
      </c>
      <c r="AG30" s="86">
        <f t="shared" si="14"/>
        <v>45</v>
      </c>
      <c r="AH30" s="19">
        <v>45</v>
      </c>
      <c r="AI30" s="62">
        <f t="shared" si="15"/>
        <v>1.8333333333333335</v>
      </c>
      <c r="AJ30" s="66">
        <f t="shared" si="16"/>
        <v>0.18333333333333335</v>
      </c>
    </row>
    <row r="31" spans="1:36">
      <c r="A31" s="63" t="s">
        <v>100</v>
      </c>
      <c r="B31" s="99" t="s">
        <v>132</v>
      </c>
      <c r="C31" s="96" t="s">
        <v>46</v>
      </c>
      <c r="D31" s="83">
        <f t="shared" si="0"/>
        <v>54</v>
      </c>
      <c r="E31" s="86">
        <f t="shared" si="1"/>
        <v>86</v>
      </c>
      <c r="F31" s="64">
        <v>65</v>
      </c>
      <c r="G31" s="18">
        <v>2</v>
      </c>
      <c r="H31" s="65">
        <f t="shared" si="2"/>
        <v>0.2</v>
      </c>
      <c r="I31" s="64">
        <v>80</v>
      </c>
      <c r="J31" s="18">
        <v>2</v>
      </c>
      <c r="K31" s="65">
        <f t="shared" si="3"/>
        <v>0.2</v>
      </c>
      <c r="L31" s="19">
        <v>100</v>
      </c>
      <c r="M31" s="18">
        <v>4</v>
      </c>
      <c r="N31" s="65">
        <f t="shared" si="4"/>
        <v>0.4</v>
      </c>
      <c r="O31" s="88">
        <f t="shared" si="5"/>
        <v>95</v>
      </c>
      <c r="P31" s="19">
        <v>95</v>
      </c>
      <c r="Q31" s="18">
        <v>3</v>
      </c>
      <c r="R31" s="65">
        <f t="shared" si="6"/>
        <v>0.44999999999999996</v>
      </c>
      <c r="S31" s="86">
        <f t="shared" si="7"/>
        <v>0</v>
      </c>
      <c r="T31" s="19">
        <v>0</v>
      </c>
      <c r="U31" s="18">
        <v>3</v>
      </c>
      <c r="V31" s="65">
        <f t="shared" si="8"/>
        <v>0.44999999999999996</v>
      </c>
      <c r="W31" s="86">
        <f t="shared" si="9"/>
        <v>35</v>
      </c>
      <c r="X31" s="19">
        <v>19</v>
      </c>
      <c r="Y31" s="18">
        <v>3</v>
      </c>
      <c r="Z31" s="65">
        <f t="shared" si="10"/>
        <v>0.44999999999999996</v>
      </c>
      <c r="AA31" s="19">
        <v>52</v>
      </c>
      <c r="AB31" s="62">
        <f t="shared" si="11"/>
        <v>2.8765432098765431</v>
      </c>
      <c r="AC31" s="66">
        <f t="shared" si="12"/>
        <v>0.25888888888888889</v>
      </c>
      <c r="AD31" s="19">
        <v>50</v>
      </c>
      <c r="AE31" s="18">
        <v>3</v>
      </c>
      <c r="AF31" s="65">
        <f t="shared" si="13"/>
        <v>0.18</v>
      </c>
      <c r="AG31" s="86">
        <f t="shared" si="14"/>
        <v>45</v>
      </c>
      <c r="AH31" s="19">
        <v>45</v>
      </c>
      <c r="AI31" s="62">
        <f t="shared" si="15"/>
        <v>2.8765432098765431</v>
      </c>
      <c r="AJ31" s="66">
        <f t="shared" si="16"/>
        <v>0.28765432098765431</v>
      </c>
    </row>
    <row r="32" spans="1:36">
      <c r="A32" s="63" t="s">
        <v>54</v>
      </c>
      <c r="B32" s="99" t="s">
        <v>132</v>
      </c>
      <c r="C32" s="96" t="s">
        <v>134</v>
      </c>
      <c r="D32" s="83">
        <f t="shared" si="0"/>
        <v>53</v>
      </c>
      <c r="E32" s="86">
        <f t="shared" si="1"/>
        <v>60</v>
      </c>
      <c r="F32" s="64">
        <v>83</v>
      </c>
      <c r="G32" s="18">
        <v>3</v>
      </c>
      <c r="H32" s="65">
        <f t="shared" si="2"/>
        <v>0.30000000000000004</v>
      </c>
      <c r="I32" s="64">
        <v>10</v>
      </c>
      <c r="J32" s="18">
        <v>3</v>
      </c>
      <c r="K32" s="65">
        <f t="shared" si="3"/>
        <v>0.30000000000000004</v>
      </c>
      <c r="L32" s="19">
        <v>86</v>
      </c>
      <c r="M32" s="18">
        <v>3</v>
      </c>
      <c r="N32" s="65">
        <f t="shared" si="4"/>
        <v>0.30000000000000004</v>
      </c>
      <c r="O32" s="88">
        <f t="shared" si="5"/>
        <v>43</v>
      </c>
      <c r="P32" s="19">
        <v>43</v>
      </c>
      <c r="Q32" s="18">
        <v>2</v>
      </c>
      <c r="R32" s="65">
        <f t="shared" si="6"/>
        <v>0.3</v>
      </c>
      <c r="S32" s="86">
        <f t="shared" si="7"/>
        <v>17</v>
      </c>
      <c r="T32" s="19">
        <v>17</v>
      </c>
      <c r="U32" s="18">
        <v>3</v>
      </c>
      <c r="V32" s="65">
        <f t="shared" si="8"/>
        <v>0.44999999999999996</v>
      </c>
      <c r="W32" s="86">
        <f t="shared" si="9"/>
        <v>63</v>
      </c>
      <c r="X32" s="19">
        <v>69</v>
      </c>
      <c r="Y32" s="18">
        <v>3</v>
      </c>
      <c r="Z32" s="65">
        <f t="shared" si="10"/>
        <v>0.44999999999999996</v>
      </c>
      <c r="AA32" s="19">
        <v>52</v>
      </c>
      <c r="AB32" s="62">
        <f t="shared" si="11"/>
        <v>2.8148148148148149</v>
      </c>
      <c r="AC32" s="66">
        <f t="shared" si="12"/>
        <v>0.25333333333333335</v>
      </c>
      <c r="AD32" s="19">
        <v>65</v>
      </c>
      <c r="AE32" s="18">
        <v>3</v>
      </c>
      <c r="AF32" s="65">
        <f t="shared" si="13"/>
        <v>0.18</v>
      </c>
      <c r="AG32" s="86">
        <f t="shared" si="14"/>
        <v>69</v>
      </c>
      <c r="AH32" s="19">
        <v>69</v>
      </c>
      <c r="AI32" s="62">
        <f t="shared" si="15"/>
        <v>2.8148148148148149</v>
      </c>
      <c r="AJ32" s="66">
        <f t="shared" si="16"/>
        <v>0.2814814814814815</v>
      </c>
    </row>
    <row r="33" spans="1:36">
      <c r="A33" s="63" t="s">
        <v>2</v>
      </c>
      <c r="B33" s="99" t="s">
        <v>132</v>
      </c>
      <c r="C33" s="96" t="s">
        <v>133</v>
      </c>
      <c r="D33" s="83">
        <f t="shared" si="0"/>
        <v>53</v>
      </c>
      <c r="E33" s="86">
        <f t="shared" si="1"/>
        <v>69</v>
      </c>
      <c r="F33" s="64">
        <v>86</v>
      </c>
      <c r="G33" s="18">
        <v>5</v>
      </c>
      <c r="H33" s="65">
        <f t="shared" si="2"/>
        <v>0.5</v>
      </c>
      <c r="I33" s="64">
        <v>60</v>
      </c>
      <c r="J33" s="18">
        <v>3</v>
      </c>
      <c r="K33" s="65">
        <f t="shared" si="3"/>
        <v>0.30000000000000004</v>
      </c>
      <c r="L33" s="19">
        <v>10</v>
      </c>
      <c r="M33" s="18">
        <v>1</v>
      </c>
      <c r="N33" s="65">
        <f t="shared" si="4"/>
        <v>0.1</v>
      </c>
      <c r="O33" s="88" t="str">
        <f t="shared" si="5"/>
        <v>Neattiecas</v>
      </c>
      <c r="P33" s="19">
        <v>0</v>
      </c>
      <c r="Q33" s="18">
        <v>0</v>
      </c>
      <c r="R33" s="65">
        <f t="shared" si="6"/>
        <v>0</v>
      </c>
      <c r="S33" s="86">
        <f t="shared" si="7"/>
        <v>0</v>
      </c>
      <c r="T33" s="19">
        <v>0</v>
      </c>
      <c r="U33" s="18">
        <v>4</v>
      </c>
      <c r="V33" s="65">
        <f t="shared" si="8"/>
        <v>0.6</v>
      </c>
      <c r="W33" s="86">
        <f t="shared" si="9"/>
        <v>100</v>
      </c>
      <c r="X33" s="19">
        <v>0</v>
      </c>
      <c r="Y33" s="18">
        <v>0</v>
      </c>
      <c r="Z33" s="65">
        <f t="shared" si="10"/>
        <v>0</v>
      </c>
      <c r="AA33" s="19">
        <v>100</v>
      </c>
      <c r="AB33" s="62">
        <f t="shared" si="11"/>
        <v>3.3333333333333335</v>
      </c>
      <c r="AC33" s="66">
        <f t="shared" si="12"/>
        <v>0.3</v>
      </c>
      <c r="AD33" s="19">
        <v>0</v>
      </c>
      <c r="AE33" s="18">
        <v>0</v>
      </c>
      <c r="AF33" s="65">
        <f t="shared" si="13"/>
        <v>0</v>
      </c>
      <c r="AG33" s="86">
        <f t="shared" si="14"/>
        <v>61</v>
      </c>
      <c r="AH33" s="19">
        <v>61</v>
      </c>
      <c r="AI33" s="62">
        <f t="shared" si="15"/>
        <v>3.3333333333333335</v>
      </c>
      <c r="AJ33" s="66">
        <f t="shared" si="16"/>
        <v>0.33333333333333337</v>
      </c>
    </row>
    <row r="34" spans="1:36">
      <c r="A34" s="63" t="s">
        <v>82</v>
      </c>
      <c r="B34" s="99" t="s">
        <v>132</v>
      </c>
      <c r="C34" s="96" t="s">
        <v>133</v>
      </c>
      <c r="D34" s="83">
        <f t="shared" ref="D34:D65" si="17">ROUND((F34*H34+I34*K34+L34*N34+P34*R34+T34*V34+X34*Z34+AA34*AC34+AD34*AF34+AH34*AJ34)/(H34+K34+N34+R34+V34+Z34+AC34+AF34+AJ34),0)</f>
        <v>53</v>
      </c>
      <c r="E34" s="86">
        <f t="shared" ref="E34:E65" si="18">ROUND((F34*H34+I34*K34+L34*N34)/(H34+K34+N34),0)</f>
        <v>44</v>
      </c>
      <c r="F34" s="64">
        <v>48</v>
      </c>
      <c r="G34" s="18">
        <v>1</v>
      </c>
      <c r="H34" s="65">
        <f t="shared" ref="H34:H65" si="19">G34*0.1</f>
        <v>0.1</v>
      </c>
      <c r="I34" s="64">
        <v>40</v>
      </c>
      <c r="J34" s="18">
        <v>1</v>
      </c>
      <c r="K34" s="65">
        <f t="shared" ref="K34:K65" si="20">J34*0.1</f>
        <v>0.1</v>
      </c>
      <c r="L34" s="19">
        <v>0</v>
      </c>
      <c r="M34" s="18">
        <v>0</v>
      </c>
      <c r="N34" s="65">
        <f t="shared" ref="N34:N65" si="21">M34*0.1</f>
        <v>0</v>
      </c>
      <c r="O34" s="88" t="str">
        <f t="shared" ref="O34:O65" si="22">IF(R34&gt;0,P34,"Neattiecas")</f>
        <v>Neattiecas</v>
      </c>
      <c r="P34" s="19">
        <v>0</v>
      </c>
      <c r="Q34" s="18">
        <v>0</v>
      </c>
      <c r="R34" s="65">
        <f t="shared" ref="R34:R65" si="23">Q34*0.15</f>
        <v>0</v>
      </c>
      <c r="S34" s="86">
        <f t="shared" ref="S34:S65" si="24">T34</f>
        <v>41</v>
      </c>
      <c r="T34" s="19">
        <v>41</v>
      </c>
      <c r="U34" s="18">
        <v>1</v>
      </c>
      <c r="V34" s="65">
        <f t="shared" ref="V34:V65" si="25">U34*0.15</f>
        <v>0.15</v>
      </c>
      <c r="W34" s="86">
        <f t="shared" ref="W34:W65" si="26">ROUND((X34*Z34+AA34*AC34+AD34*AF34)/(Z34+AC34+AF34),0)</f>
        <v>75</v>
      </c>
      <c r="X34" s="19">
        <v>0</v>
      </c>
      <c r="Y34" s="18">
        <v>0</v>
      </c>
      <c r="Z34" s="65">
        <f t="shared" ref="Z34:Z65" si="27">Y34*0.15</f>
        <v>0</v>
      </c>
      <c r="AA34" s="19">
        <v>75</v>
      </c>
      <c r="AB34" s="62">
        <f t="shared" ref="AB34:AB65" si="28">(H34+K34+N34+R34+V34+Z34+AF34)/(0.35+IF(N34&gt;0,0.1,0)+IF(R34&gt;0,0.15,0)+IF(Z34&gt;0,0.15,0)+IF(AF34&gt;0,0.06,0))</f>
        <v>1</v>
      </c>
      <c r="AC34" s="66">
        <f t="shared" ref="AC34:AC65" si="29">AB34*0.09</f>
        <v>0.09</v>
      </c>
      <c r="AD34" s="19">
        <v>0</v>
      </c>
      <c r="AE34" s="18">
        <v>0</v>
      </c>
      <c r="AF34" s="65">
        <f t="shared" ref="AF34:AF65" si="30">AE34*0.06</f>
        <v>0</v>
      </c>
      <c r="AG34" s="86">
        <f t="shared" ref="AG34:AG65" si="31">AH34</f>
        <v>67</v>
      </c>
      <c r="AH34" s="19">
        <v>67</v>
      </c>
      <c r="AI34" s="62">
        <f t="shared" ref="AI34:AI65" si="32">(H34+K34+N34+R34+V34+Z34+AF34)/(0.35+IF(N34&gt;0,0.1,0)+IF(R34&gt;0,0.15,0)+IF(Z34&gt;0,0.15,0)+IF(AF34&gt;0,0.06,0))</f>
        <v>1</v>
      </c>
      <c r="AJ34" s="66">
        <f t="shared" ref="AJ34:AJ65" si="33">AI34*0.1</f>
        <v>0.1</v>
      </c>
    </row>
    <row r="35" spans="1:36">
      <c r="A35" s="63" t="s">
        <v>51</v>
      </c>
      <c r="B35" s="99" t="s">
        <v>132</v>
      </c>
      <c r="C35" s="96" t="s">
        <v>90</v>
      </c>
      <c r="D35" s="83">
        <f t="shared" si="17"/>
        <v>53</v>
      </c>
      <c r="E35" s="86">
        <f t="shared" si="18"/>
        <v>51</v>
      </c>
      <c r="F35" s="64">
        <v>100</v>
      </c>
      <c r="G35" s="18">
        <v>5</v>
      </c>
      <c r="H35" s="65">
        <f t="shared" si="19"/>
        <v>0.5</v>
      </c>
      <c r="I35" s="64">
        <v>20</v>
      </c>
      <c r="J35" s="18">
        <v>5</v>
      </c>
      <c r="K35" s="65">
        <f t="shared" si="20"/>
        <v>0.5</v>
      </c>
      <c r="L35" s="19">
        <v>32</v>
      </c>
      <c r="M35" s="18">
        <v>5</v>
      </c>
      <c r="N35" s="65">
        <f t="shared" si="21"/>
        <v>0.5</v>
      </c>
      <c r="O35" s="88">
        <f t="shared" si="22"/>
        <v>75</v>
      </c>
      <c r="P35" s="19">
        <v>75</v>
      </c>
      <c r="Q35" s="18">
        <v>5</v>
      </c>
      <c r="R35" s="65">
        <f t="shared" si="23"/>
        <v>0.75</v>
      </c>
      <c r="S35" s="86">
        <f t="shared" si="24"/>
        <v>23</v>
      </c>
      <c r="T35" s="19">
        <v>23</v>
      </c>
      <c r="U35" s="18">
        <v>3</v>
      </c>
      <c r="V35" s="65">
        <f t="shared" si="25"/>
        <v>0.44999999999999996</v>
      </c>
      <c r="W35" s="86">
        <f t="shared" si="26"/>
        <v>45</v>
      </c>
      <c r="X35" s="19">
        <v>28</v>
      </c>
      <c r="Y35" s="18">
        <v>5</v>
      </c>
      <c r="Z35" s="65">
        <f t="shared" si="27"/>
        <v>0.75</v>
      </c>
      <c r="AA35" s="19">
        <v>50</v>
      </c>
      <c r="AB35" s="62">
        <f t="shared" si="28"/>
        <v>4.6296296296296298</v>
      </c>
      <c r="AC35" s="66">
        <f t="shared" si="29"/>
        <v>0.41666666666666669</v>
      </c>
      <c r="AD35" s="19">
        <v>80</v>
      </c>
      <c r="AE35" s="18">
        <v>5</v>
      </c>
      <c r="AF35" s="65">
        <f t="shared" si="30"/>
        <v>0.3</v>
      </c>
      <c r="AG35" s="86">
        <f t="shared" si="31"/>
        <v>81</v>
      </c>
      <c r="AH35" s="19">
        <v>81</v>
      </c>
      <c r="AI35" s="62">
        <f t="shared" si="32"/>
        <v>4.6296296296296298</v>
      </c>
      <c r="AJ35" s="66">
        <f t="shared" si="33"/>
        <v>0.46296296296296302</v>
      </c>
    </row>
    <row r="36" spans="1:36">
      <c r="A36" s="63" t="s">
        <v>93</v>
      </c>
      <c r="B36" s="99" t="s">
        <v>132</v>
      </c>
      <c r="C36" s="96" t="s">
        <v>62</v>
      </c>
      <c r="D36" s="83">
        <f t="shared" si="17"/>
        <v>52</v>
      </c>
      <c r="E36" s="86">
        <f t="shared" si="18"/>
        <v>50</v>
      </c>
      <c r="F36" s="64">
        <v>42</v>
      </c>
      <c r="G36" s="18">
        <v>4</v>
      </c>
      <c r="H36" s="65">
        <f t="shared" si="19"/>
        <v>0.4</v>
      </c>
      <c r="I36" s="64">
        <v>20</v>
      </c>
      <c r="J36" s="18">
        <v>5</v>
      </c>
      <c r="K36" s="65">
        <f t="shared" si="20"/>
        <v>0.5</v>
      </c>
      <c r="L36" s="19">
        <v>86</v>
      </c>
      <c r="M36" s="18">
        <v>5</v>
      </c>
      <c r="N36" s="65">
        <f t="shared" si="21"/>
        <v>0.5</v>
      </c>
      <c r="O36" s="88">
        <f t="shared" si="22"/>
        <v>84</v>
      </c>
      <c r="P36" s="19">
        <v>84</v>
      </c>
      <c r="Q36" s="18">
        <v>5</v>
      </c>
      <c r="R36" s="65">
        <f t="shared" si="23"/>
        <v>0.75</v>
      </c>
      <c r="S36" s="86">
        <f t="shared" si="24"/>
        <v>3</v>
      </c>
      <c r="T36" s="19">
        <v>3</v>
      </c>
      <c r="U36" s="18">
        <v>5</v>
      </c>
      <c r="V36" s="65">
        <f t="shared" si="25"/>
        <v>0.75</v>
      </c>
      <c r="W36" s="86">
        <f t="shared" si="26"/>
        <v>58</v>
      </c>
      <c r="X36" s="19">
        <v>50</v>
      </c>
      <c r="Y36" s="18">
        <v>5</v>
      </c>
      <c r="Z36" s="65">
        <f t="shared" si="27"/>
        <v>0.75</v>
      </c>
      <c r="AA36" s="19">
        <v>68</v>
      </c>
      <c r="AB36" s="62">
        <f t="shared" si="28"/>
        <v>4.8765432098765427</v>
      </c>
      <c r="AC36" s="66">
        <f t="shared" si="29"/>
        <v>0.43888888888888883</v>
      </c>
      <c r="AD36" s="19">
        <v>65</v>
      </c>
      <c r="AE36" s="18">
        <v>5</v>
      </c>
      <c r="AF36" s="65">
        <f t="shared" si="30"/>
        <v>0.3</v>
      </c>
      <c r="AG36" s="86">
        <f t="shared" si="31"/>
        <v>69</v>
      </c>
      <c r="AH36" s="19">
        <v>69</v>
      </c>
      <c r="AI36" s="62">
        <f t="shared" si="32"/>
        <v>4.8765432098765427</v>
      </c>
      <c r="AJ36" s="66">
        <f t="shared" si="33"/>
        <v>0.48765432098765427</v>
      </c>
    </row>
    <row r="37" spans="1:36">
      <c r="A37" s="63" t="s">
        <v>78</v>
      </c>
      <c r="B37" s="99" t="s">
        <v>132</v>
      </c>
      <c r="C37" s="96" t="s">
        <v>4</v>
      </c>
      <c r="D37" s="83">
        <f t="shared" si="17"/>
        <v>52</v>
      </c>
      <c r="E37" s="86">
        <f t="shared" si="18"/>
        <v>78</v>
      </c>
      <c r="F37" s="64">
        <v>100</v>
      </c>
      <c r="G37" s="18">
        <v>4</v>
      </c>
      <c r="H37" s="65">
        <f t="shared" si="19"/>
        <v>0.4</v>
      </c>
      <c r="I37" s="64">
        <v>80</v>
      </c>
      <c r="J37" s="18">
        <v>3</v>
      </c>
      <c r="K37" s="65">
        <f t="shared" si="20"/>
        <v>0.30000000000000004</v>
      </c>
      <c r="L37" s="19">
        <v>55</v>
      </c>
      <c r="M37" s="18">
        <v>4</v>
      </c>
      <c r="N37" s="65">
        <f t="shared" si="21"/>
        <v>0.4</v>
      </c>
      <c r="O37" s="88">
        <f t="shared" si="22"/>
        <v>78</v>
      </c>
      <c r="P37" s="19">
        <v>78</v>
      </c>
      <c r="Q37" s="18">
        <v>3</v>
      </c>
      <c r="R37" s="65">
        <f t="shared" si="23"/>
        <v>0.44999999999999996</v>
      </c>
      <c r="S37" s="86">
        <f t="shared" si="24"/>
        <v>6</v>
      </c>
      <c r="T37" s="19">
        <v>6</v>
      </c>
      <c r="U37" s="18">
        <v>5</v>
      </c>
      <c r="V37" s="65">
        <f t="shared" si="25"/>
        <v>0.75</v>
      </c>
      <c r="W37" s="86">
        <f t="shared" si="26"/>
        <v>43</v>
      </c>
      <c r="X37" s="19">
        <v>22</v>
      </c>
      <c r="Y37" s="18">
        <v>4</v>
      </c>
      <c r="Z37" s="65">
        <f t="shared" si="27"/>
        <v>0.6</v>
      </c>
      <c r="AA37" s="19">
        <v>56</v>
      </c>
      <c r="AB37" s="62">
        <f t="shared" si="28"/>
        <v>3.8765432098765427</v>
      </c>
      <c r="AC37" s="66">
        <f t="shared" si="29"/>
        <v>0.3488888888888888</v>
      </c>
      <c r="AD37" s="19">
        <v>75</v>
      </c>
      <c r="AE37" s="18">
        <v>4</v>
      </c>
      <c r="AF37" s="65">
        <f t="shared" si="30"/>
        <v>0.24</v>
      </c>
      <c r="AG37" s="86">
        <f t="shared" si="31"/>
        <v>70</v>
      </c>
      <c r="AH37" s="19">
        <v>70</v>
      </c>
      <c r="AI37" s="62">
        <f t="shared" si="32"/>
        <v>3.8765432098765427</v>
      </c>
      <c r="AJ37" s="66">
        <f t="shared" si="33"/>
        <v>0.38765432098765429</v>
      </c>
    </row>
    <row r="38" spans="1:36">
      <c r="A38" s="63" t="s">
        <v>23</v>
      </c>
      <c r="B38" s="99" t="s">
        <v>132</v>
      </c>
      <c r="C38" s="96" t="s">
        <v>34</v>
      </c>
      <c r="D38" s="83">
        <f t="shared" si="17"/>
        <v>51</v>
      </c>
      <c r="E38" s="86">
        <f t="shared" si="18"/>
        <v>56</v>
      </c>
      <c r="F38" s="64">
        <v>62</v>
      </c>
      <c r="G38" s="18">
        <v>3</v>
      </c>
      <c r="H38" s="65">
        <f t="shared" si="19"/>
        <v>0.30000000000000004</v>
      </c>
      <c r="I38" s="64">
        <v>80</v>
      </c>
      <c r="J38" s="18">
        <v>5</v>
      </c>
      <c r="K38" s="65">
        <f t="shared" si="20"/>
        <v>0.5</v>
      </c>
      <c r="L38" s="19">
        <v>29</v>
      </c>
      <c r="M38" s="18">
        <v>5</v>
      </c>
      <c r="N38" s="65">
        <f t="shared" si="21"/>
        <v>0.5</v>
      </c>
      <c r="O38" s="88">
        <f t="shared" si="22"/>
        <v>87</v>
      </c>
      <c r="P38" s="19">
        <v>87</v>
      </c>
      <c r="Q38" s="18">
        <v>4</v>
      </c>
      <c r="R38" s="65">
        <f t="shared" si="23"/>
        <v>0.6</v>
      </c>
      <c r="S38" s="86">
        <f t="shared" si="24"/>
        <v>10</v>
      </c>
      <c r="T38" s="19">
        <v>10</v>
      </c>
      <c r="U38" s="18">
        <v>2</v>
      </c>
      <c r="V38" s="65">
        <f t="shared" si="25"/>
        <v>0.3</v>
      </c>
      <c r="W38" s="86">
        <f t="shared" si="26"/>
        <v>23</v>
      </c>
      <c r="X38" s="19">
        <v>25</v>
      </c>
      <c r="Y38" s="18">
        <v>2</v>
      </c>
      <c r="Z38" s="65">
        <f t="shared" si="27"/>
        <v>0.3</v>
      </c>
      <c r="AA38" s="19">
        <v>27</v>
      </c>
      <c r="AB38" s="62">
        <f t="shared" si="28"/>
        <v>3.2345679012345672</v>
      </c>
      <c r="AC38" s="66">
        <f t="shared" si="29"/>
        <v>0.29111111111111104</v>
      </c>
      <c r="AD38" s="19">
        <v>10</v>
      </c>
      <c r="AE38" s="18">
        <v>2</v>
      </c>
      <c r="AF38" s="65">
        <f t="shared" si="30"/>
        <v>0.12</v>
      </c>
      <c r="AG38" s="86">
        <f t="shared" si="31"/>
        <v>61</v>
      </c>
      <c r="AH38" s="19">
        <v>61</v>
      </c>
      <c r="AI38" s="62">
        <f t="shared" si="32"/>
        <v>3.2345679012345672</v>
      </c>
      <c r="AJ38" s="66">
        <f t="shared" si="33"/>
        <v>0.32345679012345674</v>
      </c>
    </row>
    <row r="39" spans="1:36">
      <c r="A39" s="63" t="s">
        <v>10</v>
      </c>
      <c r="B39" s="99" t="s">
        <v>132</v>
      </c>
      <c r="C39" s="96" t="s">
        <v>9</v>
      </c>
      <c r="D39" s="83">
        <f t="shared" si="17"/>
        <v>50</v>
      </c>
      <c r="E39" s="86">
        <f t="shared" si="18"/>
        <v>63</v>
      </c>
      <c r="F39" s="64">
        <v>86</v>
      </c>
      <c r="G39" s="18">
        <v>3</v>
      </c>
      <c r="H39" s="65">
        <f t="shared" si="19"/>
        <v>0.30000000000000004</v>
      </c>
      <c r="I39" s="64">
        <v>70</v>
      </c>
      <c r="J39" s="18">
        <v>2</v>
      </c>
      <c r="K39" s="65">
        <f t="shared" si="20"/>
        <v>0.2</v>
      </c>
      <c r="L39" s="19">
        <v>23</v>
      </c>
      <c r="M39" s="18">
        <v>2</v>
      </c>
      <c r="N39" s="65">
        <f t="shared" si="21"/>
        <v>0.2</v>
      </c>
      <c r="O39" s="88">
        <f t="shared" si="22"/>
        <v>50</v>
      </c>
      <c r="P39" s="19">
        <v>50</v>
      </c>
      <c r="Q39" s="18">
        <v>1</v>
      </c>
      <c r="R39" s="65">
        <f t="shared" si="23"/>
        <v>0.15</v>
      </c>
      <c r="S39" s="86">
        <f t="shared" si="24"/>
        <v>27</v>
      </c>
      <c r="T39" s="19">
        <v>27</v>
      </c>
      <c r="U39" s="18">
        <v>3</v>
      </c>
      <c r="V39" s="65">
        <f t="shared" si="25"/>
        <v>0.44999999999999996</v>
      </c>
      <c r="W39" s="86">
        <f t="shared" si="26"/>
        <v>46</v>
      </c>
      <c r="X39" s="19">
        <v>27</v>
      </c>
      <c r="Y39" s="18">
        <v>3</v>
      </c>
      <c r="Z39" s="65">
        <f t="shared" si="27"/>
        <v>0.44999999999999996</v>
      </c>
      <c r="AA39" s="19">
        <v>60</v>
      </c>
      <c r="AB39" s="62">
        <f t="shared" si="28"/>
        <v>2.3827160493827155</v>
      </c>
      <c r="AC39" s="66">
        <f t="shared" si="29"/>
        <v>0.21444444444444438</v>
      </c>
      <c r="AD39" s="19">
        <v>75</v>
      </c>
      <c r="AE39" s="18">
        <v>3</v>
      </c>
      <c r="AF39" s="65">
        <f t="shared" si="30"/>
        <v>0.18</v>
      </c>
      <c r="AG39" s="86">
        <f t="shared" si="31"/>
        <v>74</v>
      </c>
      <c r="AH39" s="19">
        <v>74</v>
      </c>
      <c r="AI39" s="62">
        <f t="shared" si="32"/>
        <v>2.3827160493827155</v>
      </c>
      <c r="AJ39" s="66">
        <f t="shared" si="33"/>
        <v>0.23827160493827157</v>
      </c>
    </row>
    <row r="40" spans="1:36">
      <c r="A40" s="63" t="s">
        <v>72</v>
      </c>
      <c r="B40" s="99" t="s">
        <v>132</v>
      </c>
      <c r="C40" s="96" t="s">
        <v>134</v>
      </c>
      <c r="D40" s="83">
        <f t="shared" si="17"/>
        <v>50</v>
      </c>
      <c r="E40" s="86">
        <f t="shared" si="18"/>
        <v>30</v>
      </c>
      <c r="F40" s="64">
        <v>70</v>
      </c>
      <c r="G40" s="18">
        <v>1</v>
      </c>
      <c r="H40" s="65">
        <f t="shared" si="19"/>
        <v>0.1</v>
      </c>
      <c r="I40" s="64">
        <v>10</v>
      </c>
      <c r="J40" s="18">
        <v>3</v>
      </c>
      <c r="K40" s="65">
        <f t="shared" si="20"/>
        <v>0.30000000000000004</v>
      </c>
      <c r="L40" s="19">
        <v>37</v>
      </c>
      <c r="M40" s="18">
        <v>3</v>
      </c>
      <c r="N40" s="65">
        <f t="shared" si="21"/>
        <v>0.30000000000000004</v>
      </c>
      <c r="O40" s="88" t="str">
        <f t="shared" si="22"/>
        <v>Neattiecas</v>
      </c>
      <c r="P40" s="19">
        <v>0</v>
      </c>
      <c r="Q40" s="18">
        <v>0</v>
      </c>
      <c r="R40" s="65">
        <f t="shared" si="23"/>
        <v>0</v>
      </c>
      <c r="S40" s="86">
        <f t="shared" si="24"/>
        <v>26</v>
      </c>
      <c r="T40" s="19">
        <v>26</v>
      </c>
      <c r="U40" s="18">
        <v>3</v>
      </c>
      <c r="V40" s="65">
        <f t="shared" si="25"/>
        <v>0.44999999999999996</v>
      </c>
      <c r="W40" s="86">
        <f t="shared" si="26"/>
        <v>72</v>
      </c>
      <c r="X40" s="19">
        <v>68</v>
      </c>
      <c r="Y40" s="18">
        <v>4</v>
      </c>
      <c r="Z40" s="65">
        <f t="shared" si="27"/>
        <v>0.6</v>
      </c>
      <c r="AA40" s="19">
        <v>100</v>
      </c>
      <c r="AB40" s="62">
        <f t="shared" si="28"/>
        <v>3.0151515151515156</v>
      </c>
      <c r="AC40" s="66">
        <f t="shared" si="29"/>
        <v>0.27136363636363642</v>
      </c>
      <c r="AD40" s="19">
        <v>52</v>
      </c>
      <c r="AE40" s="18">
        <v>4</v>
      </c>
      <c r="AF40" s="65">
        <f t="shared" si="30"/>
        <v>0.24</v>
      </c>
      <c r="AG40" s="86">
        <f t="shared" si="31"/>
        <v>51</v>
      </c>
      <c r="AH40" s="19">
        <v>51</v>
      </c>
      <c r="AI40" s="62">
        <f t="shared" si="32"/>
        <v>3.0151515151515156</v>
      </c>
      <c r="AJ40" s="66">
        <f t="shared" si="33"/>
        <v>0.30151515151515157</v>
      </c>
    </row>
    <row r="41" spans="1:36">
      <c r="A41" s="63" t="s">
        <v>32</v>
      </c>
      <c r="B41" s="99" t="s">
        <v>132</v>
      </c>
      <c r="C41" s="96" t="s">
        <v>90</v>
      </c>
      <c r="D41" s="83">
        <f t="shared" si="17"/>
        <v>49</v>
      </c>
      <c r="E41" s="86">
        <f t="shared" si="18"/>
        <v>18</v>
      </c>
      <c r="F41" s="64">
        <v>0</v>
      </c>
      <c r="G41" s="18">
        <v>3</v>
      </c>
      <c r="H41" s="65">
        <f t="shared" si="19"/>
        <v>0.30000000000000004</v>
      </c>
      <c r="I41" s="64">
        <v>10</v>
      </c>
      <c r="J41" s="18">
        <v>2</v>
      </c>
      <c r="K41" s="65">
        <f t="shared" si="20"/>
        <v>0.2</v>
      </c>
      <c r="L41" s="19">
        <v>32</v>
      </c>
      <c r="M41" s="18">
        <v>5</v>
      </c>
      <c r="N41" s="65">
        <f t="shared" si="21"/>
        <v>0.5</v>
      </c>
      <c r="O41" s="88">
        <f t="shared" si="22"/>
        <v>100</v>
      </c>
      <c r="P41" s="19">
        <v>100</v>
      </c>
      <c r="Q41" s="18">
        <v>5</v>
      </c>
      <c r="R41" s="65">
        <f t="shared" si="23"/>
        <v>0.75</v>
      </c>
      <c r="S41" s="86">
        <f t="shared" si="24"/>
        <v>0</v>
      </c>
      <c r="T41" s="19">
        <v>0</v>
      </c>
      <c r="U41" s="18">
        <v>1</v>
      </c>
      <c r="V41" s="65">
        <f t="shared" si="25"/>
        <v>0.15</v>
      </c>
      <c r="W41" s="86">
        <f t="shared" si="26"/>
        <v>46</v>
      </c>
      <c r="X41" s="19">
        <v>17</v>
      </c>
      <c r="Y41" s="18">
        <v>4</v>
      </c>
      <c r="Z41" s="65">
        <f t="shared" si="27"/>
        <v>0.6</v>
      </c>
      <c r="AA41" s="19">
        <v>100</v>
      </c>
      <c r="AB41" s="62">
        <f t="shared" si="28"/>
        <v>3.382716049382716</v>
      </c>
      <c r="AC41" s="66">
        <f t="shared" si="29"/>
        <v>0.30444444444444441</v>
      </c>
      <c r="AD41" s="19">
        <v>50</v>
      </c>
      <c r="AE41" s="18">
        <v>4</v>
      </c>
      <c r="AF41" s="65">
        <f t="shared" si="30"/>
        <v>0.24</v>
      </c>
      <c r="AG41" s="86">
        <f t="shared" si="31"/>
        <v>59</v>
      </c>
      <c r="AH41" s="19">
        <v>59</v>
      </c>
      <c r="AI41" s="62">
        <f t="shared" si="32"/>
        <v>3.382716049382716</v>
      </c>
      <c r="AJ41" s="66">
        <f t="shared" si="33"/>
        <v>0.33827160493827163</v>
      </c>
    </row>
    <row r="42" spans="1:36">
      <c r="A42" s="63" t="s">
        <v>36</v>
      </c>
      <c r="B42" s="99" t="s">
        <v>132</v>
      </c>
      <c r="C42" s="96" t="s">
        <v>99</v>
      </c>
      <c r="D42" s="83">
        <f t="shared" si="17"/>
        <v>48</v>
      </c>
      <c r="E42" s="86">
        <f t="shared" si="18"/>
        <v>78</v>
      </c>
      <c r="F42" s="64">
        <v>83</v>
      </c>
      <c r="G42" s="18">
        <v>1</v>
      </c>
      <c r="H42" s="65">
        <f t="shared" si="19"/>
        <v>0.1</v>
      </c>
      <c r="I42" s="64">
        <v>20</v>
      </c>
      <c r="J42" s="18">
        <v>1</v>
      </c>
      <c r="K42" s="65">
        <f t="shared" si="20"/>
        <v>0.1</v>
      </c>
      <c r="L42" s="19">
        <v>91</v>
      </c>
      <c r="M42" s="18">
        <v>4</v>
      </c>
      <c r="N42" s="65">
        <f t="shared" si="21"/>
        <v>0.4</v>
      </c>
      <c r="O42" s="88">
        <f t="shared" si="22"/>
        <v>47</v>
      </c>
      <c r="P42" s="19">
        <v>47</v>
      </c>
      <c r="Q42" s="18">
        <v>2</v>
      </c>
      <c r="R42" s="65">
        <f t="shared" si="23"/>
        <v>0.3</v>
      </c>
      <c r="S42" s="86">
        <f t="shared" si="24"/>
        <v>7</v>
      </c>
      <c r="T42" s="19">
        <v>7</v>
      </c>
      <c r="U42" s="18">
        <v>1</v>
      </c>
      <c r="V42" s="65">
        <f t="shared" si="25"/>
        <v>0.15</v>
      </c>
      <c r="W42" s="86">
        <f t="shared" si="26"/>
        <v>26</v>
      </c>
      <c r="X42" s="19">
        <v>39</v>
      </c>
      <c r="Y42" s="18">
        <v>2</v>
      </c>
      <c r="Z42" s="65">
        <f t="shared" si="27"/>
        <v>0.3</v>
      </c>
      <c r="AA42" s="19">
        <v>20</v>
      </c>
      <c r="AB42" s="62">
        <f t="shared" si="28"/>
        <v>1.8148148148148149</v>
      </c>
      <c r="AC42" s="66">
        <f t="shared" si="29"/>
        <v>0.16333333333333333</v>
      </c>
      <c r="AD42" s="19">
        <v>0</v>
      </c>
      <c r="AE42" s="18">
        <v>2</v>
      </c>
      <c r="AF42" s="65">
        <f t="shared" si="30"/>
        <v>0.12</v>
      </c>
      <c r="AG42" s="86">
        <f t="shared" si="31"/>
        <v>54</v>
      </c>
      <c r="AH42" s="19">
        <v>54</v>
      </c>
      <c r="AI42" s="62">
        <f t="shared" si="32"/>
        <v>1.8148148148148149</v>
      </c>
      <c r="AJ42" s="66">
        <f t="shared" si="33"/>
        <v>0.18148148148148149</v>
      </c>
    </row>
    <row r="43" spans="1:36">
      <c r="A43" s="63" t="s">
        <v>56</v>
      </c>
      <c r="B43" s="99" t="s">
        <v>132</v>
      </c>
      <c r="C43" s="96" t="s">
        <v>62</v>
      </c>
      <c r="D43" s="83">
        <f t="shared" si="17"/>
        <v>47</v>
      </c>
      <c r="E43" s="86">
        <f t="shared" si="18"/>
        <v>67</v>
      </c>
      <c r="F43" s="64">
        <v>65</v>
      </c>
      <c r="G43" s="18">
        <v>5</v>
      </c>
      <c r="H43" s="65">
        <f t="shared" si="19"/>
        <v>0.5</v>
      </c>
      <c r="I43" s="64">
        <v>60</v>
      </c>
      <c r="J43" s="18">
        <v>5</v>
      </c>
      <c r="K43" s="65">
        <f t="shared" si="20"/>
        <v>0.5</v>
      </c>
      <c r="L43" s="19">
        <v>88</v>
      </c>
      <c r="M43" s="18">
        <v>2</v>
      </c>
      <c r="N43" s="65">
        <f t="shared" si="21"/>
        <v>0.2</v>
      </c>
      <c r="O43" s="88">
        <f t="shared" si="22"/>
        <v>100</v>
      </c>
      <c r="P43" s="19">
        <v>100</v>
      </c>
      <c r="Q43" s="18">
        <v>1</v>
      </c>
      <c r="R43" s="65">
        <f t="shared" si="23"/>
        <v>0.15</v>
      </c>
      <c r="S43" s="86">
        <f t="shared" si="24"/>
        <v>0</v>
      </c>
      <c r="T43" s="19">
        <v>0</v>
      </c>
      <c r="U43" s="18">
        <v>2</v>
      </c>
      <c r="V43" s="65">
        <f t="shared" si="25"/>
        <v>0.3</v>
      </c>
      <c r="W43" s="86">
        <f t="shared" si="26"/>
        <v>13</v>
      </c>
      <c r="X43" s="19">
        <v>2</v>
      </c>
      <c r="Y43" s="18">
        <v>3</v>
      </c>
      <c r="Z43" s="65">
        <f t="shared" si="27"/>
        <v>0.44999999999999996</v>
      </c>
      <c r="AA43" s="19">
        <v>10</v>
      </c>
      <c r="AB43" s="62">
        <f t="shared" si="28"/>
        <v>2.8148148148148144</v>
      </c>
      <c r="AC43" s="66">
        <f t="shared" si="29"/>
        <v>0.2533333333333333</v>
      </c>
      <c r="AD43" s="19">
        <v>45</v>
      </c>
      <c r="AE43" s="18">
        <v>3</v>
      </c>
      <c r="AF43" s="65">
        <f t="shared" si="30"/>
        <v>0.18</v>
      </c>
      <c r="AG43" s="86">
        <f t="shared" si="31"/>
        <v>87</v>
      </c>
      <c r="AH43" s="19">
        <v>87</v>
      </c>
      <c r="AI43" s="62">
        <f t="shared" si="32"/>
        <v>2.8148148148148144</v>
      </c>
      <c r="AJ43" s="66">
        <f t="shared" si="33"/>
        <v>0.28148148148148144</v>
      </c>
    </row>
    <row r="44" spans="1:36">
      <c r="A44" s="63" t="s">
        <v>62</v>
      </c>
      <c r="B44" s="99" t="s">
        <v>131</v>
      </c>
      <c r="C44" s="96" t="s">
        <v>62</v>
      </c>
      <c r="D44" s="83">
        <f t="shared" si="17"/>
        <v>46</v>
      </c>
      <c r="E44" s="86">
        <f t="shared" si="18"/>
        <v>53</v>
      </c>
      <c r="F44" s="64">
        <v>73</v>
      </c>
      <c r="G44" s="18">
        <v>5</v>
      </c>
      <c r="H44" s="65">
        <f t="shared" si="19"/>
        <v>0.5</v>
      </c>
      <c r="I44" s="64">
        <v>20</v>
      </c>
      <c r="J44" s="18">
        <v>3</v>
      </c>
      <c r="K44" s="65">
        <f t="shared" si="20"/>
        <v>0.30000000000000004</v>
      </c>
      <c r="L44" s="19">
        <v>0</v>
      </c>
      <c r="M44" s="18">
        <v>0</v>
      </c>
      <c r="N44" s="65">
        <f t="shared" si="21"/>
        <v>0</v>
      </c>
      <c r="O44" s="88" t="str">
        <f t="shared" si="22"/>
        <v>Neattiecas</v>
      </c>
      <c r="P44" s="19">
        <v>0</v>
      </c>
      <c r="Q44" s="18">
        <v>0</v>
      </c>
      <c r="R44" s="65">
        <f t="shared" si="23"/>
        <v>0</v>
      </c>
      <c r="S44" s="86">
        <f t="shared" si="24"/>
        <v>0</v>
      </c>
      <c r="T44" s="19">
        <v>0</v>
      </c>
      <c r="U44" s="18">
        <v>4</v>
      </c>
      <c r="V44" s="65">
        <f t="shared" si="25"/>
        <v>0.6</v>
      </c>
      <c r="W44" s="86">
        <f t="shared" si="26"/>
        <v>100</v>
      </c>
      <c r="X44" s="19">
        <v>0</v>
      </c>
      <c r="Y44" s="18">
        <v>0</v>
      </c>
      <c r="Z44" s="65">
        <f t="shared" si="27"/>
        <v>0</v>
      </c>
      <c r="AA44" s="19">
        <v>100</v>
      </c>
      <c r="AB44" s="62">
        <f t="shared" si="28"/>
        <v>4</v>
      </c>
      <c r="AC44" s="66">
        <f t="shared" si="29"/>
        <v>0.36</v>
      </c>
      <c r="AD44" s="19">
        <v>0</v>
      </c>
      <c r="AE44" s="18">
        <v>0</v>
      </c>
      <c r="AF44" s="65">
        <f t="shared" si="30"/>
        <v>0</v>
      </c>
      <c r="AG44" s="86">
        <f t="shared" si="31"/>
        <v>54</v>
      </c>
      <c r="AH44" s="19">
        <v>54</v>
      </c>
      <c r="AI44" s="62">
        <f t="shared" si="32"/>
        <v>4</v>
      </c>
      <c r="AJ44" s="66">
        <f t="shared" si="33"/>
        <v>0.4</v>
      </c>
    </row>
    <row r="45" spans="1:36">
      <c r="A45" s="63" t="s">
        <v>46</v>
      </c>
      <c r="B45" s="99" t="s">
        <v>131</v>
      </c>
      <c r="C45" s="96" t="s">
        <v>46</v>
      </c>
      <c r="D45" s="83">
        <f t="shared" si="17"/>
        <v>46</v>
      </c>
      <c r="E45" s="86">
        <f t="shared" si="18"/>
        <v>73</v>
      </c>
      <c r="F45" s="64">
        <v>86</v>
      </c>
      <c r="G45" s="18">
        <v>5</v>
      </c>
      <c r="H45" s="65">
        <f t="shared" si="19"/>
        <v>0.5</v>
      </c>
      <c r="I45" s="64">
        <v>50</v>
      </c>
      <c r="J45" s="18">
        <v>3</v>
      </c>
      <c r="K45" s="65">
        <f t="shared" si="20"/>
        <v>0.30000000000000004</v>
      </c>
      <c r="L45" s="19">
        <v>0</v>
      </c>
      <c r="M45" s="18">
        <v>0</v>
      </c>
      <c r="N45" s="65">
        <f t="shared" si="21"/>
        <v>0</v>
      </c>
      <c r="O45" s="88" t="str">
        <f t="shared" si="22"/>
        <v>Neattiecas</v>
      </c>
      <c r="P45" s="19">
        <v>0</v>
      </c>
      <c r="Q45" s="18">
        <v>0</v>
      </c>
      <c r="R45" s="65">
        <f t="shared" si="23"/>
        <v>0</v>
      </c>
      <c r="S45" s="86">
        <f t="shared" si="24"/>
        <v>5</v>
      </c>
      <c r="T45" s="19">
        <v>5</v>
      </c>
      <c r="U45" s="18">
        <v>3</v>
      </c>
      <c r="V45" s="65">
        <f t="shared" si="25"/>
        <v>0.44999999999999996</v>
      </c>
      <c r="W45" s="86">
        <f t="shared" si="26"/>
        <v>0</v>
      </c>
      <c r="X45" s="19">
        <v>0</v>
      </c>
      <c r="Y45" s="18">
        <v>0</v>
      </c>
      <c r="Z45" s="65">
        <f t="shared" si="27"/>
        <v>0</v>
      </c>
      <c r="AA45" s="19">
        <v>0</v>
      </c>
      <c r="AB45" s="62">
        <f t="shared" si="28"/>
        <v>3.5714285714285716</v>
      </c>
      <c r="AC45" s="66">
        <f t="shared" si="29"/>
        <v>0.32142857142857145</v>
      </c>
      <c r="AD45" s="19">
        <v>0</v>
      </c>
      <c r="AE45" s="18">
        <v>0</v>
      </c>
      <c r="AF45" s="65">
        <f t="shared" si="30"/>
        <v>0</v>
      </c>
      <c r="AG45" s="86">
        <f t="shared" si="31"/>
        <v>79</v>
      </c>
      <c r="AH45" s="19">
        <v>79</v>
      </c>
      <c r="AI45" s="62">
        <f t="shared" si="32"/>
        <v>3.5714285714285716</v>
      </c>
      <c r="AJ45" s="66">
        <f t="shared" si="33"/>
        <v>0.35714285714285721</v>
      </c>
    </row>
    <row r="46" spans="1:36">
      <c r="A46" s="63" t="s">
        <v>43</v>
      </c>
      <c r="B46" s="99" t="s">
        <v>132</v>
      </c>
      <c r="C46" s="96" t="s">
        <v>70</v>
      </c>
      <c r="D46" s="83">
        <f t="shared" si="17"/>
        <v>45</v>
      </c>
      <c r="E46" s="86">
        <f t="shared" si="18"/>
        <v>34</v>
      </c>
      <c r="F46" s="64">
        <v>0</v>
      </c>
      <c r="G46" s="18">
        <v>3</v>
      </c>
      <c r="H46" s="65">
        <f t="shared" si="19"/>
        <v>0.30000000000000004</v>
      </c>
      <c r="I46" s="64">
        <v>10</v>
      </c>
      <c r="J46" s="18">
        <v>4</v>
      </c>
      <c r="K46" s="65">
        <f t="shared" si="20"/>
        <v>0.4</v>
      </c>
      <c r="L46" s="19">
        <v>100</v>
      </c>
      <c r="M46" s="18">
        <v>3</v>
      </c>
      <c r="N46" s="65">
        <f t="shared" si="21"/>
        <v>0.30000000000000004</v>
      </c>
      <c r="O46" s="88">
        <f t="shared" si="22"/>
        <v>57</v>
      </c>
      <c r="P46" s="19">
        <v>57</v>
      </c>
      <c r="Q46" s="18">
        <v>2</v>
      </c>
      <c r="R46" s="65">
        <f t="shared" si="23"/>
        <v>0.3</v>
      </c>
      <c r="S46" s="86">
        <f t="shared" si="24"/>
        <v>5</v>
      </c>
      <c r="T46" s="19">
        <v>5</v>
      </c>
      <c r="U46" s="18">
        <v>1</v>
      </c>
      <c r="V46" s="65">
        <f t="shared" si="25"/>
        <v>0.15</v>
      </c>
      <c r="W46" s="86">
        <f t="shared" si="26"/>
        <v>74</v>
      </c>
      <c r="X46" s="19">
        <v>85</v>
      </c>
      <c r="Y46" s="18">
        <v>1</v>
      </c>
      <c r="Z46" s="65">
        <f t="shared" si="27"/>
        <v>0.15</v>
      </c>
      <c r="AA46" s="19">
        <v>66</v>
      </c>
      <c r="AB46" s="62">
        <f t="shared" si="28"/>
        <v>2.0493827160493825</v>
      </c>
      <c r="AC46" s="66">
        <f t="shared" si="29"/>
        <v>0.18444444444444441</v>
      </c>
      <c r="AD46" s="19">
        <v>70</v>
      </c>
      <c r="AE46" s="18">
        <v>1</v>
      </c>
      <c r="AF46" s="65">
        <f t="shared" si="30"/>
        <v>0.06</v>
      </c>
      <c r="AG46" s="86">
        <f t="shared" si="31"/>
        <v>52</v>
      </c>
      <c r="AH46" s="19">
        <v>52</v>
      </c>
      <c r="AI46" s="62">
        <f t="shared" si="32"/>
        <v>2.0493827160493825</v>
      </c>
      <c r="AJ46" s="66">
        <f t="shared" si="33"/>
        <v>0.20493827160493827</v>
      </c>
    </row>
    <row r="47" spans="1:36">
      <c r="A47" s="63" t="s">
        <v>18</v>
      </c>
      <c r="B47" s="99" t="s">
        <v>132</v>
      </c>
      <c r="C47" s="96" t="s">
        <v>1</v>
      </c>
      <c r="D47" s="83">
        <f t="shared" si="17"/>
        <v>44</v>
      </c>
      <c r="E47" s="86">
        <f t="shared" si="18"/>
        <v>85</v>
      </c>
      <c r="F47" s="64">
        <v>83</v>
      </c>
      <c r="G47" s="18">
        <v>4</v>
      </c>
      <c r="H47" s="65">
        <f t="shared" si="19"/>
        <v>0.4</v>
      </c>
      <c r="I47" s="64">
        <v>100</v>
      </c>
      <c r="J47" s="18">
        <v>3</v>
      </c>
      <c r="K47" s="65">
        <f t="shared" si="20"/>
        <v>0.30000000000000004</v>
      </c>
      <c r="L47" s="19">
        <v>50</v>
      </c>
      <c r="M47" s="18">
        <v>1</v>
      </c>
      <c r="N47" s="65">
        <f t="shared" si="21"/>
        <v>0.1</v>
      </c>
      <c r="O47" s="88" t="str">
        <f t="shared" si="22"/>
        <v>Neattiecas</v>
      </c>
      <c r="P47" s="19">
        <v>0</v>
      </c>
      <c r="Q47" s="18">
        <v>0</v>
      </c>
      <c r="R47" s="65">
        <f t="shared" si="23"/>
        <v>0</v>
      </c>
      <c r="S47" s="86">
        <f t="shared" si="24"/>
        <v>0</v>
      </c>
      <c r="T47" s="19">
        <v>0</v>
      </c>
      <c r="U47" s="18">
        <v>4</v>
      </c>
      <c r="V47" s="65">
        <f t="shared" si="25"/>
        <v>0.6</v>
      </c>
      <c r="W47" s="86">
        <f t="shared" si="26"/>
        <v>14</v>
      </c>
      <c r="X47" s="19">
        <v>0</v>
      </c>
      <c r="Y47" s="18">
        <v>0</v>
      </c>
      <c r="Z47" s="65">
        <f t="shared" si="27"/>
        <v>0</v>
      </c>
      <c r="AA47" s="19">
        <v>14</v>
      </c>
      <c r="AB47" s="62">
        <f t="shared" si="28"/>
        <v>3.1111111111111112</v>
      </c>
      <c r="AC47" s="66">
        <f t="shared" si="29"/>
        <v>0.27999999999999997</v>
      </c>
      <c r="AD47" s="19">
        <v>0</v>
      </c>
      <c r="AE47" s="18">
        <v>0</v>
      </c>
      <c r="AF47" s="65">
        <f t="shared" si="30"/>
        <v>0</v>
      </c>
      <c r="AG47" s="86">
        <f t="shared" si="31"/>
        <v>51</v>
      </c>
      <c r="AH47" s="19">
        <v>51</v>
      </c>
      <c r="AI47" s="62">
        <f t="shared" si="32"/>
        <v>3.1111111111111112</v>
      </c>
      <c r="AJ47" s="66">
        <f t="shared" si="33"/>
        <v>0.31111111111111112</v>
      </c>
    </row>
    <row r="48" spans="1:36">
      <c r="A48" s="63" t="s">
        <v>88</v>
      </c>
      <c r="B48" s="99" t="s">
        <v>132</v>
      </c>
      <c r="C48" s="96" t="s">
        <v>77</v>
      </c>
      <c r="D48" s="83">
        <f t="shared" si="17"/>
        <v>44</v>
      </c>
      <c r="E48" s="86">
        <f t="shared" si="18"/>
        <v>51</v>
      </c>
      <c r="F48" s="64">
        <v>51</v>
      </c>
      <c r="G48" s="18">
        <v>1</v>
      </c>
      <c r="H48" s="65">
        <f t="shared" si="19"/>
        <v>0.1</v>
      </c>
      <c r="I48" s="64">
        <v>50</v>
      </c>
      <c r="J48" s="18">
        <v>1</v>
      </c>
      <c r="K48" s="65">
        <f t="shared" si="20"/>
        <v>0.1</v>
      </c>
      <c r="L48" s="19">
        <v>0</v>
      </c>
      <c r="M48" s="18">
        <v>0</v>
      </c>
      <c r="N48" s="65">
        <f t="shared" si="21"/>
        <v>0</v>
      </c>
      <c r="O48" s="88" t="str">
        <f t="shared" si="22"/>
        <v>Neattiecas</v>
      </c>
      <c r="P48" s="19">
        <v>0</v>
      </c>
      <c r="Q48" s="18">
        <v>0</v>
      </c>
      <c r="R48" s="65">
        <f t="shared" si="23"/>
        <v>0</v>
      </c>
      <c r="S48" s="86">
        <f t="shared" si="24"/>
        <v>2</v>
      </c>
      <c r="T48" s="19">
        <v>2</v>
      </c>
      <c r="U48" s="18">
        <v>1</v>
      </c>
      <c r="V48" s="65">
        <f t="shared" si="25"/>
        <v>0.15</v>
      </c>
      <c r="W48" s="86">
        <f t="shared" si="26"/>
        <v>80</v>
      </c>
      <c r="X48" s="19">
        <v>0</v>
      </c>
      <c r="Y48" s="18">
        <v>0</v>
      </c>
      <c r="Z48" s="65">
        <f t="shared" si="27"/>
        <v>0</v>
      </c>
      <c r="AA48" s="19">
        <v>80</v>
      </c>
      <c r="AB48" s="62">
        <f t="shared" si="28"/>
        <v>1</v>
      </c>
      <c r="AC48" s="66">
        <f t="shared" si="29"/>
        <v>0.09</v>
      </c>
      <c r="AD48" s="19">
        <v>0</v>
      </c>
      <c r="AE48" s="18">
        <v>0</v>
      </c>
      <c r="AF48" s="65">
        <f t="shared" si="30"/>
        <v>0</v>
      </c>
      <c r="AG48" s="86">
        <f t="shared" si="31"/>
        <v>62</v>
      </c>
      <c r="AH48" s="19">
        <v>62</v>
      </c>
      <c r="AI48" s="62">
        <f t="shared" si="32"/>
        <v>1</v>
      </c>
      <c r="AJ48" s="66">
        <f t="shared" si="33"/>
        <v>0.1</v>
      </c>
    </row>
    <row r="49" spans="1:36">
      <c r="A49" s="63" t="s">
        <v>15</v>
      </c>
      <c r="B49" s="99" t="s">
        <v>132</v>
      </c>
      <c r="C49" s="96" t="s">
        <v>62</v>
      </c>
      <c r="D49" s="83">
        <f t="shared" si="17"/>
        <v>44</v>
      </c>
      <c r="E49" s="86">
        <f t="shared" si="18"/>
        <v>49</v>
      </c>
      <c r="F49" s="64">
        <v>49</v>
      </c>
      <c r="G49" s="18">
        <v>5</v>
      </c>
      <c r="H49" s="65">
        <f t="shared" si="19"/>
        <v>0.5</v>
      </c>
      <c r="I49" s="64">
        <v>10</v>
      </c>
      <c r="J49" s="18">
        <v>5</v>
      </c>
      <c r="K49" s="65">
        <f t="shared" si="20"/>
        <v>0.5</v>
      </c>
      <c r="L49" s="19">
        <v>97</v>
      </c>
      <c r="M49" s="18">
        <v>4</v>
      </c>
      <c r="N49" s="65">
        <f t="shared" si="21"/>
        <v>0.4</v>
      </c>
      <c r="O49" s="88">
        <f t="shared" si="22"/>
        <v>86</v>
      </c>
      <c r="P49" s="19">
        <v>86</v>
      </c>
      <c r="Q49" s="18">
        <v>3</v>
      </c>
      <c r="R49" s="65">
        <f t="shared" si="23"/>
        <v>0.44999999999999996</v>
      </c>
      <c r="S49" s="86">
        <f t="shared" si="24"/>
        <v>0</v>
      </c>
      <c r="T49" s="19">
        <v>0</v>
      </c>
      <c r="U49" s="18">
        <v>5</v>
      </c>
      <c r="V49" s="65">
        <f t="shared" si="25"/>
        <v>0.75</v>
      </c>
      <c r="W49" s="86">
        <f t="shared" si="26"/>
        <v>50</v>
      </c>
      <c r="X49" s="19">
        <v>33</v>
      </c>
      <c r="Y49" s="18">
        <v>3</v>
      </c>
      <c r="Z49" s="65">
        <f t="shared" si="27"/>
        <v>0.44999999999999996</v>
      </c>
      <c r="AA49" s="19">
        <v>70</v>
      </c>
      <c r="AB49" s="62">
        <f t="shared" si="28"/>
        <v>3.9876543209876538</v>
      </c>
      <c r="AC49" s="66">
        <f t="shared" si="29"/>
        <v>0.35888888888888881</v>
      </c>
      <c r="AD49" s="19">
        <v>50</v>
      </c>
      <c r="AE49" s="18">
        <v>3</v>
      </c>
      <c r="AF49" s="65">
        <f t="shared" si="30"/>
        <v>0.18</v>
      </c>
      <c r="AG49" s="86">
        <f t="shared" si="31"/>
        <v>53</v>
      </c>
      <c r="AH49" s="19">
        <v>53</v>
      </c>
      <c r="AI49" s="62">
        <f t="shared" si="32"/>
        <v>3.9876543209876538</v>
      </c>
      <c r="AJ49" s="66">
        <f t="shared" si="33"/>
        <v>0.39876543209876542</v>
      </c>
    </row>
    <row r="50" spans="1:36">
      <c r="A50" s="63" t="s">
        <v>25</v>
      </c>
      <c r="B50" s="99" t="s">
        <v>132</v>
      </c>
      <c r="C50" s="96" t="s">
        <v>9</v>
      </c>
      <c r="D50" s="83">
        <f t="shared" si="17"/>
        <v>43</v>
      </c>
      <c r="E50" s="86">
        <f t="shared" si="18"/>
        <v>71</v>
      </c>
      <c r="F50" s="64">
        <v>65</v>
      </c>
      <c r="G50" s="18">
        <v>1</v>
      </c>
      <c r="H50" s="65">
        <f t="shared" si="19"/>
        <v>0.1</v>
      </c>
      <c r="I50" s="64">
        <v>60</v>
      </c>
      <c r="J50" s="18">
        <v>4</v>
      </c>
      <c r="K50" s="65">
        <f t="shared" si="20"/>
        <v>0.4</v>
      </c>
      <c r="L50" s="19">
        <v>95</v>
      </c>
      <c r="M50" s="18">
        <v>2</v>
      </c>
      <c r="N50" s="65">
        <f t="shared" si="21"/>
        <v>0.2</v>
      </c>
      <c r="O50" s="88">
        <f t="shared" si="22"/>
        <v>77</v>
      </c>
      <c r="P50" s="19">
        <v>77</v>
      </c>
      <c r="Q50" s="18">
        <v>1</v>
      </c>
      <c r="R50" s="65">
        <f t="shared" si="23"/>
        <v>0.15</v>
      </c>
      <c r="S50" s="86">
        <f t="shared" si="24"/>
        <v>0</v>
      </c>
      <c r="T50" s="19">
        <v>0</v>
      </c>
      <c r="U50" s="18">
        <v>5</v>
      </c>
      <c r="V50" s="65">
        <f t="shared" si="25"/>
        <v>0.75</v>
      </c>
      <c r="W50" s="86">
        <f t="shared" si="26"/>
        <v>46</v>
      </c>
      <c r="X50" s="19">
        <v>33</v>
      </c>
      <c r="Y50" s="18">
        <v>1</v>
      </c>
      <c r="Z50" s="65">
        <f t="shared" si="27"/>
        <v>0.15</v>
      </c>
      <c r="AA50" s="19">
        <v>54</v>
      </c>
      <c r="AB50" s="62">
        <f t="shared" si="28"/>
        <v>2.2345679012345676</v>
      </c>
      <c r="AC50" s="66">
        <f t="shared" si="29"/>
        <v>0.20111111111111107</v>
      </c>
      <c r="AD50" s="19">
        <v>50</v>
      </c>
      <c r="AE50" s="18">
        <v>1</v>
      </c>
      <c r="AF50" s="65">
        <f t="shared" si="30"/>
        <v>0.06</v>
      </c>
      <c r="AG50" s="86">
        <f t="shared" si="31"/>
        <v>76</v>
      </c>
      <c r="AH50" s="19">
        <v>76</v>
      </c>
      <c r="AI50" s="62">
        <f t="shared" si="32"/>
        <v>2.2345679012345676</v>
      </c>
      <c r="AJ50" s="66">
        <f t="shared" si="33"/>
        <v>0.22345679012345676</v>
      </c>
    </row>
    <row r="51" spans="1:36">
      <c r="A51" s="63" t="s">
        <v>5</v>
      </c>
      <c r="B51" s="99" t="s">
        <v>132</v>
      </c>
      <c r="C51" s="96" t="s">
        <v>34</v>
      </c>
      <c r="D51" s="83">
        <f t="shared" si="17"/>
        <v>43</v>
      </c>
      <c r="E51" s="86">
        <f t="shared" si="18"/>
        <v>63</v>
      </c>
      <c r="F51" s="64">
        <v>100</v>
      </c>
      <c r="G51" s="18">
        <v>4</v>
      </c>
      <c r="H51" s="65">
        <f t="shared" si="19"/>
        <v>0.4</v>
      </c>
      <c r="I51" s="64">
        <v>80</v>
      </c>
      <c r="J51" s="18">
        <v>5</v>
      </c>
      <c r="K51" s="65">
        <f t="shared" si="20"/>
        <v>0.5</v>
      </c>
      <c r="L51" s="19">
        <v>5</v>
      </c>
      <c r="M51" s="18">
        <v>4</v>
      </c>
      <c r="N51" s="65">
        <f t="shared" si="21"/>
        <v>0.4</v>
      </c>
      <c r="O51" s="88">
        <f t="shared" si="22"/>
        <v>57</v>
      </c>
      <c r="P51" s="19">
        <v>57</v>
      </c>
      <c r="Q51" s="18">
        <v>4</v>
      </c>
      <c r="R51" s="65">
        <f t="shared" si="23"/>
        <v>0.6</v>
      </c>
      <c r="S51" s="86">
        <f t="shared" si="24"/>
        <v>0</v>
      </c>
      <c r="T51" s="19">
        <v>0</v>
      </c>
      <c r="U51" s="18">
        <v>5</v>
      </c>
      <c r="V51" s="65">
        <f t="shared" si="25"/>
        <v>0.75</v>
      </c>
      <c r="W51" s="86">
        <f t="shared" si="26"/>
        <v>38</v>
      </c>
      <c r="X51" s="19">
        <v>24</v>
      </c>
      <c r="Y51" s="18">
        <v>5</v>
      </c>
      <c r="Z51" s="65">
        <f t="shared" si="27"/>
        <v>0.75</v>
      </c>
      <c r="AA51" s="19">
        <v>54</v>
      </c>
      <c r="AB51" s="62">
        <f t="shared" si="28"/>
        <v>4.5679012345679002</v>
      </c>
      <c r="AC51" s="66">
        <f t="shared" si="29"/>
        <v>0.41111111111111098</v>
      </c>
      <c r="AD51" s="19">
        <v>50</v>
      </c>
      <c r="AE51" s="18">
        <v>5</v>
      </c>
      <c r="AF51" s="65">
        <f t="shared" si="30"/>
        <v>0.3</v>
      </c>
      <c r="AG51" s="86">
        <f t="shared" si="31"/>
        <v>54</v>
      </c>
      <c r="AH51" s="19">
        <v>54</v>
      </c>
      <c r="AI51" s="62">
        <f t="shared" si="32"/>
        <v>4.5679012345679002</v>
      </c>
      <c r="AJ51" s="66">
        <f t="shared" si="33"/>
        <v>0.45679012345679004</v>
      </c>
    </row>
    <row r="52" spans="1:36">
      <c r="A52" s="63" t="s">
        <v>84</v>
      </c>
      <c r="B52" s="99" t="s">
        <v>132</v>
      </c>
      <c r="C52" s="96" t="s">
        <v>90</v>
      </c>
      <c r="D52" s="83">
        <f t="shared" si="17"/>
        <v>43</v>
      </c>
      <c r="E52" s="86">
        <f t="shared" si="18"/>
        <v>40</v>
      </c>
      <c r="F52" s="64">
        <v>70</v>
      </c>
      <c r="G52" s="18">
        <v>2</v>
      </c>
      <c r="H52" s="65">
        <f t="shared" si="19"/>
        <v>0.2</v>
      </c>
      <c r="I52" s="64">
        <v>10</v>
      </c>
      <c r="J52" s="18">
        <v>2</v>
      </c>
      <c r="K52" s="65">
        <f t="shared" si="20"/>
        <v>0.2</v>
      </c>
      <c r="L52" s="19">
        <v>0</v>
      </c>
      <c r="M52" s="18">
        <v>0</v>
      </c>
      <c r="N52" s="65">
        <f t="shared" si="21"/>
        <v>0</v>
      </c>
      <c r="O52" s="88" t="str">
        <f t="shared" si="22"/>
        <v>Neattiecas</v>
      </c>
      <c r="P52" s="19">
        <v>0</v>
      </c>
      <c r="Q52" s="18">
        <v>0</v>
      </c>
      <c r="R52" s="65">
        <f t="shared" si="23"/>
        <v>0</v>
      </c>
      <c r="S52" s="86">
        <f t="shared" si="24"/>
        <v>1</v>
      </c>
      <c r="T52" s="19">
        <v>1</v>
      </c>
      <c r="U52" s="18">
        <v>2</v>
      </c>
      <c r="V52" s="65">
        <f t="shared" si="25"/>
        <v>0.3</v>
      </c>
      <c r="W52" s="86">
        <f t="shared" si="26"/>
        <v>66</v>
      </c>
      <c r="X52" s="19">
        <v>0</v>
      </c>
      <c r="Y52" s="18">
        <v>0</v>
      </c>
      <c r="Z52" s="65">
        <f t="shared" si="27"/>
        <v>0</v>
      </c>
      <c r="AA52" s="19">
        <v>60</v>
      </c>
      <c r="AB52" s="62">
        <f t="shared" si="28"/>
        <v>2</v>
      </c>
      <c r="AC52" s="66">
        <f t="shared" si="29"/>
        <v>0.18</v>
      </c>
      <c r="AD52" s="19">
        <v>75</v>
      </c>
      <c r="AE52" s="18">
        <v>2</v>
      </c>
      <c r="AF52" s="65">
        <f t="shared" si="30"/>
        <v>0.12</v>
      </c>
      <c r="AG52" s="86">
        <f t="shared" si="31"/>
        <v>78</v>
      </c>
      <c r="AH52" s="19">
        <v>78</v>
      </c>
      <c r="AI52" s="62">
        <f t="shared" si="32"/>
        <v>2</v>
      </c>
      <c r="AJ52" s="66">
        <f t="shared" si="33"/>
        <v>0.2</v>
      </c>
    </row>
    <row r="53" spans="1:36">
      <c r="A53" s="63" t="s">
        <v>85</v>
      </c>
      <c r="B53" s="99" t="s">
        <v>132</v>
      </c>
      <c r="C53" s="96" t="s">
        <v>77</v>
      </c>
      <c r="D53" s="83">
        <f t="shared" si="17"/>
        <v>42</v>
      </c>
      <c r="E53" s="86">
        <f t="shared" si="18"/>
        <v>32</v>
      </c>
      <c r="F53" s="64">
        <v>0</v>
      </c>
      <c r="G53" s="18">
        <v>2</v>
      </c>
      <c r="H53" s="65">
        <f t="shared" si="19"/>
        <v>0.2</v>
      </c>
      <c r="I53" s="64">
        <v>10</v>
      </c>
      <c r="J53" s="18">
        <v>2</v>
      </c>
      <c r="K53" s="65">
        <f t="shared" si="20"/>
        <v>0.2</v>
      </c>
      <c r="L53" s="19">
        <v>58</v>
      </c>
      <c r="M53" s="18">
        <v>4</v>
      </c>
      <c r="N53" s="65">
        <f t="shared" si="21"/>
        <v>0.4</v>
      </c>
      <c r="O53" s="88">
        <f t="shared" si="22"/>
        <v>76</v>
      </c>
      <c r="P53" s="19">
        <v>76</v>
      </c>
      <c r="Q53" s="18">
        <v>2</v>
      </c>
      <c r="R53" s="65">
        <f t="shared" si="23"/>
        <v>0.3</v>
      </c>
      <c r="S53" s="86">
        <f t="shared" si="24"/>
        <v>0</v>
      </c>
      <c r="T53" s="19">
        <v>0</v>
      </c>
      <c r="U53" s="18">
        <v>1</v>
      </c>
      <c r="V53" s="65">
        <f t="shared" si="25"/>
        <v>0.15</v>
      </c>
      <c r="W53" s="86">
        <f t="shared" si="26"/>
        <v>42</v>
      </c>
      <c r="X53" s="19">
        <v>43</v>
      </c>
      <c r="Y53" s="18">
        <v>3</v>
      </c>
      <c r="Z53" s="65">
        <f t="shared" si="27"/>
        <v>0.44999999999999996</v>
      </c>
      <c r="AA53" s="19">
        <v>30</v>
      </c>
      <c r="AB53" s="62">
        <f t="shared" si="28"/>
        <v>2.3209876543209873</v>
      </c>
      <c r="AC53" s="66">
        <f t="shared" si="29"/>
        <v>0.20888888888888885</v>
      </c>
      <c r="AD53" s="19">
        <v>55</v>
      </c>
      <c r="AE53" s="18">
        <v>3</v>
      </c>
      <c r="AF53" s="65">
        <f t="shared" si="30"/>
        <v>0.18</v>
      </c>
      <c r="AG53" s="86">
        <f t="shared" si="31"/>
        <v>61</v>
      </c>
      <c r="AH53" s="19">
        <v>61</v>
      </c>
      <c r="AI53" s="62">
        <f t="shared" si="32"/>
        <v>2.3209876543209873</v>
      </c>
      <c r="AJ53" s="66">
        <f t="shared" si="33"/>
        <v>0.23209876543209873</v>
      </c>
    </row>
    <row r="54" spans="1:36">
      <c r="A54" s="63" t="s">
        <v>68</v>
      </c>
      <c r="B54" s="99" t="s">
        <v>132</v>
      </c>
      <c r="C54" s="96" t="s">
        <v>134</v>
      </c>
      <c r="D54" s="83">
        <f t="shared" si="17"/>
        <v>42</v>
      </c>
      <c r="E54" s="86">
        <f t="shared" si="18"/>
        <v>72</v>
      </c>
      <c r="F54" s="64">
        <v>100</v>
      </c>
      <c r="G54" s="18">
        <v>3</v>
      </c>
      <c r="H54" s="65">
        <f t="shared" si="19"/>
        <v>0.30000000000000004</v>
      </c>
      <c r="I54" s="64">
        <v>70</v>
      </c>
      <c r="J54" s="18">
        <v>4</v>
      </c>
      <c r="K54" s="65">
        <f t="shared" si="20"/>
        <v>0.4</v>
      </c>
      <c r="L54" s="19">
        <v>52</v>
      </c>
      <c r="M54" s="18">
        <v>4</v>
      </c>
      <c r="N54" s="65">
        <f t="shared" si="21"/>
        <v>0.4</v>
      </c>
      <c r="O54" s="88">
        <f t="shared" si="22"/>
        <v>6</v>
      </c>
      <c r="P54" s="19">
        <v>6</v>
      </c>
      <c r="Q54" s="18">
        <v>3</v>
      </c>
      <c r="R54" s="65">
        <f t="shared" si="23"/>
        <v>0.44999999999999996</v>
      </c>
      <c r="S54" s="86">
        <f t="shared" si="24"/>
        <v>0</v>
      </c>
      <c r="T54" s="19">
        <v>0</v>
      </c>
      <c r="U54" s="18">
        <v>3</v>
      </c>
      <c r="V54" s="65">
        <f t="shared" si="25"/>
        <v>0.44999999999999996</v>
      </c>
      <c r="W54" s="86">
        <f t="shared" si="26"/>
        <v>43</v>
      </c>
      <c r="X54" s="19">
        <v>23</v>
      </c>
      <c r="Y54" s="18">
        <v>5</v>
      </c>
      <c r="Z54" s="65">
        <f t="shared" si="27"/>
        <v>0.75</v>
      </c>
      <c r="AA54" s="19">
        <v>60</v>
      </c>
      <c r="AB54" s="62">
        <f t="shared" si="28"/>
        <v>3.7654320987654315</v>
      </c>
      <c r="AC54" s="66">
        <f t="shared" si="29"/>
        <v>0.3388888888888888</v>
      </c>
      <c r="AD54" s="19">
        <v>75</v>
      </c>
      <c r="AE54" s="18">
        <v>5</v>
      </c>
      <c r="AF54" s="65">
        <f t="shared" si="30"/>
        <v>0.3</v>
      </c>
      <c r="AG54" s="86">
        <f t="shared" si="31"/>
        <v>47</v>
      </c>
      <c r="AH54" s="19">
        <v>47</v>
      </c>
      <c r="AI54" s="62">
        <f t="shared" si="32"/>
        <v>3.7654320987654315</v>
      </c>
      <c r="AJ54" s="66">
        <f t="shared" si="33"/>
        <v>0.37654320987654316</v>
      </c>
    </row>
    <row r="55" spans="1:36">
      <c r="A55" s="63" t="s">
        <v>73</v>
      </c>
      <c r="B55" s="99" t="s">
        <v>132</v>
      </c>
      <c r="C55" s="96" t="s">
        <v>4</v>
      </c>
      <c r="D55" s="83">
        <f t="shared" si="17"/>
        <v>42</v>
      </c>
      <c r="E55" s="86">
        <f t="shared" si="18"/>
        <v>39</v>
      </c>
      <c r="F55" s="64">
        <v>37</v>
      </c>
      <c r="G55" s="18">
        <v>3</v>
      </c>
      <c r="H55" s="65">
        <f t="shared" si="19"/>
        <v>0.30000000000000004</v>
      </c>
      <c r="I55" s="64">
        <v>40</v>
      </c>
      <c r="J55" s="18">
        <v>3</v>
      </c>
      <c r="K55" s="65">
        <f t="shared" si="20"/>
        <v>0.30000000000000004</v>
      </c>
      <c r="L55" s="19">
        <v>0</v>
      </c>
      <c r="M55" s="18">
        <v>0</v>
      </c>
      <c r="N55" s="65">
        <f t="shared" si="21"/>
        <v>0</v>
      </c>
      <c r="O55" s="88" t="str">
        <f t="shared" si="22"/>
        <v>Neattiecas</v>
      </c>
      <c r="P55" s="19">
        <v>0</v>
      </c>
      <c r="Q55" s="18">
        <v>0</v>
      </c>
      <c r="R55" s="65">
        <f t="shared" si="23"/>
        <v>0</v>
      </c>
      <c r="S55" s="86">
        <f t="shared" si="24"/>
        <v>9</v>
      </c>
      <c r="T55" s="19">
        <v>9</v>
      </c>
      <c r="U55" s="18">
        <v>1</v>
      </c>
      <c r="V55" s="65">
        <f t="shared" si="25"/>
        <v>0.15</v>
      </c>
      <c r="W55" s="86">
        <f t="shared" si="26"/>
        <v>47</v>
      </c>
      <c r="X55" s="19">
        <v>21</v>
      </c>
      <c r="Y55" s="18">
        <v>4</v>
      </c>
      <c r="Z55" s="65">
        <f t="shared" si="27"/>
        <v>0.6</v>
      </c>
      <c r="AA55" s="19">
        <v>80</v>
      </c>
      <c r="AB55" s="62">
        <f t="shared" si="28"/>
        <v>2.839285714285714</v>
      </c>
      <c r="AC55" s="66">
        <f t="shared" si="29"/>
        <v>0.25553571428571425</v>
      </c>
      <c r="AD55" s="19">
        <v>75</v>
      </c>
      <c r="AE55" s="18">
        <v>4</v>
      </c>
      <c r="AF55" s="65">
        <f t="shared" si="30"/>
        <v>0.24</v>
      </c>
      <c r="AG55" s="86">
        <f t="shared" si="31"/>
        <v>52</v>
      </c>
      <c r="AH55" s="19">
        <v>52</v>
      </c>
      <c r="AI55" s="62">
        <f t="shared" si="32"/>
        <v>2.839285714285714</v>
      </c>
      <c r="AJ55" s="66">
        <f t="shared" si="33"/>
        <v>0.28392857142857142</v>
      </c>
    </row>
    <row r="56" spans="1:36">
      <c r="A56" s="63" t="s">
        <v>49</v>
      </c>
      <c r="B56" s="99" t="s">
        <v>132</v>
      </c>
      <c r="C56" s="96" t="s">
        <v>90</v>
      </c>
      <c r="D56" s="83">
        <f t="shared" si="17"/>
        <v>42</v>
      </c>
      <c r="E56" s="86">
        <f t="shared" si="18"/>
        <v>48</v>
      </c>
      <c r="F56" s="64">
        <v>65</v>
      </c>
      <c r="G56" s="18">
        <v>1</v>
      </c>
      <c r="H56" s="65">
        <f t="shared" si="19"/>
        <v>0.1</v>
      </c>
      <c r="I56" s="64">
        <v>60</v>
      </c>
      <c r="J56" s="18">
        <v>2</v>
      </c>
      <c r="K56" s="65">
        <f t="shared" si="20"/>
        <v>0.2</v>
      </c>
      <c r="L56" s="19">
        <v>5</v>
      </c>
      <c r="M56" s="18">
        <v>1</v>
      </c>
      <c r="N56" s="65">
        <f t="shared" si="21"/>
        <v>0.1</v>
      </c>
      <c r="O56" s="88" t="str">
        <f t="shared" si="22"/>
        <v>Neattiecas</v>
      </c>
      <c r="P56" s="19">
        <v>0</v>
      </c>
      <c r="Q56" s="18">
        <v>0</v>
      </c>
      <c r="R56" s="65">
        <f t="shared" si="23"/>
        <v>0</v>
      </c>
      <c r="S56" s="86">
        <f t="shared" si="24"/>
        <v>0</v>
      </c>
      <c r="T56" s="19">
        <v>0</v>
      </c>
      <c r="U56" s="18">
        <v>1</v>
      </c>
      <c r="V56" s="65">
        <f t="shared" si="25"/>
        <v>0.15</v>
      </c>
      <c r="W56" s="86">
        <f t="shared" si="26"/>
        <v>50</v>
      </c>
      <c r="X56" s="19">
        <v>26</v>
      </c>
      <c r="Y56" s="18">
        <v>1</v>
      </c>
      <c r="Z56" s="65">
        <f t="shared" si="27"/>
        <v>0.15</v>
      </c>
      <c r="AA56" s="19">
        <v>70</v>
      </c>
      <c r="AB56" s="62">
        <f t="shared" si="28"/>
        <v>1.1515151515151516</v>
      </c>
      <c r="AC56" s="66">
        <f t="shared" si="29"/>
        <v>0.10363636363636364</v>
      </c>
      <c r="AD56" s="19">
        <v>75</v>
      </c>
      <c r="AE56" s="18">
        <v>1</v>
      </c>
      <c r="AF56" s="65">
        <f t="shared" si="30"/>
        <v>0.06</v>
      </c>
      <c r="AG56" s="86">
        <f t="shared" si="31"/>
        <v>55</v>
      </c>
      <c r="AH56" s="19">
        <v>55</v>
      </c>
      <c r="AI56" s="62">
        <f t="shared" si="32"/>
        <v>1.1515151515151516</v>
      </c>
      <c r="AJ56" s="66">
        <f t="shared" si="33"/>
        <v>0.11515151515151517</v>
      </c>
    </row>
    <row r="57" spans="1:36">
      <c r="A57" s="63" t="s">
        <v>14</v>
      </c>
      <c r="B57" s="99" t="s">
        <v>132</v>
      </c>
      <c r="C57" s="96" t="s">
        <v>134</v>
      </c>
      <c r="D57" s="83">
        <f t="shared" si="17"/>
        <v>41</v>
      </c>
      <c r="E57" s="86">
        <f t="shared" si="18"/>
        <v>71</v>
      </c>
      <c r="F57" s="64">
        <v>70</v>
      </c>
      <c r="G57" s="18">
        <v>4</v>
      </c>
      <c r="H57" s="65">
        <f t="shared" si="19"/>
        <v>0.4</v>
      </c>
      <c r="I57" s="64">
        <v>60</v>
      </c>
      <c r="J57" s="18">
        <v>2</v>
      </c>
      <c r="K57" s="65">
        <f t="shared" si="20"/>
        <v>0.2</v>
      </c>
      <c r="L57" s="19">
        <v>95</v>
      </c>
      <c r="M57" s="18">
        <v>1</v>
      </c>
      <c r="N57" s="65">
        <f t="shared" si="21"/>
        <v>0.1</v>
      </c>
      <c r="O57" s="88" t="str">
        <f t="shared" si="22"/>
        <v>Neattiecas</v>
      </c>
      <c r="P57" s="19">
        <v>0</v>
      </c>
      <c r="Q57" s="18">
        <v>0</v>
      </c>
      <c r="R57" s="65">
        <f t="shared" si="23"/>
        <v>0</v>
      </c>
      <c r="S57" s="86">
        <f t="shared" si="24"/>
        <v>1</v>
      </c>
      <c r="T57" s="19">
        <v>1</v>
      </c>
      <c r="U57" s="18">
        <v>3</v>
      </c>
      <c r="V57" s="65">
        <f t="shared" si="25"/>
        <v>0.44999999999999996</v>
      </c>
      <c r="W57" s="86">
        <f t="shared" si="26"/>
        <v>43</v>
      </c>
      <c r="X57" s="19">
        <v>74</v>
      </c>
      <c r="Y57" s="18">
        <v>2</v>
      </c>
      <c r="Z57" s="65">
        <f t="shared" si="27"/>
        <v>0.3</v>
      </c>
      <c r="AA57" s="19">
        <v>12</v>
      </c>
      <c r="AB57" s="62">
        <f t="shared" si="28"/>
        <v>2.3787878787878789</v>
      </c>
      <c r="AC57" s="66">
        <f t="shared" si="29"/>
        <v>0.21409090909090908</v>
      </c>
      <c r="AD57" s="19">
        <v>20</v>
      </c>
      <c r="AE57" s="18">
        <v>2</v>
      </c>
      <c r="AF57" s="65">
        <f t="shared" si="30"/>
        <v>0.12</v>
      </c>
      <c r="AG57" s="86">
        <f t="shared" si="31"/>
        <v>26</v>
      </c>
      <c r="AH57" s="19">
        <v>26</v>
      </c>
      <c r="AI57" s="62">
        <f t="shared" si="32"/>
        <v>2.3787878787878789</v>
      </c>
      <c r="AJ57" s="66">
        <f t="shared" si="33"/>
        <v>0.23787878787878791</v>
      </c>
    </row>
    <row r="58" spans="1:36">
      <c r="A58" s="63" t="s">
        <v>19</v>
      </c>
      <c r="B58" s="99" t="s">
        <v>132</v>
      </c>
      <c r="C58" s="96" t="s">
        <v>133</v>
      </c>
      <c r="D58" s="83">
        <f t="shared" si="17"/>
        <v>41</v>
      </c>
      <c r="E58" s="86">
        <f t="shared" si="18"/>
        <v>72</v>
      </c>
      <c r="F58" s="64">
        <v>83</v>
      </c>
      <c r="G58" s="18">
        <v>2</v>
      </c>
      <c r="H58" s="65">
        <f t="shared" si="19"/>
        <v>0.2</v>
      </c>
      <c r="I58" s="64">
        <v>60</v>
      </c>
      <c r="J58" s="18">
        <v>2</v>
      </c>
      <c r="K58" s="65">
        <f t="shared" si="20"/>
        <v>0.2</v>
      </c>
      <c r="L58" s="19">
        <v>0</v>
      </c>
      <c r="M58" s="18">
        <v>0</v>
      </c>
      <c r="N58" s="65">
        <f t="shared" si="21"/>
        <v>0</v>
      </c>
      <c r="O58" s="88" t="str">
        <f t="shared" si="22"/>
        <v>Neattiecas</v>
      </c>
      <c r="P58" s="19">
        <v>0</v>
      </c>
      <c r="Q58" s="18">
        <v>0</v>
      </c>
      <c r="R58" s="65">
        <f t="shared" si="23"/>
        <v>0</v>
      </c>
      <c r="S58" s="86">
        <f t="shared" si="24"/>
        <v>1</v>
      </c>
      <c r="T58" s="19">
        <v>1</v>
      </c>
      <c r="U58" s="18">
        <v>3</v>
      </c>
      <c r="V58" s="65">
        <f t="shared" si="25"/>
        <v>0.44999999999999996</v>
      </c>
      <c r="W58" s="86">
        <f t="shared" si="26"/>
        <v>55</v>
      </c>
      <c r="X58" s="19">
        <v>0</v>
      </c>
      <c r="Y58" s="18">
        <v>0</v>
      </c>
      <c r="Z58" s="65">
        <f t="shared" si="27"/>
        <v>0</v>
      </c>
      <c r="AA58" s="19">
        <v>55</v>
      </c>
      <c r="AB58" s="62">
        <f t="shared" si="28"/>
        <v>2.4285714285714288</v>
      </c>
      <c r="AC58" s="66">
        <f t="shared" si="29"/>
        <v>0.21857142857142858</v>
      </c>
      <c r="AD58" s="19">
        <v>0</v>
      </c>
      <c r="AE58" s="18">
        <v>0</v>
      </c>
      <c r="AF58" s="65">
        <f t="shared" si="30"/>
        <v>0</v>
      </c>
      <c r="AG58" s="86">
        <f t="shared" si="31"/>
        <v>53</v>
      </c>
      <c r="AH58" s="19">
        <v>53</v>
      </c>
      <c r="AI58" s="62">
        <f t="shared" si="32"/>
        <v>2.4285714285714288</v>
      </c>
      <c r="AJ58" s="66">
        <f t="shared" si="33"/>
        <v>0.24285714285714288</v>
      </c>
    </row>
    <row r="59" spans="1:36">
      <c r="A59" s="63" t="s">
        <v>33</v>
      </c>
      <c r="B59" s="99" t="s">
        <v>131</v>
      </c>
      <c r="C59" s="96" t="s">
        <v>33</v>
      </c>
      <c r="D59" s="83">
        <f t="shared" si="17"/>
        <v>40</v>
      </c>
      <c r="E59" s="86">
        <f t="shared" si="18"/>
        <v>47</v>
      </c>
      <c r="F59" s="64">
        <v>73</v>
      </c>
      <c r="G59" s="18">
        <v>5</v>
      </c>
      <c r="H59" s="65">
        <f t="shared" si="19"/>
        <v>0.5</v>
      </c>
      <c r="I59" s="64">
        <v>20</v>
      </c>
      <c r="J59" s="18">
        <v>5</v>
      </c>
      <c r="K59" s="65">
        <f t="shared" si="20"/>
        <v>0.5</v>
      </c>
      <c r="L59" s="19">
        <v>0</v>
      </c>
      <c r="M59" s="18">
        <v>0</v>
      </c>
      <c r="N59" s="65">
        <f t="shared" si="21"/>
        <v>0</v>
      </c>
      <c r="O59" s="88" t="str">
        <f t="shared" si="22"/>
        <v>Neattiecas</v>
      </c>
      <c r="P59" s="19">
        <v>0</v>
      </c>
      <c r="Q59" s="18">
        <v>0</v>
      </c>
      <c r="R59" s="65">
        <f t="shared" si="23"/>
        <v>0</v>
      </c>
      <c r="S59" s="86">
        <f t="shared" si="24"/>
        <v>0</v>
      </c>
      <c r="T59" s="19">
        <v>0</v>
      </c>
      <c r="U59" s="18">
        <v>5</v>
      </c>
      <c r="V59" s="65">
        <f t="shared" si="25"/>
        <v>0.75</v>
      </c>
      <c r="W59" s="86">
        <f t="shared" si="26"/>
        <v>47</v>
      </c>
      <c r="X59" s="19">
        <v>69</v>
      </c>
      <c r="Y59" s="18">
        <v>4</v>
      </c>
      <c r="Z59" s="65">
        <f t="shared" si="27"/>
        <v>0.6</v>
      </c>
      <c r="AA59" s="19">
        <v>12</v>
      </c>
      <c r="AB59" s="62">
        <f t="shared" si="28"/>
        <v>4.6249999999999991</v>
      </c>
      <c r="AC59" s="66">
        <f t="shared" si="29"/>
        <v>0.4162499999999999</v>
      </c>
      <c r="AD59" s="19">
        <v>55</v>
      </c>
      <c r="AE59" s="18">
        <v>4</v>
      </c>
      <c r="AF59" s="65">
        <f t="shared" si="30"/>
        <v>0.24</v>
      </c>
      <c r="AG59" s="86">
        <f t="shared" si="31"/>
        <v>70</v>
      </c>
      <c r="AH59" s="19">
        <v>70</v>
      </c>
      <c r="AI59" s="62">
        <f t="shared" si="32"/>
        <v>4.6249999999999991</v>
      </c>
      <c r="AJ59" s="66">
        <f t="shared" si="33"/>
        <v>0.46249999999999991</v>
      </c>
    </row>
    <row r="60" spans="1:36">
      <c r="A60" s="63" t="s">
        <v>13</v>
      </c>
      <c r="B60" s="99" t="s">
        <v>132</v>
      </c>
      <c r="C60" s="96" t="s">
        <v>1</v>
      </c>
      <c r="D60" s="83">
        <f t="shared" si="17"/>
        <v>40</v>
      </c>
      <c r="E60" s="86">
        <f t="shared" si="18"/>
        <v>52</v>
      </c>
      <c r="F60" s="64">
        <v>0</v>
      </c>
      <c r="G60" s="18">
        <v>2</v>
      </c>
      <c r="H60" s="65">
        <f t="shared" si="19"/>
        <v>0.2</v>
      </c>
      <c r="I60" s="64">
        <v>80</v>
      </c>
      <c r="J60" s="18">
        <v>2</v>
      </c>
      <c r="K60" s="65">
        <f t="shared" si="20"/>
        <v>0.2</v>
      </c>
      <c r="L60" s="19">
        <v>100</v>
      </c>
      <c r="M60" s="18">
        <v>1</v>
      </c>
      <c r="N60" s="65">
        <f t="shared" si="21"/>
        <v>0.1</v>
      </c>
      <c r="O60" s="88" t="str">
        <f t="shared" si="22"/>
        <v>Neattiecas</v>
      </c>
      <c r="P60" s="19">
        <v>0</v>
      </c>
      <c r="Q60" s="18">
        <v>0</v>
      </c>
      <c r="R60" s="65">
        <f t="shared" si="23"/>
        <v>0</v>
      </c>
      <c r="S60" s="86">
        <f t="shared" si="24"/>
        <v>4</v>
      </c>
      <c r="T60" s="19">
        <v>4</v>
      </c>
      <c r="U60" s="18">
        <v>3</v>
      </c>
      <c r="V60" s="65">
        <f t="shared" si="25"/>
        <v>0.44999999999999996</v>
      </c>
      <c r="W60" s="86">
        <f t="shared" si="26"/>
        <v>53</v>
      </c>
      <c r="X60" s="19">
        <v>69</v>
      </c>
      <c r="Y60" s="18">
        <v>4</v>
      </c>
      <c r="Z60" s="65">
        <f t="shared" si="27"/>
        <v>0.6</v>
      </c>
      <c r="AA60" s="19">
        <v>0</v>
      </c>
      <c r="AB60" s="62">
        <f t="shared" si="28"/>
        <v>2.7121212121212124</v>
      </c>
      <c r="AC60" s="66">
        <f t="shared" si="29"/>
        <v>0.24409090909090911</v>
      </c>
      <c r="AD60" s="19">
        <v>65</v>
      </c>
      <c r="AE60" s="18">
        <v>4</v>
      </c>
      <c r="AF60" s="65">
        <f t="shared" si="30"/>
        <v>0.24</v>
      </c>
      <c r="AG60" s="86">
        <f t="shared" si="31"/>
        <v>31</v>
      </c>
      <c r="AH60" s="19">
        <v>31</v>
      </c>
      <c r="AI60" s="62">
        <f t="shared" si="32"/>
        <v>2.7121212121212124</v>
      </c>
      <c r="AJ60" s="66">
        <f t="shared" si="33"/>
        <v>0.27121212121212124</v>
      </c>
    </row>
    <row r="61" spans="1:36">
      <c r="A61" s="63" t="s">
        <v>9</v>
      </c>
      <c r="B61" s="99" t="s">
        <v>131</v>
      </c>
      <c r="C61" s="96" t="s">
        <v>9</v>
      </c>
      <c r="D61" s="83">
        <f t="shared" si="17"/>
        <v>40</v>
      </c>
      <c r="E61" s="86">
        <f t="shared" si="18"/>
        <v>55</v>
      </c>
      <c r="F61" s="64">
        <v>86</v>
      </c>
      <c r="G61" s="18">
        <v>4</v>
      </c>
      <c r="H61" s="65">
        <f t="shared" si="19"/>
        <v>0.4</v>
      </c>
      <c r="I61" s="64">
        <v>10</v>
      </c>
      <c r="J61" s="18">
        <v>3</v>
      </c>
      <c r="K61" s="65">
        <f t="shared" si="20"/>
        <v>0.30000000000000004</v>
      </c>
      <c r="L61" s="19">
        <v>59</v>
      </c>
      <c r="M61" s="18">
        <v>3</v>
      </c>
      <c r="N61" s="65">
        <f t="shared" si="21"/>
        <v>0.30000000000000004</v>
      </c>
      <c r="O61" s="88" t="str">
        <f t="shared" si="22"/>
        <v>Neattiecas</v>
      </c>
      <c r="P61" s="19">
        <v>0</v>
      </c>
      <c r="Q61" s="18">
        <v>0</v>
      </c>
      <c r="R61" s="65">
        <f t="shared" si="23"/>
        <v>0</v>
      </c>
      <c r="S61" s="86">
        <f t="shared" si="24"/>
        <v>7</v>
      </c>
      <c r="T61" s="19">
        <v>7</v>
      </c>
      <c r="U61" s="18">
        <v>5</v>
      </c>
      <c r="V61" s="65">
        <f t="shared" si="25"/>
        <v>0.75</v>
      </c>
      <c r="W61" s="86">
        <f t="shared" si="26"/>
        <v>54</v>
      </c>
      <c r="X61" s="19">
        <v>0</v>
      </c>
      <c r="Y61" s="18">
        <v>0</v>
      </c>
      <c r="Z61" s="65">
        <f t="shared" si="27"/>
        <v>0</v>
      </c>
      <c r="AA61" s="19">
        <v>54</v>
      </c>
      <c r="AB61" s="62">
        <f t="shared" si="28"/>
        <v>3.8888888888888893</v>
      </c>
      <c r="AC61" s="66">
        <f t="shared" si="29"/>
        <v>0.35000000000000003</v>
      </c>
      <c r="AD61" s="19">
        <v>0</v>
      </c>
      <c r="AE61" s="18">
        <v>0</v>
      </c>
      <c r="AF61" s="65">
        <f t="shared" si="30"/>
        <v>0</v>
      </c>
      <c r="AG61" s="86">
        <f t="shared" si="31"/>
        <v>54</v>
      </c>
      <c r="AH61" s="19">
        <v>54</v>
      </c>
      <c r="AI61" s="62">
        <f t="shared" si="32"/>
        <v>3.8888888888888893</v>
      </c>
      <c r="AJ61" s="66">
        <f t="shared" si="33"/>
        <v>0.38888888888888895</v>
      </c>
    </row>
    <row r="62" spans="1:36">
      <c r="A62" s="63" t="s">
        <v>87</v>
      </c>
      <c r="B62" s="99" t="s">
        <v>132</v>
      </c>
      <c r="C62" s="96" t="s">
        <v>135</v>
      </c>
      <c r="D62" s="83">
        <f t="shared" si="17"/>
        <v>39</v>
      </c>
      <c r="E62" s="86">
        <f t="shared" si="18"/>
        <v>25</v>
      </c>
      <c r="F62" s="64">
        <v>35</v>
      </c>
      <c r="G62" s="18">
        <v>3</v>
      </c>
      <c r="H62" s="65">
        <f t="shared" si="19"/>
        <v>0.30000000000000004</v>
      </c>
      <c r="I62" s="64">
        <v>10</v>
      </c>
      <c r="J62" s="18">
        <v>2</v>
      </c>
      <c r="K62" s="65">
        <f t="shared" si="20"/>
        <v>0.2</v>
      </c>
      <c r="L62" s="19">
        <v>0</v>
      </c>
      <c r="M62" s="18">
        <v>0</v>
      </c>
      <c r="N62" s="65">
        <f t="shared" si="21"/>
        <v>0</v>
      </c>
      <c r="O62" s="88" t="str">
        <f t="shared" si="22"/>
        <v>Neattiecas</v>
      </c>
      <c r="P62" s="19">
        <v>0</v>
      </c>
      <c r="Q62" s="18">
        <v>0</v>
      </c>
      <c r="R62" s="65">
        <f t="shared" si="23"/>
        <v>0</v>
      </c>
      <c r="S62" s="86">
        <f t="shared" si="24"/>
        <v>23</v>
      </c>
      <c r="T62" s="19">
        <v>23</v>
      </c>
      <c r="U62" s="18">
        <v>3</v>
      </c>
      <c r="V62" s="65">
        <f t="shared" si="25"/>
        <v>0.44999999999999996</v>
      </c>
      <c r="W62" s="86">
        <f t="shared" si="26"/>
        <v>51</v>
      </c>
      <c r="X62" s="19">
        <v>35</v>
      </c>
      <c r="Y62" s="18">
        <v>3</v>
      </c>
      <c r="Z62" s="65">
        <f t="shared" si="27"/>
        <v>0.44999999999999996</v>
      </c>
      <c r="AA62" s="19">
        <v>90</v>
      </c>
      <c r="AB62" s="62">
        <f t="shared" si="28"/>
        <v>2.8214285714285707</v>
      </c>
      <c r="AC62" s="66">
        <f t="shared" si="29"/>
        <v>0.25392857142857134</v>
      </c>
      <c r="AD62" s="19">
        <v>35</v>
      </c>
      <c r="AE62" s="18">
        <v>3</v>
      </c>
      <c r="AF62" s="65">
        <f t="shared" si="30"/>
        <v>0.18</v>
      </c>
      <c r="AG62" s="86">
        <f t="shared" si="31"/>
        <v>54</v>
      </c>
      <c r="AH62" s="19">
        <v>54</v>
      </c>
      <c r="AI62" s="62">
        <f t="shared" si="32"/>
        <v>2.8214285714285707</v>
      </c>
      <c r="AJ62" s="66">
        <f t="shared" si="33"/>
        <v>0.28214285714285708</v>
      </c>
    </row>
    <row r="63" spans="1:36">
      <c r="A63" s="63" t="s">
        <v>3</v>
      </c>
      <c r="B63" s="99" t="s">
        <v>132</v>
      </c>
      <c r="C63" s="96" t="s">
        <v>133</v>
      </c>
      <c r="D63" s="83">
        <f t="shared" si="17"/>
        <v>39</v>
      </c>
      <c r="E63" s="86">
        <f t="shared" si="18"/>
        <v>49</v>
      </c>
      <c r="F63" s="64">
        <v>48</v>
      </c>
      <c r="G63" s="18">
        <v>2</v>
      </c>
      <c r="H63" s="65">
        <f t="shared" si="19"/>
        <v>0.2</v>
      </c>
      <c r="I63" s="64">
        <v>50</v>
      </c>
      <c r="J63" s="18">
        <v>2</v>
      </c>
      <c r="K63" s="65">
        <f t="shared" si="20"/>
        <v>0.2</v>
      </c>
      <c r="L63" s="19">
        <v>0</v>
      </c>
      <c r="M63" s="18">
        <v>0</v>
      </c>
      <c r="N63" s="65">
        <f t="shared" si="21"/>
        <v>0</v>
      </c>
      <c r="O63" s="88" t="str">
        <f t="shared" si="22"/>
        <v>Neattiecas</v>
      </c>
      <c r="P63" s="19">
        <v>0</v>
      </c>
      <c r="Q63" s="18">
        <v>0</v>
      </c>
      <c r="R63" s="65">
        <f t="shared" si="23"/>
        <v>0</v>
      </c>
      <c r="S63" s="86">
        <f t="shared" si="24"/>
        <v>2</v>
      </c>
      <c r="T63" s="19">
        <v>2</v>
      </c>
      <c r="U63" s="18">
        <v>2</v>
      </c>
      <c r="V63" s="65">
        <f t="shared" si="25"/>
        <v>0.3</v>
      </c>
      <c r="W63" s="86">
        <f t="shared" si="26"/>
        <v>75</v>
      </c>
      <c r="X63" s="19">
        <v>0</v>
      </c>
      <c r="Y63" s="18">
        <v>0</v>
      </c>
      <c r="Z63" s="65">
        <f t="shared" si="27"/>
        <v>0</v>
      </c>
      <c r="AA63" s="19">
        <v>75</v>
      </c>
      <c r="AB63" s="62">
        <f t="shared" si="28"/>
        <v>2</v>
      </c>
      <c r="AC63" s="66">
        <f t="shared" si="29"/>
        <v>0.18</v>
      </c>
      <c r="AD63" s="19">
        <v>0</v>
      </c>
      <c r="AE63" s="18">
        <v>0</v>
      </c>
      <c r="AF63" s="65">
        <f t="shared" si="30"/>
        <v>0</v>
      </c>
      <c r="AG63" s="86">
        <f t="shared" si="31"/>
        <v>40</v>
      </c>
      <c r="AH63" s="19">
        <v>40</v>
      </c>
      <c r="AI63" s="62">
        <f t="shared" si="32"/>
        <v>2</v>
      </c>
      <c r="AJ63" s="66">
        <f t="shared" si="33"/>
        <v>0.2</v>
      </c>
    </row>
    <row r="64" spans="1:36">
      <c r="A64" s="63" t="s">
        <v>74</v>
      </c>
      <c r="B64" s="99" t="s">
        <v>132</v>
      </c>
      <c r="C64" s="96" t="s">
        <v>9</v>
      </c>
      <c r="D64" s="83">
        <f t="shared" si="17"/>
        <v>39</v>
      </c>
      <c r="E64" s="86">
        <f t="shared" si="18"/>
        <v>25</v>
      </c>
      <c r="F64" s="64">
        <v>0</v>
      </c>
      <c r="G64" s="18">
        <v>1</v>
      </c>
      <c r="H64" s="65">
        <f t="shared" si="19"/>
        <v>0.1</v>
      </c>
      <c r="I64" s="64">
        <v>0</v>
      </c>
      <c r="J64" s="18">
        <v>3</v>
      </c>
      <c r="K64" s="65">
        <f t="shared" si="20"/>
        <v>0.30000000000000004</v>
      </c>
      <c r="L64" s="19">
        <v>50</v>
      </c>
      <c r="M64" s="18">
        <v>4</v>
      </c>
      <c r="N64" s="65">
        <f t="shared" si="21"/>
        <v>0.4</v>
      </c>
      <c r="O64" s="88">
        <f t="shared" si="22"/>
        <v>70</v>
      </c>
      <c r="P64" s="19">
        <v>70</v>
      </c>
      <c r="Q64" s="18">
        <v>3</v>
      </c>
      <c r="R64" s="65">
        <f t="shared" si="23"/>
        <v>0.44999999999999996</v>
      </c>
      <c r="S64" s="86">
        <f t="shared" si="24"/>
        <v>0</v>
      </c>
      <c r="T64" s="19">
        <v>0</v>
      </c>
      <c r="U64" s="18">
        <v>2</v>
      </c>
      <c r="V64" s="65">
        <f t="shared" si="25"/>
        <v>0.3</v>
      </c>
      <c r="W64" s="86">
        <f t="shared" si="26"/>
        <v>46</v>
      </c>
      <c r="X64" s="19">
        <v>60</v>
      </c>
      <c r="Y64" s="18">
        <v>3</v>
      </c>
      <c r="Z64" s="65">
        <f t="shared" si="27"/>
        <v>0.44999999999999996</v>
      </c>
      <c r="AA64" s="19">
        <v>5</v>
      </c>
      <c r="AB64" s="62">
        <f t="shared" si="28"/>
        <v>2.691358024691358</v>
      </c>
      <c r="AC64" s="66">
        <f t="shared" si="29"/>
        <v>0.2422222222222222</v>
      </c>
      <c r="AD64" s="19">
        <v>65</v>
      </c>
      <c r="AE64" s="18">
        <v>3</v>
      </c>
      <c r="AF64" s="65">
        <f t="shared" si="30"/>
        <v>0.18</v>
      </c>
      <c r="AG64" s="86">
        <f t="shared" si="31"/>
        <v>55</v>
      </c>
      <c r="AH64" s="19">
        <v>55</v>
      </c>
      <c r="AI64" s="62">
        <f t="shared" si="32"/>
        <v>2.691358024691358</v>
      </c>
      <c r="AJ64" s="66">
        <f t="shared" si="33"/>
        <v>0.26913580246913582</v>
      </c>
    </row>
    <row r="65" spans="1:36">
      <c r="A65" s="63" t="s">
        <v>52</v>
      </c>
      <c r="B65" s="99" t="s">
        <v>132</v>
      </c>
      <c r="C65" s="96" t="s">
        <v>77</v>
      </c>
      <c r="D65" s="83">
        <f t="shared" si="17"/>
        <v>38</v>
      </c>
      <c r="E65" s="86">
        <f t="shared" si="18"/>
        <v>49</v>
      </c>
      <c r="F65" s="64">
        <v>52</v>
      </c>
      <c r="G65" s="18">
        <v>3</v>
      </c>
      <c r="H65" s="65">
        <f t="shared" si="19"/>
        <v>0.30000000000000004</v>
      </c>
      <c r="I65" s="64">
        <v>20</v>
      </c>
      <c r="J65" s="18">
        <v>2</v>
      </c>
      <c r="K65" s="65">
        <f t="shared" si="20"/>
        <v>0.2</v>
      </c>
      <c r="L65" s="19">
        <v>95</v>
      </c>
      <c r="M65" s="18">
        <v>1</v>
      </c>
      <c r="N65" s="65">
        <f t="shared" si="21"/>
        <v>0.1</v>
      </c>
      <c r="O65" s="88" t="str">
        <f t="shared" si="22"/>
        <v>Neattiecas</v>
      </c>
      <c r="P65" s="19">
        <v>0</v>
      </c>
      <c r="Q65" s="18">
        <v>0</v>
      </c>
      <c r="R65" s="65">
        <f t="shared" si="23"/>
        <v>0</v>
      </c>
      <c r="S65" s="86">
        <f t="shared" si="24"/>
        <v>11</v>
      </c>
      <c r="T65" s="19">
        <v>11</v>
      </c>
      <c r="U65" s="18">
        <v>4</v>
      </c>
      <c r="V65" s="65">
        <f t="shared" si="25"/>
        <v>0.6</v>
      </c>
      <c r="W65" s="86">
        <f t="shared" si="26"/>
        <v>45</v>
      </c>
      <c r="X65" s="19">
        <v>49</v>
      </c>
      <c r="Y65" s="18">
        <v>4</v>
      </c>
      <c r="Z65" s="65">
        <f t="shared" si="27"/>
        <v>0.6</v>
      </c>
      <c r="AA65" s="19">
        <v>50</v>
      </c>
      <c r="AB65" s="62">
        <f t="shared" si="28"/>
        <v>3.0909090909090913</v>
      </c>
      <c r="AC65" s="66">
        <f t="shared" si="29"/>
        <v>0.2781818181818182</v>
      </c>
      <c r="AD65" s="19">
        <v>30</v>
      </c>
      <c r="AE65" s="18">
        <v>4</v>
      </c>
      <c r="AF65" s="65">
        <f t="shared" si="30"/>
        <v>0.24</v>
      </c>
      <c r="AG65" s="86">
        <f t="shared" si="31"/>
        <v>43</v>
      </c>
      <c r="AH65" s="19">
        <v>43</v>
      </c>
      <c r="AI65" s="62">
        <f t="shared" si="32"/>
        <v>3.0909090909090913</v>
      </c>
      <c r="AJ65" s="66">
        <f t="shared" si="33"/>
        <v>0.30909090909090914</v>
      </c>
    </row>
    <row r="66" spans="1:36">
      <c r="A66" s="63" t="s">
        <v>55</v>
      </c>
      <c r="B66" s="99" t="s">
        <v>132</v>
      </c>
      <c r="C66" s="96" t="s">
        <v>9</v>
      </c>
      <c r="D66" s="83">
        <f t="shared" ref="D66:D97" si="34">ROUND((F66*H66+I66*K66+L66*N66+P66*R66+T66*V66+X66*Z66+AA66*AC66+AD66*AF66+AH66*AJ66)/(H66+K66+N66+R66+V66+Z66+AC66+AF66+AJ66),0)</f>
        <v>38</v>
      </c>
      <c r="E66" s="86">
        <f t="shared" ref="E66:E97" si="35">ROUND((F66*H66+I66*K66+L66*N66)/(H66+K66+N66),0)</f>
        <v>38</v>
      </c>
      <c r="F66" s="64">
        <v>0</v>
      </c>
      <c r="G66" s="18">
        <v>3</v>
      </c>
      <c r="H66" s="65">
        <f t="shared" ref="H66:H97" si="36">G66*0.1</f>
        <v>0.30000000000000004</v>
      </c>
      <c r="I66" s="64">
        <v>20</v>
      </c>
      <c r="J66" s="18">
        <v>4</v>
      </c>
      <c r="K66" s="65">
        <f t="shared" ref="K66:K97" si="37">J66*0.1</f>
        <v>0.4</v>
      </c>
      <c r="L66" s="19">
        <v>100</v>
      </c>
      <c r="M66" s="18">
        <v>3</v>
      </c>
      <c r="N66" s="65">
        <f t="shared" ref="N66:N97" si="38">M66*0.1</f>
        <v>0.30000000000000004</v>
      </c>
      <c r="O66" s="88">
        <f t="shared" ref="O66:O97" si="39">IF(R66&gt;0,P66,"Neattiecas")</f>
        <v>37</v>
      </c>
      <c r="P66" s="19">
        <v>37</v>
      </c>
      <c r="Q66" s="18">
        <v>2</v>
      </c>
      <c r="R66" s="65">
        <f t="shared" ref="R66:R97" si="40">Q66*0.15</f>
        <v>0.3</v>
      </c>
      <c r="S66" s="86">
        <f t="shared" ref="S66:S97" si="41">T66</f>
        <v>5</v>
      </c>
      <c r="T66" s="19">
        <v>5</v>
      </c>
      <c r="U66" s="18">
        <v>3</v>
      </c>
      <c r="V66" s="65">
        <f t="shared" ref="V66:V97" si="42">U66*0.15</f>
        <v>0.44999999999999996</v>
      </c>
      <c r="W66" s="86">
        <f t="shared" ref="W66:W97" si="43">ROUND((X66*Z66+AA66*AC66+AD66*AF66)/(Z66+AC66+AF66),0)</f>
        <v>47</v>
      </c>
      <c r="X66" s="19">
        <v>32</v>
      </c>
      <c r="Y66" s="18">
        <v>4</v>
      </c>
      <c r="Z66" s="65">
        <f t="shared" ref="Z66:Z97" si="44">Y66*0.15</f>
        <v>0.6</v>
      </c>
      <c r="AA66" s="19">
        <v>54</v>
      </c>
      <c r="AB66" s="62">
        <f t="shared" ref="AB66:AB97" si="45">(H66+K66+N66+R66+V66+Z66+AF66)/(0.35+IF(N66&gt;0,0.1,0)+IF(R66&gt;0,0.15,0)+IF(Z66&gt;0,0.15,0)+IF(AF66&gt;0,0.06,0))</f>
        <v>3.1975308641975304</v>
      </c>
      <c r="AC66" s="66">
        <f t="shared" ref="AC66:AC97" si="46">AB66*0.09</f>
        <v>0.28777777777777774</v>
      </c>
      <c r="AD66" s="19">
        <v>75</v>
      </c>
      <c r="AE66" s="18">
        <v>4</v>
      </c>
      <c r="AF66" s="65">
        <f t="shared" ref="AF66:AF97" si="47">AE66*0.06</f>
        <v>0.24</v>
      </c>
      <c r="AG66" s="86">
        <f t="shared" ref="AG66:AG97" si="48">AH66</f>
        <v>53</v>
      </c>
      <c r="AH66" s="19">
        <v>53</v>
      </c>
      <c r="AI66" s="62">
        <f t="shared" ref="AI66:AI97" si="49">(H66+K66+N66+R66+V66+Z66+AF66)/(0.35+IF(N66&gt;0,0.1,0)+IF(R66&gt;0,0.15,0)+IF(Z66&gt;0,0.15,0)+IF(AF66&gt;0,0.06,0))</f>
        <v>3.1975308641975304</v>
      </c>
      <c r="AJ66" s="66">
        <f t="shared" ref="AJ66:AJ97" si="50">AI66*0.1</f>
        <v>0.31975308641975309</v>
      </c>
    </row>
    <row r="67" spans="1:36">
      <c r="A67" s="63" t="s">
        <v>35</v>
      </c>
      <c r="B67" s="99" t="s">
        <v>132</v>
      </c>
      <c r="C67" s="96" t="s">
        <v>90</v>
      </c>
      <c r="D67" s="83">
        <f t="shared" si="34"/>
        <v>38</v>
      </c>
      <c r="E67" s="86">
        <f t="shared" si="35"/>
        <v>79</v>
      </c>
      <c r="F67" s="64">
        <v>97</v>
      </c>
      <c r="G67" s="18">
        <v>1</v>
      </c>
      <c r="H67" s="65">
        <f t="shared" si="36"/>
        <v>0.1</v>
      </c>
      <c r="I67" s="64">
        <v>20</v>
      </c>
      <c r="J67" s="18">
        <v>1</v>
      </c>
      <c r="K67" s="65">
        <f t="shared" si="37"/>
        <v>0.1</v>
      </c>
      <c r="L67" s="19">
        <v>100</v>
      </c>
      <c r="M67" s="18">
        <v>2</v>
      </c>
      <c r="N67" s="65">
        <f t="shared" si="38"/>
        <v>0.2</v>
      </c>
      <c r="O67" s="88" t="str">
        <f t="shared" si="39"/>
        <v>Neattiecas</v>
      </c>
      <c r="P67" s="19">
        <v>0</v>
      </c>
      <c r="Q67" s="18">
        <v>0</v>
      </c>
      <c r="R67" s="65">
        <f t="shared" si="40"/>
        <v>0</v>
      </c>
      <c r="S67" s="86">
        <f t="shared" si="41"/>
        <v>0</v>
      </c>
      <c r="T67" s="19">
        <v>0</v>
      </c>
      <c r="U67" s="18">
        <v>4</v>
      </c>
      <c r="V67" s="65">
        <f t="shared" si="42"/>
        <v>0.6</v>
      </c>
      <c r="W67" s="86">
        <f t="shared" si="43"/>
        <v>36</v>
      </c>
      <c r="X67" s="19">
        <v>35</v>
      </c>
      <c r="Y67" s="18">
        <v>2</v>
      </c>
      <c r="Z67" s="65">
        <f t="shared" si="44"/>
        <v>0.3</v>
      </c>
      <c r="AA67" s="19">
        <v>42</v>
      </c>
      <c r="AB67" s="62">
        <f t="shared" si="45"/>
        <v>2.1515151515151518</v>
      </c>
      <c r="AC67" s="66">
        <f t="shared" si="46"/>
        <v>0.19363636363636366</v>
      </c>
      <c r="AD67" s="19">
        <v>30</v>
      </c>
      <c r="AE67" s="18">
        <v>2</v>
      </c>
      <c r="AF67" s="65">
        <f t="shared" si="47"/>
        <v>0.12</v>
      </c>
      <c r="AG67" s="86">
        <f t="shared" si="48"/>
        <v>69</v>
      </c>
      <c r="AH67" s="19">
        <v>69</v>
      </c>
      <c r="AI67" s="62">
        <f t="shared" si="49"/>
        <v>2.1515151515151518</v>
      </c>
      <c r="AJ67" s="66">
        <f t="shared" si="50"/>
        <v>0.2151515151515152</v>
      </c>
    </row>
    <row r="68" spans="1:36">
      <c r="A68" s="63" t="s">
        <v>80</v>
      </c>
      <c r="B68" s="99" t="s">
        <v>132</v>
      </c>
      <c r="C68" s="96" t="s">
        <v>133</v>
      </c>
      <c r="D68" s="83">
        <f t="shared" si="34"/>
        <v>38</v>
      </c>
      <c r="E68" s="86">
        <f t="shared" si="35"/>
        <v>49</v>
      </c>
      <c r="F68" s="64">
        <v>35</v>
      </c>
      <c r="G68" s="18">
        <v>4</v>
      </c>
      <c r="H68" s="65">
        <f t="shared" si="36"/>
        <v>0.4</v>
      </c>
      <c r="I68" s="64">
        <v>80</v>
      </c>
      <c r="J68" s="18">
        <v>3</v>
      </c>
      <c r="K68" s="65">
        <f t="shared" si="37"/>
        <v>0.30000000000000004</v>
      </c>
      <c r="L68" s="19">
        <v>10</v>
      </c>
      <c r="M68" s="18">
        <v>1</v>
      </c>
      <c r="N68" s="65">
        <f t="shared" si="38"/>
        <v>0.1</v>
      </c>
      <c r="O68" s="88" t="str">
        <f t="shared" si="39"/>
        <v>Neattiecas</v>
      </c>
      <c r="P68" s="19">
        <v>0</v>
      </c>
      <c r="Q68" s="18">
        <v>0</v>
      </c>
      <c r="R68" s="65">
        <f t="shared" si="40"/>
        <v>0</v>
      </c>
      <c r="S68" s="86">
        <f t="shared" si="41"/>
        <v>0</v>
      </c>
      <c r="T68" s="19">
        <v>0</v>
      </c>
      <c r="U68" s="18">
        <v>2</v>
      </c>
      <c r="V68" s="65">
        <f t="shared" si="42"/>
        <v>0.3</v>
      </c>
      <c r="W68" s="86">
        <f t="shared" si="43"/>
        <v>31</v>
      </c>
      <c r="X68" s="19">
        <v>0</v>
      </c>
      <c r="Y68" s="18">
        <v>1</v>
      </c>
      <c r="Z68" s="65">
        <f t="shared" si="44"/>
        <v>0.15</v>
      </c>
      <c r="AA68" s="19">
        <v>60</v>
      </c>
      <c r="AB68" s="62">
        <f t="shared" si="45"/>
        <v>1.9848484848484851</v>
      </c>
      <c r="AC68" s="66">
        <f t="shared" si="46"/>
        <v>0.17863636363636365</v>
      </c>
      <c r="AD68" s="19">
        <v>25</v>
      </c>
      <c r="AE68" s="18">
        <v>1</v>
      </c>
      <c r="AF68" s="65">
        <f t="shared" si="47"/>
        <v>0.06</v>
      </c>
      <c r="AG68" s="86">
        <f t="shared" si="48"/>
        <v>64</v>
      </c>
      <c r="AH68" s="19">
        <v>64</v>
      </c>
      <c r="AI68" s="62">
        <f t="shared" si="49"/>
        <v>1.9848484848484851</v>
      </c>
      <c r="AJ68" s="66">
        <f t="shared" si="50"/>
        <v>0.19848484848484851</v>
      </c>
    </row>
    <row r="69" spans="1:36">
      <c r="A69" s="63" t="s">
        <v>92</v>
      </c>
      <c r="B69" s="99" t="s">
        <v>132</v>
      </c>
      <c r="C69" s="96" t="s">
        <v>1</v>
      </c>
      <c r="D69" s="83">
        <f t="shared" si="34"/>
        <v>38</v>
      </c>
      <c r="E69" s="86">
        <f t="shared" si="35"/>
        <v>25</v>
      </c>
      <c r="F69" s="64">
        <v>70</v>
      </c>
      <c r="G69" s="18">
        <v>1</v>
      </c>
      <c r="H69" s="65">
        <f t="shared" si="36"/>
        <v>0.1</v>
      </c>
      <c r="I69" s="64">
        <v>0</v>
      </c>
      <c r="J69" s="18">
        <v>1</v>
      </c>
      <c r="K69" s="65">
        <f t="shared" si="37"/>
        <v>0.1</v>
      </c>
      <c r="L69" s="19">
        <v>5</v>
      </c>
      <c r="M69" s="18">
        <v>1</v>
      </c>
      <c r="N69" s="65">
        <f t="shared" si="38"/>
        <v>0.1</v>
      </c>
      <c r="O69" s="88" t="str">
        <f t="shared" si="39"/>
        <v>Neattiecas</v>
      </c>
      <c r="P69" s="19">
        <v>0</v>
      </c>
      <c r="Q69" s="18">
        <v>0</v>
      </c>
      <c r="R69" s="65">
        <f t="shared" si="40"/>
        <v>0</v>
      </c>
      <c r="S69" s="86">
        <f t="shared" si="41"/>
        <v>4</v>
      </c>
      <c r="T69" s="19">
        <v>4</v>
      </c>
      <c r="U69" s="18">
        <v>1</v>
      </c>
      <c r="V69" s="65">
        <f t="shared" si="42"/>
        <v>0.15</v>
      </c>
      <c r="W69" s="86">
        <f t="shared" si="43"/>
        <v>44</v>
      </c>
      <c r="X69" s="19">
        <v>41</v>
      </c>
      <c r="Y69" s="18">
        <v>3</v>
      </c>
      <c r="Z69" s="65">
        <f t="shared" si="44"/>
        <v>0.44999999999999996</v>
      </c>
      <c r="AA69" s="19">
        <v>84</v>
      </c>
      <c r="AB69" s="62">
        <f t="shared" si="45"/>
        <v>1.6363636363636367</v>
      </c>
      <c r="AC69" s="66">
        <f t="shared" si="46"/>
        <v>0.14727272727272731</v>
      </c>
      <c r="AD69" s="19">
        <v>20</v>
      </c>
      <c r="AE69" s="18">
        <v>3</v>
      </c>
      <c r="AF69" s="65">
        <f t="shared" si="47"/>
        <v>0.18</v>
      </c>
      <c r="AG69" s="86">
        <f t="shared" si="48"/>
        <v>65</v>
      </c>
      <c r="AH69" s="19">
        <v>65</v>
      </c>
      <c r="AI69" s="62">
        <f t="shared" si="49"/>
        <v>1.6363636363636367</v>
      </c>
      <c r="AJ69" s="66">
        <f t="shared" si="50"/>
        <v>0.16363636363636369</v>
      </c>
    </row>
    <row r="70" spans="1:36">
      <c r="A70" s="63" t="s">
        <v>70</v>
      </c>
      <c r="B70" s="99" t="s">
        <v>131</v>
      </c>
      <c r="C70" s="96" t="s">
        <v>70</v>
      </c>
      <c r="D70" s="83">
        <f t="shared" si="34"/>
        <v>37</v>
      </c>
      <c r="E70" s="86">
        <f t="shared" si="35"/>
        <v>35</v>
      </c>
      <c r="F70" s="64">
        <v>55</v>
      </c>
      <c r="G70" s="18">
        <v>5</v>
      </c>
      <c r="H70" s="65">
        <f t="shared" si="36"/>
        <v>0.5</v>
      </c>
      <c r="I70" s="64">
        <v>10</v>
      </c>
      <c r="J70" s="18">
        <v>4</v>
      </c>
      <c r="K70" s="65">
        <f t="shared" si="37"/>
        <v>0.4</v>
      </c>
      <c r="L70" s="19">
        <v>0</v>
      </c>
      <c r="M70" s="18">
        <v>0</v>
      </c>
      <c r="N70" s="65">
        <f t="shared" si="38"/>
        <v>0</v>
      </c>
      <c r="O70" s="88" t="str">
        <f t="shared" si="39"/>
        <v>Neattiecas</v>
      </c>
      <c r="P70" s="19">
        <v>0</v>
      </c>
      <c r="Q70" s="18">
        <v>0</v>
      </c>
      <c r="R70" s="65">
        <f t="shared" si="40"/>
        <v>0</v>
      </c>
      <c r="S70" s="86">
        <f t="shared" si="41"/>
        <v>2</v>
      </c>
      <c r="T70" s="19">
        <v>2</v>
      </c>
      <c r="U70" s="18">
        <v>4</v>
      </c>
      <c r="V70" s="65">
        <f t="shared" si="42"/>
        <v>0.6</v>
      </c>
      <c r="W70" s="86">
        <f t="shared" si="43"/>
        <v>52</v>
      </c>
      <c r="X70" s="19">
        <v>56</v>
      </c>
      <c r="Y70" s="18">
        <v>1</v>
      </c>
      <c r="Z70" s="65">
        <f t="shared" si="44"/>
        <v>0.15</v>
      </c>
      <c r="AA70" s="19">
        <v>50</v>
      </c>
      <c r="AB70" s="62">
        <f t="shared" si="45"/>
        <v>3.0535714285714284</v>
      </c>
      <c r="AC70" s="66">
        <f t="shared" si="46"/>
        <v>0.27482142857142855</v>
      </c>
      <c r="AD70" s="19">
        <v>55</v>
      </c>
      <c r="AE70" s="18">
        <v>1</v>
      </c>
      <c r="AF70" s="65">
        <f t="shared" si="47"/>
        <v>0.06</v>
      </c>
      <c r="AG70" s="86">
        <f t="shared" si="48"/>
        <v>85</v>
      </c>
      <c r="AH70" s="19">
        <v>85</v>
      </c>
      <c r="AI70" s="62">
        <f t="shared" si="49"/>
        <v>3.0535714285714284</v>
      </c>
      <c r="AJ70" s="66">
        <f t="shared" si="50"/>
        <v>0.30535714285714288</v>
      </c>
    </row>
    <row r="71" spans="1:36">
      <c r="A71" s="63" t="s">
        <v>65</v>
      </c>
      <c r="B71" s="99" t="s">
        <v>132</v>
      </c>
      <c r="C71" s="96" t="s">
        <v>90</v>
      </c>
      <c r="D71" s="83">
        <f t="shared" si="34"/>
        <v>37</v>
      </c>
      <c r="E71" s="86">
        <f t="shared" si="35"/>
        <v>26</v>
      </c>
      <c r="F71" s="64">
        <v>3</v>
      </c>
      <c r="G71" s="18">
        <v>2</v>
      </c>
      <c r="H71" s="65">
        <f t="shared" si="36"/>
        <v>0.2</v>
      </c>
      <c r="I71" s="64">
        <v>60</v>
      </c>
      <c r="J71" s="18">
        <v>1</v>
      </c>
      <c r="K71" s="65">
        <f t="shared" si="37"/>
        <v>0.1</v>
      </c>
      <c r="L71" s="19">
        <v>29</v>
      </c>
      <c r="M71" s="18">
        <v>3</v>
      </c>
      <c r="N71" s="65">
        <f t="shared" si="38"/>
        <v>0.30000000000000004</v>
      </c>
      <c r="O71" s="88" t="str">
        <f t="shared" si="39"/>
        <v>Neattiecas</v>
      </c>
      <c r="P71" s="19">
        <v>0</v>
      </c>
      <c r="Q71" s="18">
        <v>0</v>
      </c>
      <c r="R71" s="65">
        <f t="shared" si="40"/>
        <v>0</v>
      </c>
      <c r="S71" s="86">
        <f t="shared" si="41"/>
        <v>25</v>
      </c>
      <c r="T71" s="19">
        <v>25</v>
      </c>
      <c r="U71" s="18">
        <v>3</v>
      </c>
      <c r="V71" s="65">
        <f t="shared" si="42"/>
        <v>0.44999999999999996</v>
      </c>
      <c r="W71" s="86">
        <f t="shared" si="43"/>
        <v>53</v>
      </c>
      <c r="X71" s="19">
        <v>36</v>
      </c>
      <c r="Y71" s="18">
        <v>2</v>
      </c>
      <c r="Z71" s="65">
        <f t="shared" si="44"/>
        <v>0.3</v>
      </c>
      <c r="AA71" s="19">
        <v>92</v>
      </c>
      <c r="AB71" s="62">
        <f t="shared" si="45"/>
        <v>2.227272727272728</v>
      </c>
      <c r="AC71" s="66">
        <f t="shared" si="46"/>
        <v>0.2004545454545455</v>
      </c>
      <c r="AD71" s="19">
        <v>30</v>
      </c>
      <c r="AE71" s="18">
        <v>2</v>
      </c>
      <c r="AF71" s="65">
        <f t="shared" si="47"/>
        <v>0.12</v>
      </c>
      <c r="AG71" s="86">
        <f t="shared" si="48"/>
        <v>45</v>
      </c>
      <c r="AH71" s="19">
        <v>45</v>
      </c>
      <c r="AI71" s="62">
        <f t="shared" si="49"/>
        <v>2.227272727272728</v>
      </c>
      <c r="AJ71" s="66">
        <f t="shared" si="50"/>
        <v>0.2227272727272728</v>
      </c>
    </row>
    <row r="72" spans="1:36">
      <c r="A72" s="63" t="s">
        <v>99</v>
      </c>
      <c r="B72" s="99" t="s">
        <v>131</v>
      </c>
      <c r="C72" s="96" t="s">
        <v>99</v>
      </c>
      <c r="D72" s="83">
        <f t="shared" si="34"/>
        <v>37</v>
      </c>
      <c r="E72" s="86">
        <f t="shared" si="35"/>
        <v>52</v>
      </c>
      <c r="F72" s="64">
        <v>83</v>
      </c>
      <c r="G72" s="18">
        <v>4</v>
      </c>
      <c r="H72" s="65">
        <f t="shared" si="36"/>
        <v>0.4</v>
      </c>
      <c r="I72" s="64">
        <v>10</v>
      </c>
      <c r="J72" s="18">
        <v>3</v>
      </c>
      <c r="K72" s="65">
        <f t="shared" si="37"/>
        <v>0.30000000000000004</v>
      </c>
      <c r="L72" s="19">
        <v>0</v>
      </c>
      <c r="M72" s="18">
        <v>0</v>
      </c>
      <c r="N72" s="65">
        <f t="shared" si="38"/>
        <v>0</v>
      </c>
      <c r="O72" s="88" t="str">
        <f t="shared" si="39"/>
        <v>Neattiecas</v>
      </c>
      <c r="P72" s="19">
        <v>0</v>
      </c>
      <c r="Q72" s="18">
        <v>0</v>
      </c>
      <c r="R72" s="65">
        <f t="shared" si="40"/>
        <v>0</v>
      </c>
      <c r="S72" s="86">
        <f t="shared" si="41"/>
        <v>0</v>
      </c>
      <c r="T72" s="19">
        <v>0</v>
      </c>
      <c r="U72" s="18">
        <v>3</v>
      </c>
      <c r="V72" s="65">
        <f t="shared" si="42"/>
        <v>0.44999999999999996</v>
      </c>
      <c r="W72" s="86">
        <f t="shared" si="43"/>
        <v>60</v>
      </c>
      <c r="X72" s="19">
        <v>0</v>
      </c>
      <c r="Y72" s="18">
        <v>0</v>
      </c>
      <c r="Z72" s="65">
        <f t="shared" si="44"/>
        <v>0</v>
      </c>
      <c r="AA72" s="19">
        <v>60</v>
      </c>
      <c r="AB72" s="62">
        <f t="shared" si="45"/>
        <v>3.2857142857142856</v>
      </c>
      <c r="AC72" s="66">
        <f t="shared" si="46"/>
        <v>0.29571428571428571</v>
      </c>
      <c r="AD72" s="19">
        <v>0</v>
      </c>
      <c r="AE72" s="18">
        <v>0</v>
      </c>
      <c r="AF72" s="65">
        <f t="shared" si="47"/>
        <v>0</v>
      </c>
      <c r="AG72" s="86">
        <f t="shared" si="48"/>
        <v>34</v>
      </c>
      <c r="AH72" s="19">
        <v>34</v>
      </c>
      <c r="AI72" s="62">
        <f t="shared" si="49"/>
        <v>3.2857142857142856</v>
      </c>
      <c r="AJ72" s="66">
        <f t="shared" si="50"/>
        <v>0.32857142857142857</v>
      </c>
    </row>
    <row r="73" spans="1:36">
      <c r="A73" s="63" t="s">
        <v>40</v>
      </c>
      <c r="B73" s="99" t="s">
        <v>132</v>
      </c>
      <c r="C73" s="96" t="s">
        <v>134</v>
      </c>
      <c r="D73" s="83">
        <f t="shared" si="34"/>
        <v>37</v>
      </c>
      <c r="E73" s="86">
        <f t="shared" si="35"/>
        <v>20</v>
      </c>
      <c r="F73" s="64">
        <v>0</v>
      </c>
      <c r="G73" s="18">
        <v>1</v>
      </c>
      <c r="H73" s="65">
        <f t="shared" si="36"/>
        <v>0.1</v>
      </c>
      <c r="I73" s="64">
        <v>10</v>
      </c>
      <c r="J73" s="18">
        <v>1</v>
      </c>
      <c r="K73" s="65">
        <f t="shared" si="37"/>
        <v>0.1</v>
      </c>
      <c r="L73" s="19">
        <v>50</v>
      </c>
      <c r="M73" s="18">
        <v>1</v>
      </c>
      <c r="N73" s="65">
        <f t="shared" si="38"/>
        <v>0.1</v>
      </c>
      <c r="O73" s="88">
        <f t="shared" si="39"/>
        <v>76</v>
      </c>
      <c r="P73" s="19">
        <v>76</v>
      </c>
      <c r="Q73" s="18">
        <v>1</v>
      </c>
      <c r="R73" s="65">
        <f t="shared" si="40"/>
        <v>0.15</v>
      </c>
      <c r="S73" s="86">
        <f t="shared" si="41"/>
        <v>31</v>
      </c>
      <c r="T73" s="19">
        <v>31</v>
      </c>
      <c r="U73" s="18">
        <v>1</v>
      </c>
      <c r="V73" s="65">
        <f t="shared" si="42"/>
        <v>0.15</v>
      </c>
      <c r="W73" s="86">
        <f t="shared" si="43"/>
        <v>37</v>
      </c>
      <c r="X73" s="19">
        <v>41</v>
      </c>
      <c r="Y73" s="18">
        <v>1</v>
      </c>
      <c r="Z73" s="65">
        <f t="shared" si="44"/>
        <v>0.15</v>
      </c>
      <c r="AA73" s="19">
        <v>20</v>
      </c>
      <c r="AB73" s="62">
        <f t="shared" si="45"/>
        <v>1</v>
      </c>
      <c r="AC73" s="66">
        <f t="shared" si="46"/>
        <v>0.09</v>
      </c>
      <c r="AD73" s="19">
        <v>50</v>
      </c>
      <c r="AE73" s="18">
        <v>1</v>
      </c>
      <c r="AF73" s="65">
        <f t="shared" si="47"/>
        <v>0.06</v>
      </c>
      <c r="AG73" s="86">
        <f t="shared" si="48"/>
        <v>41</v>
      </c>
      <c r="AH73" s="19">
        <v>41</v>
      </c>
      <c r="AI73" s="62">
        <f t="shared" si="49"/>
        <v>1</v>
      </c>
      <c r="AJ73" s="66">
        <f t="shared" si="50"/>
        <v>0.1</v>
      </c>
    </row>
    <row r="74" spans="1:36">
      <c r="A74" s="63" t="s">
        <v>8</v>
      </c>
      <c r="B74" s="99" t="s">
        <v>132</v>
      </c>
      <c r="C74" s="96" t="s">
        <v>1</v>
      </c>
      <c r="D74" s="83">
        <f t="shared" si="34"/>
        <v>35</v>
      </c>
      <c r="E74" s="86">
        <f t="shared" si="35"/>
        <v>40</v>
      </c>
      <c r="F74" s="64">
        <v>0</v>
      </c>
      <c r="G74" s="18">
        <v>1</v>
      </c>
      <c r="H74" s="65">
        <f t="shared" si="36"/>
        <v>0.1</v>
      </c>
      <c r="I74" s="64">
        <v>60</v>
      </c>
      <c r="J74" s="18">
        <v>1</v>
      </c>
      <c r="K74" s="65">
        <f t="shared" si="37"/>
        <v>0.1</v>
      </c>
      <c r="L74" s="19">
        <v>50</v>
      </c>
      <c r="M74" s="18">
        <v>2</v>
      </c>
      <c r="N74" s="65">
        <f t="shared" si="38"/>
        <v>0.2</v>
      </c>
      <c r="O74" s="88">
        <f t="shared" si="39"/>
        <v>76</v>
      </c>
      <c r="P74" s="19">
        <v>76</v>
      </c>
      <c r="Q74" s="18">
        <v>1</v>
      </c>
      <c r="R74" s="65">
        <f t="shared" si="40"/>
        <v>0.15</v>
      </c>
      <c r="S74" s="86">
        <f t="shared" si="41"/>
        <v>9</v>
      </c>
      <c r="T74" s="19">
        <v>9</v>
      </c>
      <c r="U74" s="18">
        <v>2</v>
      </c>
      <c r="V74" s="65">
        <f t="shared" si="42"/>
        <v>0.3</v>
      </c>
      <c r="W74" s="86">
        <f t="shared" si="43"/>
        <v>38</v>
      </c>
      <c r="X74" s="19">
        <v>51</v>
      </c>
      <c r="Y74" s="18">
        <v>2</v>
      </c>
      <c r="Z74" s="65">
        <f t="shared" si="44"/>
        <v>0.3</v>
      </c>
      <c r="AA74" s="19">
        <v>42</v>
      </c>
      <c r="AB74" s="62">
        <f t="shared" si="45"/>
        <v>1.5679012345679011</v>
      </c>
      <c r="AC74" s="66">
        <f t="shared" si="46"/>
        <v>0.1411111111111111</v>
      </c>
      <c r="AD74" s="19">
        <v>0</v>
      </c>
      <c r="AE74" s="18">
        <v>2</v>
      </c>
      <c r="AF74" s="65">
        <f t="shared" si="47"/>
        <v>0.12</v>
      </c>
      <c r="AG74" s="86">
        <f t="shared" si="48"/>
        <v>25</v>
      </c>
      <c r="AH74" s="19">
        <v>25</v>
      </c>
      <c r="AI74" s="62">
        <f t="shared" si="49"/>
        <v>1.5679012345679011</v>
      </c>
      <c r="AJ74" s="66">
        <f t="shared" si="50"/>
        <v>0.15679012345679011</v>
      </c>
    </row>
    <row r="75" spans="1:36">
      <c r="A75" s="63" t="s">
        <v>24</v>
      </c>
      <c r="B75" s="99" t="s">
        <v>132</v>
      </c>
      <c r="C75" s="96" t="s">
        <v>134</v>
      </c>
      <c r="D75" s="83">
        <f t="shared" si="34"/>
        <v>35</v>
      </c>
      <c r="E75" s="86">
        <f t="shared" si="35"/>
        <v>67</v>
      </c>
      <c r="F75" s="64">
        <v>86</v>
      </c>
      <c r="G75" s="18">
        <v>3</v>
      </c>
      <c r="H75" s="65">
        <f t="shared" si="36"/>
        <v>0.30000000000000004</v>
      </c>
      <c r="I75" s="64">
        <v>70</v>
      </c>
      <c r="J75" s="18">
        <v>4</v>
      </c>
      <c r="K75" s="65">
        <f t="shared" si="37"/>
        <v>0.4</v>
      </c>
      <c r="L75" s="19">
        <v>45</v>
      </c>
      <c r="M75" s="18">
        <v>3</v>
      </c>
      <c r="N75" s="65">
        <f t="shared" si="38"/>
        <v>0.30000000000000004</v>
      </c>
      <c r="O75" s="88">
        <f t="shared" si="39"/>
        <v>0</v>
      </c>
      <c r="P75" s="19">
        <v>0</v>
      </c>
      <c r="Q75" s="18">
        <v>2</v>
      </c>
      <c r="R75" s="65">
        <f t="shared" si="40"/>
        <v>0.3</v>
      </c>
      <c r="S75" s="86">
        <f t="shared" si="41"/>
        <v>0</v>
      </c>
      <c r="T75" s="19">
        <v>0</v>
      </c>
      <c r="U75" s="18">
        <v>5</v>
      </c>
      <c r="V75" s="65">
        <f t="shared" si="42"/>
        <v>0.75</v>
      </c>
      <c r="W75" s="86">
        <f t="shared" si="43"/>
        <v>33</v>
      </c>
      <c r="X75" s="19">
        <v>28</v>
      </c>
      <c r="Y75" s="18">
        <v>4</v>
      </c>
      <c r="Z75" s="65">
        <f t="shared" si="44"/>
        <v>0.6</v>
      </c>
      <c r="AA75" s="19">
        <v>23</v>
      </c>
      <c r="AB75" s="62">
        <f t="shared" si="45"/>
        <v>3.5679012345679006</v>
      </c>
      <c r="AC75" s="66">
        <f t="shared" si="46"/>
        <v>0.32111111111111107</v>
      </c>
      <c r="AD75" s="19">
        <v>57</v>
      </c>
      <c r="AE75" s="18">
        <v>4</v>
      </c>
      <c r="AF75" s="65">
        <f t="shared" si="47"/>
        <v>0.24</v>
      </c>
      <c r="AG75" s="86">
        <f t="shared" si="48"/>
        <v>59</v>
      </c>
      <c r="AH75" s="19">
        <v>59</v>
      </c>
      <c r="AI75" s="62">
        <f t="shared" si="49"/>
        <v>3.5679012345679006</v>
      </c>
      <c r="AJ75" s="66">
        <f t="shared" si="50"/>
        <v>0.35679012345679006</v>
      </c>
    </row>
    <row r="76" spans="1:36">
      <c r="A76" s="63" t="s">
        <v>41</v>
      </c>
      <c r="B76" s="99" t="s">
        <v>131</v>
      </c>
      <c r="C76" s="96" t="s">
        <v>134</v>
      </c>
      <c r="D76" s="83">
        <f t="shared" si="34"/>
        <v>33</v>
      </c>
      <c r="E76" s="86">
        <f t="shared" si="35"/>
        <v>55</v>
      </c>
      <c r="F76" s="64">
        <v>65</v>
      </c>
      <c r="G76" s="18">
        <v>2</v>
      </c>
      <c r="H76" s="65">
        <f t="shared" si="36"/>
        <v>0.2</v>
      </c>
      <c r="I76" s="64">
        <v>50</v>
      </c>
      <c r="J76" s="18">
        <v>4</v>
      </c>
      <c r="K76" s="65">
        <f t="shared" si="37"/>
        <v>0.4</v>
      </c>
      <c r="L76" s="19">
        <v>53</v>
      </c>
      <c r="M76" s="18">
        <v>2</v>
      </c>
      <c r="N76" s="65">
        <f t="shared" si="38"/>
        <v>0.2</v>
      </c>
      <c r="O76" s="88" t="str">
        <f t="shared" si="39"/>
        <v>Neattiecas</v>
      </c>
      <c r="P76" s="19">
        <v>0</v>
      </c>
      <c r="Q76" s="18">
        <v>0</v>
      </c>
      <c r="R76" s="65">
        <f t="shared" si="40"/>
        <v>0</v>
      </c>
      <c r="S76" s="86">
        <f t="shared" si="41"/>
        <v>0</v>
      </c>
      <c r="T76" s="19">
        <v>0</v>
      </c>
      <c r="U76" s="18">
        <v>4</v>
      </c>
      <c r="V76" s="65">
        <f t="shared" si="42"/>
        <v>0.6</v>
      </c>
      <c r="W76" s="86">
        <f t="shared" si="43"/>
        <v>42</v>
      </c>
      <c r="X76" s="19">
        <v>0</v>
      </c>
      <c r="Y76" s="18">
        <v>0</v>
      </c>
      <c r="Z76" s="65">
        <f t="shared" si="44"/>
        <v>0</v>
      </c>
      <c r="AA76" s="19">
        <v>42</v>
      </c>
      <c r="AB76" s="62">
        <f t="shared" si="45"/>
        <v>3.1111111111111112</v>
      </c>
      <c r="AC76" s="66">
        <f t="shared" si="46"/>
        <v>0.27999999999999997</v>
      </c>
      <c r="AD76" s="19">
        <v>0</v>
      </c>
      <c r="AE76" s="18">
        <v>0</v>
      </c>
      <c r="AF76" s="65">
        <f t="shared" si="47"/>
        <v>0</v>
      </c>
      <c r="AG76" s="86">
        <f t="shared" si="48"/>
        <v>35</v>
      </c>
      <c r="AH76" s="19">
        <v>35</v>
      </c>
      <c r="AI76" s="62">
        <f t="shared" si="49"/>
        <v>3.1111111111111112</v>
      </c>
      <c r="AJ76" s="66">
        <f t="shared" si="50"/>
        <v>0.31111111111111112</v>
      </c>
    </row>
    <row r="77" spans="1:36">
      <c r="A77" s="63" t="s">
        <v>50</v>
      </c>
      <c r="B77" s="99" t="s">
        <v>132</v>
      </c>
      <c r="C77" s="96" t="s">
        <v>135</v>
      </c>
      <c r="D77" s="83">
        <f t="shared" si="34"/>
        <v>32</v>
      </c>
      <c r="E77" s="86">
        <f t="shared" si="35"/>
        <v>51</v>
      </c>
      <c r="F77" s="64">
        <v>28</v>
      </c>
      <c r="G77" s="18">
        <v>2</v>
      </c>
      <c r="H77" s="65">
        <f t="shared" si="36"/>
        <v>0.2</v>
      </c>
      <c r="I77" s="64">
        <v>0</v>
      </c>
      <c r="J77" s="18">
        <v>1</v>
      </c>
      <c r="K77" s="65">
        <f t="shared" si="37"/>
        <v>0.1</v>
      </c>
      <c r="L77" s="19">
        <v>100</v>
      </c>
      <c r="M77" s="18">
        <v>2</v>
      </c>
      <c r="N77" s="65">
        <f t="shared" si="38"/>
        <v>0.2</v>
      </c>
      <c r="O77" s="88" t="str">
        <f t="shared" si="39"/>
        <v>Neattiecas</v>
      </c>
      <c r="P77" s="19">
        <v>0</v>
      </c>
      <c r="Q77" s="18">
        <v>0</v>
      </c>
      <c r="R77" s="65">
        <f t="shared" si="40"/>
        <v>0</v>
      </c>
      <c r="S77" s="86">
        <f t="shared" si="41"/>
        <v>1</v>
      </c>
      <c r="T77" s="19">
        <v>1</v>
      </c>
      <c r="U77" s="18">
        <v>2</v>
      </c>
      <c r="V77" s="65">
        <f t="shared" si="42"/>
        <v>0.3</v>
      </c>
      <c r="W77" s="86">
        <f t="shared" si="43"/>
        <v>29</v>
      </c>
      <c r="X77" s="19">
        <v>44</v>
      </c>
      <c r="Y77" s="18">
        <v>3</v>
      </c>
      <c r="Z77" s="65">
        <f t="shared" si="44"/>
        <v>0.44999999999999996</v>
      </c>
      <c r="AA77" s="19">
        <v>10</v>
      </c>
      <c r="AB77" s="62">
        <f t="shared" si="45"/>
        <v>2.166666666666667</v>
      </c>
      <c r="AC77" s="66">
        <f t="shared" si="46"/>
        <v>0.19500000000000001</v>
      </c>
      <c r="AD77" s="19">
        <v>10</v>
      </c>
      <c r="AE77" s="18">
        <v>3</v>
      </c>
      <c r="AF77" s="65">
        <f t="shared" si="47"/>
        <v>0.18</v>
      </c>
      <c r="AG77" s="86">
        <f t="shared" si="48"/>
        <v>46</v>
      </c>
      <c r="AH77" s="19">
        <v>46</v>
      </c>
      <c r="AI77" s="62">
        <f t="shared" si="49"/>
        <v>2.166666666666667</v>
      </c>
      <c r="AJ77" s="66">
        <f t="shared" si="50"/>
        <v>0.2166666666666667</v>
      </c>
    </row>
    <row r="78" spans="1:36">
      <c r="A78" s="63" t="s">
        <v>98</v>
      </c>
      <c r="B78" s="99" t="s">
        <v>132</v>
      </c>
      <c r="C78" s="96" t="s">
        <v>90</v>
      </c>
      <c r="D78" s="83">
        <f t="shared" si="34"/>
        <v>32</v>
      </c>
      <c r="E78" s="86">
        <f t="shared" si="35"/>
        <v>48</v>
      </c>
      <c r="F78" s="64">
        <v>48</v>
      </c>
      <c r="G78" s="18">
        <v>2</v>
      </c>
      <c r="H78" s="65">
        <f t="shared" si="36"/>
        <v>0.2</v>
      </c>
      <c r="I78" s="64">
        <v>10</v>
      </c>
      <c r="J78" s="18">
        <v>2</v>
      </c>
      <c r="K78" s="65">
        <f t="shared" si="37"/>
        <v>0.2</v>
      </c>
      <c r="L78" s="19">
        <v>73</v>
      </c>
      <c r="M78" s="18">
        <v>3</v>
      </c>
      <c r="N78" s="65">
        <f t="shared" si="38"/>
        <v>0.30000000000000004</v>
      </c>
      <c r="O78" s="88" t="str">
        <f t="shared" si="39"/>
        <v>Neattiecas</v>
      </c>
      <c r="P78" s="19">
        <v>0</v>
      </c>
      <c r="Q78" s="18">
        <v>0</v>
      </c>
      <c r="R78" s="65">
        <f t="shared" si="40"/>
        <v>0</v>
      </c>
      <c r="S78" s="86">
        <f t="shared" si="41"/>
        <v>8</v>
      </c>
      <c r="T78" s="19">
        <v>8</v>
      </c>
      <c r="U78" s="18">
        <v>5</v>
      </c>
      <c r="V78" s="65">
        <f t="shared" si="42"/>
        <v>0.75</v>
      </c>
      <c r="W78" s="86">
        <f t="shared" si="43"/>
        <v>41</v>
      </c>
      <c r="X78" s="19">
        <v>18</v>
      </c>
      <c r="Y78" s="18">
        <v>3</v>
      </c>
      <c r="Z78" s="65">
        <f t="shared" si="44"/>
        <v>0.44999999999999996</v>
      </c>
      <c r="AA78" s="19">
        <v>92</v>
      </c>
      <c r="AB78" s="62">
        <f t="shared" si="45"/>
        <v>3.1515151515151518</v>
      </c>
      <c r="AC78" s="66">
        <f t="shared" si="46"/>
        <v>0.28363636363636363</v>
      </c>
      <c r="AD78" s="19">
        <v>20</v>
      </c>
      <c r="AE78" s="18">
        <v>3</v>
      </c>
      <c r="AF78" s="65">
        <f t="shared" si="47"/>
        <v>0.18</v>
      </c>
      <c r="AG78" s="86">
        <f t="shared" si="48"/>
        <v>23</v>
      </c>
      <c r="AH78" s="19">
        <v>23</v>
      </c>
      <c r="AI78" s="62">
        <f t="shared" si="49"/>
        <v>3.1515151515151518</v>
      </c>
      <c r="AJ78" s="66">
        <f t="shared" si="50"/>
        <v>0.31515151515151518</v>
      </c>
    </row>
    <row r="79" spans="1:36">
      <c r="A79" s="63" t="s">
        <v>64</v>
      </c>
      <c r="B79" s="99" t="s">
        <v>132</v>
      </c>
      <c r="C79" s="96" t="s">
        <v>99</v>
      </c>
      <c r="D79" s="83">
        <f t="shared" si="34"/>
        <v>32</v>
      </c>
      <c r="E79" s="86">
        <f t="shared" si="35"/>
        <v>15</v>
      </c>
      <c r="F79" s="64">
        <v>13</v>
      </c>
      <c r="G79" s="18">
        <v>3</v>
      </c>
      <c r="H79" s="65">
        <f t="shared" si="36"/>
        <v>0.30000000000000004</v>
      </c>
      <c r="I79" s="64">
        <v>20</v>
      </c>
      <c r="J79" s="18">
        <v>1</v>
      </c>
      <c r="K79" s="65">
        <f t="shared" si="37"/>
        <v>0.1</v>
      </c>
      <c r="L79" s="19">
        <v>0</v>
      </c>
      <c r="M79" s="18">
        <v>0</v>
      </c>
      <c r="N79" s="65">
        <f t="shared" si="38"/>
        <v>0</v>
      </c>
      <c r="O79" s="88" t="str">
        <f t="shared" si="39"/>
        <v>Neattiecas</v>
      </c>
      <c r="P79" s="19">
        <v>0</v>
      </c>
      <c r="Q79" s="18">
        <v>0</v>
      </c>
      <c r="R79" s="65">
        <f t="shared" si="40"/>
        <v>0</v>
      </c>
      <c r="S79" s="86">
        <f t="shared" si="41"/>
        <v>0</v>
      </c>
      <c r="T79" s="19">
        <v>0</v>
      </c>
      <c r="U79" s="18">
        <v>2</v>
      </c>
      <c r="V79" s="65">
        <f t="shared" si="42"/>
        <v>0.3</v>
      </c>
      <c r="W79" s="86">
        <f t="shared" si="43"/>
        <v>82</v>
      </c>
      <c r="X79" s="19">
        <v>0</v>
      </c>
      <c r="Y79" s="18">
        <v>0</v>
      </c>
      <c r="Z79" s="65">
        <f t="shared" si="44"/>
        <v>0</v>
      </c>
      <c r="AA79" s="19">
        <v>82</v>
      </c>
      <c r="AB79" s="62">
        <f t="shared" si="45"/>
        <v>2</v>
      </c>
      <c r="AC79" s="66">
        <f t="shared" si="46"/>
        <v>0.18</v>
      </c>
      <c r="AD79" s="19">
        <v>0</v>
      </c>
      <c r="AE79" s="18">
        <v>0</v>
      </c>
      <c r="AF79" s="65">
        <f t="shared" si="47"/>
        <v>0</v>
      </c>
      <c r="AG79" s="86">
        <f t="shared" si="48"/>
        <v>67</v>
      </c>
      <c r="AH79" s="19">
        <v>67</v>
      </c>
      <c r="AI79" s="62">
        <f t="shared" si="49"/>
        <v>2</v>
      </c>
      <c r="AJ79" s="66">
        <f t="shared" si="50"/>
        <v>0.2</v>
      </c>
    </row>
    <row r="80" spans="1:36">
      <c r="A80" s="63" t="s">
        <v>136</v>
      </c>
      <c r="B80" s="99" t="s">
        <v>132</v>
      </c>
      <c r="C80" s="96" t="s">
        <v>33</v>
      </c>
      <c r="D80" s="83">
        <f t="shared" si="34"/>
        <v>29</v>
      </c>
      <c r="E80" s="86">
        <f t="shared" si="35"/>
        <v>18</v>
      </c>
      <c r="F80" s="64">
        <v>35</v>
      </c>
      <c r="G80" s="18">
        <v>1</v>
      </c>
      <c r="H80" s="65">
        <f t="shared" si="36"/>
        <v>0.1</v>
      </c>
      <c r="I80" s="64">
        <v>0</v>
      </c>
      <c r="J80" s="18">
        <v>1</v>
      </c>
      <c r="K80" s="65">
        <f t="shared" si="37"/>
        <v>0.1</v>
      </c>
      <c r="L80" s="19">
        <v>0</v>
      </c>
      <c r="M80" s="18">
        <v>0</v>
      </c>
      <c r="N80" s="65">
        <f t="shared" si="38"/>
        <v>0</v>
      </c>
      <c r="O80" s="88" t="str">
        <f t="shared" si="39"/>
        <v>Neattiecas</v>
      </c>
      <c r="P80" s="19">
        <v>0</v>
      </c>
      <c r="Q80" s="18">
        <v>0</v>
      </c>
      <c r="R80" s="65">
        <f t="shared" si="40"/>
        <v>0</v>
      </c>
      <c r="S80" s="86">
        <f t="shared" si="41"/>
        <v>0</v>
      </c>
      <c r="T80" s="19">
        <v>0</v>
      </c>
      <c r="U80" s="18">
        <v>1</v>
      </c>
      <c r="V80" s="65">
        <f t="shared" si="42"/>
        <v>0.15</v>
      </c>
      <c r="W80" s="86">
        <f t="shared" si="43"/>
        <v>39</v>
      </c>
      <c r="X80" s="19">
        <v>16</v>
      </c>
      <c r="Y80" s="18">
        <v>1</v>
      </c>
      <c r="Z80" s="65">
        <f t="shared" si="44"/>
        <v>0.15</v>
      </c>
      <c r="AA80" s="19">
        <v>90</v>
      </c>
      <c r="AB80" s="62">
        <f t="shared" si="45"/>
        <v>1</v>
      </c>
      <c r="AC80" s="66">
        <f t="shared" si="46"/>
        <v>0.09</v>
      </c>
      <c r="AD80" s="19">
        <v>20</v>
      </c>
      <c r="AE80" s="18">
        <v>1</v>
      </c>
      <c r="AF80" s="65">
        <f t="shared" si="47"/>
        <v>0.06</v>
      </c>
      <c r="AG80" s="86">
        <f t="shared" si="48"/>
        <v>67</v>
      </c>
      <c r="AH80" s="19">
        <v>67</v>
      </c>
      <c r="AI80" s="62">
        <f t="shared" si="49"/>
        <v>1</v>
      </c>
      <c r="AJ80" s="66">
        <f t="shared" si="50"/>
        <v>0.1</v>
      </c>
    </row>
    <row r="81" spans="1:36">
      <c r="A81" s="63" t="s">
        <v>17</v>
      </c>
      <c r="B81" s="99" t="s">
        <v>132</v>
      </c>
      <c r="C81" s="96" t="s">
        <v>62</v>
      </c>
      <c r="D81" s="83">
        <f t="shared" si="34"/>
        <v>29</v>
      </c>
      <c r="E81" s="86">
        <f t="shared" si="35"/>
        <v>30</v>
      </c>
      <c r="F81" s="64">
        <v>31</v>
      </c>
      <c r="G81" s="18">
        <v>5</v>
      </c>
      <c r="H81" s="65">
        <f t="shared" si="36"/>
        <v>0.5</v>
      </c>
      <c r="I81" s="64">
        <v>20</v>
      </c>
      <c r="J81" s="18">
        <v>5</v>
      </c>
      <c r="K81" s="65">
        <f t="shared" si="37"/>
        <v>0.5</v>
      </c>
      <c r="L81" s="19">
        <v>52</v>
      </c>
      <c r="M81" s="18">
        <v>2</v>
      </c>
      <c r="N81" s="65">
        <f t="shared" si="38"/>
        <v>0.2</v>
      </c>
      <c r="O81" s="88" t="str">
        <f t="shared" si="39"/>
        <v>Neattiecas</v>
      </c>
      <c r="P81" s="19">
        <v>0</v>
      </c>
      <c r="Q81" s="18">
        <v>0</v>
      </c>
      <c r="R81" s="65">
        <f t="shared" si="40"/>
        <v>0</v>
      </c>
      <c r="S81" s="86">
        <f t="shared" si="41"/>
        <v>0</v>
      </c>
      <c r="T81" s="19">
        <v>0</v>
      </c>
      <c r="U81" s="18">
        <v>5</v>
      </c>
      <c r="V81" s="65">
        <f t="shared" si="42"/>
        <v>0.75</v>
      </c>
      <c r="W81" s="86">
        <f t="shared" si="43"/>
        <v>32</v>
      </c>
      <c r="X81" s="19">
        <v>25</v>
      </c>
      <c r="Y81" s="18">
        <v>3</v>
      </c>
      <c r="Z81" s="65">
        <f t="shared" si="44"/>
        <v>0.44999999999999996</v>
      </c>
      <c r="AA81" s="19">
        <v>32</v>
      </c>
      <c r="AB81" s="62">
        <f t="shared" si="45"/>
        <v>3.9090909090909096</v>
      </c>
      <c r="AC81" s="66">
        <f t="shared" si="46"/>
        <v>0.35181818181818186</v>
      </c>
      <c r="AD81" s="19">
        <v>50</v>
      </c>
      <c r="AE81" s="18">
        <v>3</v>
      </c>
      <c r="AF81" s="65">
        <f t="shared" si="47"/>
        <v>0.18</v>
      </c>
      <c r="AG81" s="86">
        <f t="shared" si="48"/>
        <v>72</v>
      </c>
      <c r="AH81" s="19">
        <v>72</v>
      </c>
      <c r="AI81" s="62">
        <f t="shared" si="49"/>
        <v>3.9090909090909096</v>
      </c>
      <c r="AJ81" s="66">
        <f t="shared" si="50"/>
        <v>0.39090909090909098</v>
      </c>
    </row>
    <row r="82" spans="1:36">
      <c r="A82" s="63" t="s">
        <v>39</v>
      </c>
      <c r="B82" s="99" t="s">
        <v>132</v>
      </c>
      <c r="C82" s="96" t="s">
        <v>90</v>
      </c>
      <c r="D82" s="83">
        <f t="shared" si="34"/>
        <v>29</v>
      </c>
      <c r="E82" s="86">
        <f t="shared" si="35"/>
        <v>22</v>
      </c>
      <c r="F82" s="64">
        <v>28</v>
      </c>
      <c r="G82" s="18">
        <v>4</v>
      </c>
      <c r="H82" s="65">
        <f t="shared" si="36"/>
        <v>0.4</v>
      </c>
      <c r="I82" s="64">
        <v>20</v>
      </c>
      <c r="J82" s="18">
        <v>4</v>
      </c>
      <c r="K82" s="65">
        <f t="shared" si="37"/>
        <v>0.4</v>
      </c>
      <c r="L82" s="19">
        <v>5</v>
      </c>
      <c r="M82" s="18">
        <v>1</v>
      </c>
      <c r="N82" s="65">
        <f t="shared" si="38"/>
        <v>0.1</v>
      </c>
      <c r="O82" s="88">
        <f t="shared" si="39"/>
        <v>100</v>
      </c>
      <c r="P82" s="19">
        <v>100</v>
      </c>
      <c r="Q82" s="18">
        <v>1</v>
      </c>
      <c r="R82" s="65">
        <f t="shared" si="40"/>
        <v>0.15</v>
      </c>
      <c r="S82" s="86">
        <f t="shared" si="41"/>
        <v>0</v>
      </c>
      <c r="T82" s="19">
        <v>0</v>
      </c>
      <c r="U82" s="18">
        <v>5</v>
      </c>
      <c r="V82" s="65">
        <f t="shared" si="42"/>
        <v>0.75</v>
      </c>
      <c r="W82" s="86">
        <f t="shared" si="43"/>
        <v>55</v>
      </c>
      <c r="X82" s="19">
        <v>0</v>
      </c>
      <c r="Y82" s="18">
        <v>0</v>
      </c>
      <c r="Z82" s="65">
        <f t="shared" si="44"/>
        <v>0</v>
      </c>
      <c r="AA82" s="19">
        <v>55</v>
      </c>
      <c r="AB82" s="62">
        <f t="shared" si="45"/>
        <v>3</v>
      </c>
      <c r="AC82" s="66">
        <f t="shared" si="46"/>
        <v>0.27</v>
      </c>
      <c r="AD82" s="19">
        <v>0</v>
      </c>
      <c r="AE82" s="18">
        <v>0</v>
      </c>
      <c r="AF82" s="65">
        <f t="shared" si="47"/>
        <v>0</v>
      </c>
      <c r="AG82" s="86">
        <f t="shared" si="48"/>
        <v>65</v>
      </c>
      <c r="AH82" s="19">
        <v>65</v>
      </c>
      <c r="AI82" s="62">
        <f t="shared" si="49"/>
        <v>3</v>
      </c>
      <c r="AJ82" s="66">
        <f t="shared" si="50"/>
        <v>0.30000000000000004</v>
      </c>
    </row>
    <row r="83" spans="1:36">
      <c r="A83" s="63" t="s">
        <v>76</v>
      </c>
      <c r="B83" s="99" t="s">
        <v>132</v>
      </c>
      <c r="C83" s="96" t="s">
        <v>99</v>
      </c>
      <c r="D83" s="83">
        <f t="shared" si="34"/>
        <v>28</v>
      </c>
      <c r="E83" s="86">
        <f t="shared" si="35"/>
        <v>22</v>
      </c>
      <c r="F83" s="64">
        <v>3</v>
      </c>
      <c r="G83" s="18">
        <v>4</v>
      </c>
      <c r="H83" s="65">
        <f t="shared" si="36"/>
        <v>0.4</v>
      </c>
      <c r="I83" s="64">
        <v>20</v>
      </c>
      <c r="J83" s="18">
        <v>5</v>
      </c>
      <c r="K83" s="65">
        <f t="shared" si="37"/>
        <v>0.5</v>
      </c>
      <c r="L83" s="19">
        <v>52</v>
      </c>
      <c r="M83" s="18">
        <v>3</v>
      </c>
      <c r="N83" s="65">
        <f t="shared" si="38"/>
        <v>0.30000000000000004</v>
      </c>
      <c r="O83" s="88">
        <f t="shared" si="39"/>
        <v>10</v>
      </c>
      <c r="P83" s="19">
        <v>10</v>
      </c>
      <c r="Q83" s="18">
        <v>2</v>
      </c>
      <c r="R83" s="65">
        <f t="shared" si="40"/>
        <v>0.3</v>
      </c>
      <c r="S83" s="86">
        <f t="shared" si="41"/>
        <v>3</v>
      </c>
      <c r="T83" s="19">
        <v>3</v>
      </c>
      <c r="U83" s="18">
        <v>5</v>
      </c>
      <c r="V83" s="65">
        <f t="shared" si="42"/>
        <v>0.75</v>
      </c>
      <c r="W83" s="86">
        <f t="shared" si="43"/>
        <v>41</v>
      </c>
      <c r="X83" s="19">
        <v>25</v>
      </c>
      <c r="Y83" s="18">
        <v>4</v>
      </c>
      <c r="Z83" s="65">
        <f t="shared" si="44"/>
        <v>0.6</v>
      </c>
      <c r="AA83" s="19">
        <v>51</v>
      </c>
      <c r="AB83" s="62">
        <f t="shared" si="45"/>
        <v>3.8148148148148144</v>
      </c>
      <c r="AC83" s="66">
        <f t="shared" si="46"/>
        <v>0.34333333333333327</v>
      </c>
      <c r="AD83" s="19">
        <v>65</v>
      </c>
      <c r="AE83" s="18">
        <v>4</v>
      </c>
      <c r="AF83" s="65">
        <f t="shared" si="47"/>
        <v>0.24</v>
      </c>
      <c r="AG83" s="86">
        <f t="shared" si="48"/>
        <v>73</v>
      </c>
      <c r="AH83" s="19">
        <v>73</v>
      </c>
      <c r="AI83" s="62">
        <f t="shared" si="49"/>
        <v>3.8148148148148144</v>
      </c>
      <c r="AJ83" s="66">
        <f t="shared" si="50"/>
        <v>0.38148148148148148</v>
      </c>
    </row>
    <row r="84" spans="1:36">
      <c r="A84" s="63" t="s">
        <v>31</v>
      </c>
      <c r="B84" s="99" t="s">
        <v>132</v>
      </c>
      <c r="C84" s="96" t="s">
        <v>46</v>
      </c>
      <c r="D84" s="83">
        <f t="shared" si="34"/>
        <v>28</v>
      </c>
      <c r="E84" s="86">
        <f t="shared" si="35"/>
        <v>29</v>
      </c>
      <c r="F84" s="64">
        <v>48</v>
      </c>
      <c r="G84" s="18">
        <v>1</v>
      </c>
      <c r="H84" s="65">
        <f t="shared" si="36"/>
        <v>0.1</v>
      </c>
      <c r="I84" s="64">
        <v>10</v>
      </c>
      <c r="J84" s="18">
        <v>1</v>
      </c>
      <c r="K84" s="65">
        <f t="shared" si="37"/>
        <v>0.1</v>
      </c>
      <c r="L84" s="19">
        <v>0</v>
      </c>
      <c r="M84" s="18">
        <v>0</v>
      </c>
      <c r="N84" s="65">
        <f t="shared" si="38"/>
        <v>0</v>
      </c>
      <c r="O84" s="88" t="str">
        <f t="shared" si="39"/>
        <v>Neattiecas</v>
      </c>
      <c r="P84" s="19">
        <v>0</v>
      </c>
      <c r="Q84" s="18">
        <v>0</v>
      </c>
      <c r="R84" s="65">
        <f t="shared" si="40"/>
        <v>0</v>
      </c>
      <c r="S84" s="86">
        <f t="shared" si="41"/>
        <v>10</v>
      </c>
      <c r="T84" s="19">
        <v>10</v>
      </c>
      <c r="U84" s="18">
        <v>1</v>
      </c>
      <c r="V84" s="65">
        <f t="shared" si="42"/>
        <v>0.15</v>
      </c>
      <c r="W84" s="86">
        <f t="shared" si="43"/>
        <v>38</v>
      </c>
      <c r="X84" s="19">
        <v>16</v>
      </c>
      <c r="Y84" s="18">
        <v>1</v>
      </c>
      <c r="Z84" s="65">
        <f t="shared" si="44"/>
        <v>0.15</v>
      </c>
      <c r="AA84" s="19">
        <v>83</v>
      </c>
      <c r="AB84" s="62">
        <f t="shared" si="45"/>
        <v>1</v>
      </c>
      <c r="AC84" s="66">
        <f t="shared" si="46"/>
        <v>0.09</v>
      </c>
      <c r="AD84" s="19">
        <v>25</v>
      </c>
      <c r="AE84" s="18">
        <v>1</v>
      </c>
      <c r="AF84" s="65">
        <f t="shared" si="47"/>
        <v>0.06</v>
      </c>
      <c r="AG84" s="86">
        <f t="shared" si="48"/>
        <v>25</v>
      </c>
      <c r="AH84" s="19">
        <v>25</v>
      </c>
      <c r="AI84" s="62">
        <f t="shared" si="49"/>
        <v>1</v>
      </c>
      <c r="AJ84" s="66">
        <f t="shared" si="50"/>
        <v>0.1</v>
      </c>
    </row>
    <row r="85" spans="1:36">
      <c r="A85" s="63" t="s">
        <v>96</v>
      </c>
      <c r="B85" s="99" t="s">
        <v>132</v>
      </c>
      <c r="C85" s="96" t="s">
        <v>135</v>
      </c>
      <c r="D85" s="83">
        <f t="shared" si="34"/>
        <v>28</v>
      </c>
      <c r="E85" s="86">
        <f t="shared" si="35"/>
        <v>39</v>
      </c>
      <c r="F85" s="64">
        <v>48</v>
      </c>
      <c r="G85" s="18">
        <v>4</v>
      </c>
      <c r="H85" s="65">
        <f t="shared" si="36"/>
        <v>0.4</v>
      </c>
      <c r="I85" s="64">
        <v>10</v>
      </c>
      <c r="J85" s="18">
        <v>3</v>
      </c>
      <c r="K85" s="65">
        <f t="shared" si="37"/>
        <v>0.30000000000000004</v>
      </c>
      <c r="L85" s="19">
        <v>93</v>
      </c>
      <c r="M85" s="18">
        <v>1</v>
      </c>
      <c r="N85" s="65">
        <f t="shared" si="38"/>
        <v>0.1</v>
      </c>
      <c r="O85" s="88" t="str">
        <f t="shared" si="39"/>
        <v>Neattiecas</v>
      </c>
      <c r="P85" s="19">
        <v>0</v>
      </c>
      <c r="Q85" s="18">
        <v>0</v>
      </c>
      <c r="R85" s="65">
        <f t="shared" si="40"/>
        <v>0</v>
      </c>
      <c r="S85" s="86">
        <f t="shared" si="41"/>
        <v>6</v>
      </c>
      <c r="T85" s="19">
        <v>6</v>
      </c>
      <c r="U85" s="18">
        <v>4</v>
      </c>
      <c r="V85" s="65">
        <f t="shared" si="42"/>
        <v>0.6</v>
      </c>
      <c r="W85" s="86">
        <f t="shared" si="43"/>
        <v>0</v>
      </c>
      <c r="X85" s="19">
        <v>0</v>
      </c>
      <c r="Y85" s="18">
        <v>0</v>
      </c>
      <c r="Z85" s="65">
        <f t="shared" si="44"/>
        <v>0</v>
      </c>
      <c r="AA85" s="19">
        <v>0</v>
      </c>
      <c r="AB85" s="62">
        <f t="shared" si="45"/>
        <v>3.1111111111111112</v>
      </c>
      <c r="AC85" s="66">
        <f t="shared" si="46"/>
        <v>0.27999999999999997</v>
      </c>
      <c r="AD85" s="19">
        <v>0</v>
      </c>
      <c r="AE85" s="18">
        <v>0</v>
      </c>
      <c r="AF85" s="65">
        <f t="shared" si="47"/>
        <v>0</v>
      </c>
      <c r="AG85" s="86">
        <f t="shared" si="48"/>
        <v>65</v>
      </c>
      <c r="AH85" s="19">
        <v>65</v>
      </c>
      <c r="AI85" s="62">
        <f t="shared" si="49"/>
        <v>3.1111111111111112</v>
      </c>
      <c r="AJ85" s="66">
        <f t="shared" si="50"/>
        <v>0.31111111111111112</v>
      </c>
    </row>
    <row r="86" spans="1:36">
      <c r="A86" s="63" t="s">
        <v>89</v>
      </c>
      <c r="B86" s="99" t="s">
        <v>132</v>
      </c>
      <c r="C86" s="96" t="s">
        <v>134</v>
      </c>
      <c r="D86" s="83">
        <f t="shared" si="34"/>
        <v>28</v>
      </c>
      <c r="E86" s="86">
        <f t="shared" si="35"/>
        <v>12</v>
      </c>
      <c r="F86" s="64">
        <v>13</v>
      </c>
      <c r="G86" s="18">
        <v>2</v>
      </c>
      <c r="H86" s="65">
        <f t="shared" si="36"/>
        <v>0.2</v>
      </c>
      <c r="I86" s="64">
        <v>10</v>
      </c>
      <c r="J86" s="18">
        <v>1</v>
      </c>
      <c r="K86" s="65">
        <f t="shared" si="37"/>
        <v>0.1</v>
      </c>
      <c r="L86" s="19">
        <v>0</v>
      </c>
      <c r="M86" s="18">
        <v>0</v>
      </c>
      <c r="N86" s="65">
        <f t="shared" si="38"/>
        <v>0</v>
      </c>
      <c r="O86" s="88" t="str">
        <f t="shared" si="39"/>
        <v>Neattiecas</v>
      </c>
      <c r="P86" s="19">
        <v>0</v>
      </c>
      <c r="Q86" s="18">
        <v>0</v>
      </c>
      <c r="R86" s="65">
        <f t="shared" si="40"/>
        <v>0</v>
      </c>
      <c r="S86" s="86">
        <f t="shared" si="41"/>
        <v>23</v>
      </c>
      <c r="T86" s="19">
        <v>23</v>
      </c>
      <c r="U86" s="18">
        <v>2</v>
      </c>
      <c r="V86" s="65">
        <f t="shared" si="42"/>
        <v>0.3</v>
      </c>
      <c r="W86" s="86">
        <f t="shared" si="43"/>
        <v>33</v>
      </c>
      <c r="X86" s="19">
        <v>27</v>
      </c>
      <c r="Y86" s="18">
        <v>2</v>
      </c>
      <c r="Z86" s="65">
        <f t="shared" si="44"/>
        <v>0.3</v>
      </c>
      <c r="AA86" s="19">
        <v>30</v>
      </c>
      <c r="AB86" s="62">
        <f t="shared" si="45"/>
        <v>1.8214285714285714</v>
      </c>
      <c r="AC86" s="66">
        <f t="shared" si="46"/>
        <v>0.16392857142857142</v>
      </c>
      <c r="AD86" s="19">
        <v>50</v>
      </c>
      <c r="AE86" s="18">
        <v>2</v>
      </c>
      <c r="AF86" s="65">
        <f t="shared" si="47"/>
        <v>0.12</v>
      </c>
      <c r="AG86" s="86">
        <f t="shared" si="48"/>
        <v>49</v>
      </c>
      <c r="AH86" s="19">
        <v>49</v>
      </c>
      <c r="AI86" s="62">
        <f t="shared" si="49"/>
        <v>1.8214285714285714</v>
      </c>
      <c r="AJ86" s="66">
        <f t="shared" si="50"/>
        <v>0.18214285714285716</v>
      </c>
    </row>
    <row r="87" spans="1:36">
      <c r="A87" s="63" t="s">
        <v>37</v>
      </c>
      <c r="B87" s="99" t="s">
        <v>132</v>
      </c>
      <c r="C87" s="96" t="s">
        <v>135</v>
      </c>
      <c r="D87" s="83">
        <f t="shared" si="34"/>
        <v>27</v>
      </c>
      <c r="E87" s="86">
        <f t="shared" si="35"/>
        <v>37</v>
      </c>
      <c r="F87" s="64">
        <v>35</v>
      </c>
      <c r="G87" s="18">
        <v>3</v>
      </c>
      <c r="H87" s="65">
        <f t="shared" si="36"/>
        <v>0.30000000000000004</v>
      </c>
      <c r="I87" s="64">
        <v>0</v>
      </c>
      <c r="J87" s="18">
        <v>3</v>
      </c>
      <c r="K87" s="65">
        <f t="shared" si="37"/>
        <v>0.30000000000000004</v>
      </c>
      <c r="L87" s="19">
        <v>75</v>
      </c>
      <c r="M87" s="18">
        <v>3</v>
      </c>
      <c r="N87" s="65">
        <f t="shared" si="38"/>
        <v>0.30000000000000004</v>
      </c>
      <c r="O87" s="88">
        <f t="shared" si="39"/>
        <v>15</v>
      </c>
      <c r="P87" s="19">
        <v>15</v>
      </c>
      <c r="Q87" s="18">
        <v>2</v>
      </c>
      <c r="R87" s="65">
        <f t="shared" si="40"/>
        <v>0.3</v>
      </c>
      <c r="S87" s="86">
        <f t="shared" si="41"/>
        <v>10</v>
      </c>
      <c r="T87" s="19">
        <v>10</v>
      </c>
      <c r="U87" s="18">
        <v>2</v>
      </c>
      <c r="V87" s="65">
        <f t="shared" si="42"/>
        <v>0.3</v>
      </c>
      <c r="W87" s="86">
        <f t="shared" si="43"/>
        <v>23</v>
      </c>
      <c r="X87" s="19">
        <v>23</v>
      </c>
      <c r="Y87" s="18">
        <v>4</v>
      </c>
      <c r="Z87" s="65">
        <f t="shared" si="44"/>
        <v>0.6</v>
      </c>
      <c r="AA87" s="19">
        <v>0</v>
      </c>
      <c r="AB87" s="62">
        <f t="shared" si="45"/>
        <v>2.8888888888888884</v>
      </c>
      <c r="AC87" s="66">
        <f t="shared" si="46"/>
        <v>0.25999999999999995</v>
      </c>
      <c r="AD87" s="19">
        <v>50</v>
      </c>
      <c r="AE87" s="18">
        <v>4</v>
      </c>
      <c r="AF87" s="65">
        <f t="shared" si="47"/>
        <v>0.24</v>
      </c>
      <c r="AG87" s="86">
        <f t="shared" si="48"/>
        <v>43</v>
      </c>
      <c r="AH87" s="19">
        <v>43</v>
      </c>
      <c r="AI87" s="62">
        <f t="shared" si="49"/>
        <v>2.8888888888888884</v>
      </c>
      <c r="AJ87" s="66">
        <f t="shared" si="50"/>
        <v>0.28888888888888886</v>
      </c>
    </row>
    <row r="88" spans="1:36">
      <c r="A88" s="63" t="s">
        <v>6</v>
      </c>
      <c r="B88" s="99" t="s">
        <v>132</v>
      </c>
      <c r="C88" s="96" t="s">
        <v>99</v>
      </c>
      <c r="D88" s="83">
        <f t="shared" si="34"/>
        <v>27</v>
      </c>
      <c r="E88" s="86">
        <f t="shared" si="35"/>
        <v>12</v>
      </c>
      <c r="F88" s="64">
        <v>49</v>
      </c>
      <c r="G88" s="18">
        <v>1</v>
      </c>
      <c r="H88" s="65">
        <f t="shared" si="36"/>
        <v>0.1</v>
      </c>
      <c r="I88" s="64">
        <v>10</v>
      </c>
      <c r="J88" s="18">
        <v>3</v>
      </c>
      <c r="K88" s="65">
        <f t="shared" si="37"/>
        <v>0.30000000000000004</v>
      </c>
      <c r="L88" s="19">
        <v>5</v>
      </c>
      <c r="M88" s="18">
        <v>4</v>
      </c>
      <c r="N88" s="65">
        <f t="shared" si="38"/>
        <v>0.4</v>
      </c>
      <c r="O88" s="88">
        <f t="shared" si="39"/>
        <v>5</v>
      </c>
      <c r="P88" s="19">
        <v>5</v>
      </c>
      <c r="Q88" s="18">
        <v>3</v>
      </c>
      <c r="R88" s="65">
        <f t="shared" si="40"/>
        <v>0.44999999999999996</v>
      </c>
      <c r="S88" s="86">
        <f t="shared" si="41"/>
        <v>2</v>
      </c>
      <c r="T88" s="19">
        <v>2</v>
      </c>
      <c r="U88" s="18">
        <v>3</v>
      </c>
      <c r="V88" s="65">
        <f t="shared" si="42"/>
        <v>0.44999999999999996</v>
      </c>
      <c r="W88" s="86">
        <f t="shared" si="43"/>
        <v>62</v>
      </c>
      <c r="X88" s="19">
        <v>0</v>
      </c>
      <c r="Y88" s="18">
        <v>0</v>
      </c>
      <c r="Z88" s="65">
        <f t="shared" si="44"/>
        <v>0</v>
      </c>
      <c r="AA88" s="19">
        <v>70</v>
      </c>
      <c r="AB88" s="62">
        <f t="shared" si="45"/>
        <v>2.8484848484848486</v>
      </c>
      <c r="AC88" s="66">
        <f t="shared" si="46"/>
        <v>0.25636363636363635</v>
      </c>
      <c r="AD88" s="19">
        <v>50</v>
      </c>
      <c r="AE88" s="18">
        <v>3</v>
      </c>
      <c r="AF88" s="65">
        <f t="shared" si="47"/>
        <v>0.18</v>
      </c>
      <c r="AG88" s="86">
        <f t="shared" si="48"/>
        <v>86</v>
      </c>
      <c r="AH88" s="19">
        <v>86</v>
      </c>
      <c r="AI88" s="62">
        <f t="shared" si="49"/>
        <v>2.8484848484848486</v>
      </c>
      <c r="AJ88" s="66">
        <f t="shared" si="50"/>
        <v>0.28484848484848485</v>
      </c>
    </row>
    <row r="89" spans="1:36">
      <c r="A89" s="63" t="s">
        <v>38</v>
      </c>
      <c r="B89" s="99" t="s">
        <v>132</v>
      </c>
      <c r="C89" s="96" t="s">
        <v>1</v>
      </c>
      <c r="D89" s="83">
        <f t="shared" si="34"/>
        <v>26</v>
      </c>
      <c r="E89" s="86">
        <f t="shared" si="35"/>
        <v>5</v>
      </c>
      <c r="F89" s="64">
        <v>0</v>
      </c>
      <c r="G89" s="18">
        <v>1</v>
      </c>
      <c r="H89" s="65">
        <f t="shared" si="36"/>
        <v>0.1</v>
      </c>
      <c r="I89" s="64">
        <v>10</v>
      </c>
      <c r="J89" s="18">
        <v>1</v>
      </c>
      <c r="K89" s="65">
        <f t="shared" si="37"/>
        <v>0.1</v>
      </c>
      <c r="L89" s="19">
        <v>0</v>
      </c>
      <c r="M89" s="18">
        <v>0</v>
      </c>
      <c r="N89" s="65">
        <f t="shared" si="38"/>
        <v>0</v>
      </c>
      <c r="O89" s="88" t="str">
        <f t="shared" si="39"/>
        <v>Neattiecas</v>
      </c>
      <c r="P89" s="19">
        <v>0</v>
      </c>
      <c r="Q89" s="18">
        <v>0</v>
      </c>
      <c r="R89" s="65">
        <f t="shared" si="40"/>
        <v>0</v>
      </c>
      <c r="S89" s="86">
        <f t="shared" si="41"/>
        <v>0</v>
      </c>
      <c r="T89" s="19">
        <v>0</v>
      </c>
      <c r="U89" s="18">
        <v>1</v>
      </c>
      <c r="V89" s="65">
        <f t="shared" si="42"/>
        <v>0.15</v>
      </c>
      <c r="W89" s="86">
        <f t="shared" si="43"/>
        <v>100</v>
      </c>
      <c r="X89" s="19">
        <v>0</v>
      </c>
      <c r="Y89" s="18">
        <v>0</v>
      </c>
      <c r="Z89" s="65">
        <f t="shared" si="44"/>
        <v>0</v>
      </c>
      <c r="AA89" s="19">
        <v>100</v>
      </c>
      <c r="AB89" s="62">
        <f t="shared" si="45"/>
        <v>1</v>
      </c>
      <c r="AC89" s="66">
        <f t="shared" si="46"/>
        <v>0.09</v>
      </c>
      <c r="AD89" s="19">
        <v>0</v>
      </c>
      <c r="AE89" s="18">
        <v>0</v>
      </c>
      <c r="AF89" s="65">
        <f t="shared" si="47"/>
        <v>0</v>
      </c>
      <c r="AG89" s="86">
        <f t="shared" si="48"/>
        <v>39</v>
      </c>
      <c r="AH89" s="19">
        <v>39</v>
      </c>
      <c r="AI89" s="62">
        <f t="shared" si="49"/>
        <v>1</v>
      </c>
      <c r="AJ89" s="66">
        <f t="shared" si="50"/>
        <v>0.1</v>
      </c>
    </row>
    <row r="90" spans="1:36">
      <c r="A90" s="63" t="s">
        <v>90</v>
      </c>
      <c r="B90" s="99" t="s">
        <v>131</v>
      </c>
      <c r="C90" s="96" t="s">
        <v>90</v>
      </c>
      <c r="D90" s="83">
        <f t="shared" si="34"/>
        <v>26</v>
      </c>
      <c r="E90" s="86">
        <f t="shared" si="35"/>
        <v>38</v>
      </c>
      <c r="F90" s="64">
        <v>55</v>
      </c>
      <c r="G90" s="18">
        <v>4</v>
      </c>
      <c r="H90" s="65">
        <f t="shared" si="36"/>
        <v>0.4</v>
      </c>
      <c r="I90" s="64">
        <v>20</v>
      </c>
      <c r="J90" s="18">
        <v>4</v>
      </c>
      <c r="K90" s="65">
        <f t="shared" si="37"/>
        <v>0.4</v>
      </c>
      <c r="L90" s="19">
        <v>0</v>
      </c>
      <c r="M90" s="18">
        <v>0</v>
      </c>
      <c r="N90" s="65">
        <f t="shared" si="38"/>
        <v>0</v>
      </c>
      <c r="O90" s="88" t="str">
        <f t="shared" si="39"/>
        <v>Neattiecas</v>
      </c>
      <c r="P90" s="19">
        <v>0</v>
      </c>
      <c r="Q90" s="18">
        <v>0</v>
      </c>
      <c r="R90" s="65">
        <f t="shared" si="40"/>
        <v>0</v>
      </c>
      <c r="S90" s="86">
        <f t="shared" si="41"/>
        <v>0</v>
      </c>
      <c r="T90" s="19">
        <v>0</v>
      </c>
      <c r="U90" s="18">
        <v>5</v>
      </c>
      <c r="V90" s="65">
        <f t="shared" si="42"/>
        <v>0.75</v>
      </c>
      <c r="W90" s="86">
        <f t="shared" si="43"/>
        <v>21</v>
      </c>
      <c r="X90" s="19">
        <v>12</v>
      </c>
      <c r="Y90" s="18">
        <v>4</v>
      </c>
      <c r="Z90" s="65">
        <f t="shared" si="44"/>
        <v>0.6</v>
      </c>
      <c r="AA90" s="19">
        <v>0</v>
      </c>
      <c r="AB90" s="62">
        <f t="shared" si="45"/>
        <v>4.2678571428571415</v>
      </c>
      <c r="AC90" s="66">
        <f t="shared" si="46"/>
        <v>0.3841071428571427</v>
      </c>
      <c r="AD90" s="19">
        <v>75</v>
      </c>
      <c r="AE90" s="18">
        <v>4</v>
      </c>
      <c r="AF90" s="65">
        <f t="shared" si="47"/>
        <v>0.24</v>
      </c>
      <c r="AG90" s="86">
        <f t="shared" si="48"/>
        <v>64</v>
      </c>
      <c r="AH90" s="19">
        <v>64</v>
      </c>
      <c r="AI90" s="62">
        <f t="shared" si="49"/>
        <v>4.2678571428571415</v>
      </c>
      <c r="AJ90" s="66">
        <f t="shared" si="50"/>
        <v>0.42678571428571416</v>
      </c>
    </row>
    <row r="91" spans="1:36">
      <c r="A91" s="63" t="s">
        <v>67</v>
      </c>
      <c r="B91" s="99" t="s">
        <v>132</v>
      </c>
      <c r="C91" s="96" t="s">
        <v>90</v>
      </c>
      <c r="D91" s="83">
        <f t="shared" si="34"/>
        <v>25</v>
      </c>
      <c r="E91" s="86">
        <f t="shared" si="35"/>
        <v>35</v>
      </c>
      <c r="F91" s="64">
        <v>73</v>
      </c>
      <c r="G91" s="18">
        <v>4</v>
      </c>
      <c r="H91" s="65">
        <f t="shared" si="36"/>
        <v>0.4</v>
      </c>
      <c r="I91" s="64">
        <v>10</v>
      </c>
      <c r="J91" s="18">
        <v>5</v>
      </c>
      <c r="K91" s="65">
        <f t="shared" si="37"/>
        <v>0.5</v>
      </c>
      <c r="L91" s="19">
        <v>10</v>
      </c>
      <c r="M91" s="18">
        <v>1</v>
      </c>
      <c r="N91" s="65">
        <f t="shared" si="38"/>
        <v>0.1</v>
      </c>
      <c r="O91" s="88" t="str">
        <f t="shared" si="39"/>
        <v>Neattiecas</v>
      </c>
      <c r="P91" s="19">
        <v>0</v>
      </c>
      <c r="Q91" s="18">
        <v>0</v>
      </c>
      <c r="R91" s="65">
        <f t="shared" si="40"/>
        <v>0</v>
      </c>
      <c r="S91" s="86">
        <f t="shared" si="41"/>
        <v>0</v>
      </c>
      <c r="T91" s="19">
        <v>0</v>
      </c>
      <c r="U91" s="18">
        <v>4</v>
      </c>
      <c r="V91" s="65">
        <f t="shared" si="42"/>
        <v>0.6</v>
      </c>
      <c r="W91" s="86">
        <f t="shared" si="43"/>
        <v>30</v>
      </c>
      <c r="X91" s="19">
        <v>0</v>
      </c>
      <c r="Y91" s="18">
        <v>0</v>
      </c>
      <c r="Z91" s="65">
        <f t="shared" si="44"/>
        <v>0</v>
      </c>
      <c r="AA91" s="19">
        <v>30</v>
      </c>
      <c r="AB91" s="62">
        <f t="shared" si="45"/>
        <v>3.5555555555555562</v>
      </c>
      <c r="AC91" s="66">
        <f t="shared" si="46"/>
        <v>0.32000000000000006</v>
      </c>
      <c r="AD91" s="19">
        <v>0</v>
      </c>
      <c r="AE91" s="18">
        <v>0</v>
      </c>
      <c r="AF91" s="65">
        <f t="shared" si="47"/>
        <v>0</v>
      </c>
      <c r="AG91" s="86">
        <f t="shared" si="48"/>
        <v>31</v>
      </c>
      <c r="AH91" s="19">
        <v>31</v>
      </c>
      <c r="AI91" s="62">
        <f t="shared" si="49"/>
        <v>3.5555555555555562</v>
      </c>
      <c r="AJ91" s="66">
        <f t="shared" si="50"/>
        <v>0.35555555555555562</v>
      </c>
    </row>
    <row r="92" spans="1:36">
      <c r="A92" s="63" t="s">
        <v>75</v>
      </c>
      <c r="B92" s="99" t="s">
        <v>132</v>
      </c>
      <c r="C92" s="96" t="s">
        <v>77</v>
      </c>
      <c r="D92" s="83">
        <f t="shared" si="34"/>
        <v>23</v>
      </c>
      <c r="E92" s="86">
        <f t="shared" si="35"/>
        <v>14</v>
      </c>
      <c r="F92" s="64">
        <v>0</v>
      </c>
      <c r="G92" s="18">
        <v>5</v>
      </c>
      <c r="H92" s="65">
        <f t="shared" si="36"/>
        <v>0.5</v>
      </c>
      <c r="I92" s="64">
        <v>50</v>
      </c>
      <c r="J92" s="18">
        <v>2</v>
      </c>
      <c r="K92" s="65">
        <f t="shared" si="37"/>
        <v>0.2</v>
      </c>
      <c r="L92" s="19">
        <v>0</v>
      </c>
      <c r="M92" s="18">
        <v>0</v>
      </c>
      <c r="N92" s="65">
        <f t="shared" si="38"/>
        <v>0</v>
      </c>
      <c r="O92" s="88" t="str">
        <f t="shared" si="39"/>
        <v>Neattiecas</v>
      </c>
      <c r="P92" s="19">
        <v>0</v>
      </c>
      <c r="Q92" s="18">
        <v>0</v>
      </c>
      <c r="R92" s="65">
        <f t="shared" si="40"/>
        <v>0</v>
      </c>
      <c r="S92" s="86">
        <f t="shared" si="41"/>
        <v>0</v>
      </c>
      <c r="T92" s="19">
        <v>0</v>
      </c>
      <c r="U92" s="18">
        <v>2</v>
      </c>
      <c r="V92" s="65">
        <f t="shared" si="42"/>
        <v>0.3</v>
      </c>
      <c r="W92" s="86">
        <f t="shared" si="43"/>
        <v>37</v>
      </c>
      <c r="X92" s="19">
        <v>15</v>
      </c>
      <c r="Y92" s="18">
        <v>1</v>
      </c>
      <c r="Z92" s="65">
        <f t="shared" si="44"/>
        <v>0.15</v>
      </c>
      <c r="AA92" s="19">
        <v>50</v>
      </c>
      <c r="AB92" s="62">
        <f t="shared" si="45"/>
        <v>2.1607142857142856</v>
      </c>
      <c r="AC92" s="66">
        <f t="shared" si="46"/>
        <v>0.1944642857142857</v>
      </c>
      <c r="AD92" s="19">
        <v>50</v>
      </c>
      <c r="AE92" s="18">
        <v>1</v>
      </c>
      <c r="AF92" s="65">
        <f t="shared" si="47"/>
        <v>0.06</v>
      </c>
      <c r="AG92" s="86">
        <f t="shared" si="48"/>
        <v>58</v>
      </c>
      <c r="AH92" s="19">
        <v>58</v>
      </c>
      <c r="AI92" s="62">
        <f t="shared" si="49"/>
        <v>2.1607142857142856</v>
      </c>
      <c r="AJ92" s="66">
        <f t="shared" si="50"/>
        <v>0.21607142857142858</v>
      </c>
    </row>
    <row r="93" spans="1:36">
      <c r="A93" s="63" t="s">
        <v>71</v>
      </c>
      <c r="B93" s="99" t="s">
        <v>132</v>
      </c>
      <c r="C93" s="96" t="s">
        <v>46</v>
      </c>
      <c r="D93" s="83">
        <f t="shared" si="34"/>
        <v>23</v>
      </c>
      <c r="E93" s="86">
        <f t="shared" si="35"/>
        <v>42</v>
      </c>
      <c r="F93" s="64">
        <v>38</v>
      </c>
      <c r="G93" s="18">
        <v>2</v>
      </c>
      <c r="H93" s="65">
        <f t="shared" si="36"/>
        <v>0.2</v>
      </c>
      <c r="I93" s="64">
        <v>50</v>
      </c>
      <c r="J93" s="18">
        <v>1</v>
      </c>
      <c r="K93" s="65">
        <f t="shared" si="37"/>
        <v>0.1</v>
      </c>
      <c r="L93" s="19">
        <v>0</v>
      </c>
      <c r="M93" s="18">
        <v>0</v>
      </c>
      <c r="N93" s="65">
        <f t="shared" si="38"/>
        <v>0</v>
      </c>
      <c r="O93" s="88" t="str">
        <f t="shared" si="39"/>
        <v>Neattiecas</v>
      </c>
      <c r="P93" s="19">
        <v>0</v>
      </c>
      <c r="Q93" s="18">
        <v>0</v>
      </c>
      <c r="R93" s="65">
        <f t="shared" si="40"/>
        <v>0</v>
      </c>
      <c r="S93" s="86">
        <f t="shared" si="41"/>
        <v>1</v>
      </c>
      <c r="T93" s="19">
        <v>1</v>
      </c>
      <c r="U93" s="18">
        <v>2</v>
      </c>
      <c r="V93" s="65">
        <f t="shared" si="42"/>
        <v>0.3</v>
      </c>
      <c r="W93" s="86">
        <f t="shared" si="43"/>
        <v>19</v>
      </c>
      <c r="X93" s="19">
        <v>14</v>
      </c>
      <c r="Y93" s="18">
        <v>2</v>
      </c>
      <c r="Z93" s="65">
        <f t="shared" si="44"/>
        <v>0.3</v>
      </c>
      <c r="AA93" s="19">
        <v>33</v>
      </c>
      <c r="AB93" s="62">
        <f t="shared" si="45"/>
        <v>1.8214285714285714</v>
      </c>
      <c r="AC93" s="66">
        <f t="shared" si="46"/>
        <v>0.16392857142857142</v>
      </c>
      <c r="AD93" s="19">
        <v>10</v>
      </c>
      <c r="AE93" s="18">
        <v>2</v>
      </c>
      <c r="AF93" s="65">
        <f t="shared" si="47"/>
        <v>0.12</v>
      </c>
      <c r="AG93" s="86">
        <f t="shared" si="48"/>
        <v>46</v>
      </c>
      <c r="AH93" s="19">
        <v>46</v>
      </c>
      <c r="AI93" s="62">
        <f t="shared" si="49"/>
        <v>1.8214285714285714</v>
      </c>
      <c r="AJ93" s="66">
        <f t="shared" si="50"/>
        <v>0.18214285714285716</v>
      </c>
    </row>
    <row r="94" spans="1:36">
      <c r="A94" s="63" t="s">
        <v>48</v>
      </c>
      <c r="B94" s="99" t="s">
        <v>132</v>
      </c>
      <c r="C94" s="96" t="s">
        <v>70</v>
      </c>
      <c r="D94" s="83">
        <f t="shared" si="34"/>
        <v>22</v>
      </c>
      <c r="E94" s="86">
        <f t="shared" si="35"/>
        <v>5</v>
      </c>
      <c r="F94" s="64">
        <v>0</v>
      </c>
      <c r="G94" s="18">
        <v>5</v>
      </c>
      <c r="H94" s="65">
        <f t="shared" si="36"/>
        <v>0.5</v>
      </c>
      <c r="I94" s="64">
        <v>10</v>
      </c>
      <c r="J94" s="18">
        <v>5</v>
      </c>
      <c r="K94" s="65">
        <f t="shared" si="37"/>
        <v>0.5</v>
      </c>
      <c r="L94" s="19">
        <v>0</v>
      </c>
      <c r="M94" s="18">
        <v>0</v>
      </c>
      <c r="N94" s="65">
        <f t="shared" si="38"/>
        <v>0</v>
      </c>
      <c r="O94" s="88" t="str">
        <f t="shared" si="39"/>
        <v>Neattiecas</v>
      </c>
      <c r="P94" s="19">
        <v>0</v>
      </c>
      <c r="Q94" s="18">
        <v>0</v>
      </c>
      <c r="R94" s="65">
        <f t="shared" si="40"/>
        <v>0</v>
      </c>
      <c r="S94" s="86">
        <f t="shared" si="41"/>
        <v>1</v>
      </c>
      <c r="T94" s="19">
        <v>1</v>
      </c>
      <c r="U94" s="18">
        <v>2</v>
      </c>
      <c r="V94" s="65">
        <f t="shared" si="42"/>
        <v>0.3</v>
      </c>
      <c r="W94" s="86">
        <f t="shared" si="43"/>
        <v>80</v>
      </c>
      <c r="X94" s="19">
        <v>0</v>
      </c>
      <c r="Y94" s="18">
        <v>0</v>
      </c>
      <c r="Z94" s="65">
        <f t="shared" si="44"/>
        <v>0</v>
      </c>
      <c r="AA94" s="19">
        <v>80</v>
      </c>
      <c r="AB94" s="62">
        <f t="shared" si="45"/>
        <v>3.7142857142857149</v>
      </c>
      <c r="AC94" s="66">
        <f t="shared" si="46"/>
        <v>0.3342857142857143</v>
      </c>
      <c r="AD94" s="19">
        <v>0</v>
      </c>
      <c r="AE94" s="18">
        <v>0</v>
      </c>
      <c r="AF94" s="65">
        <f t="shared" si="47"/>
        <v>0</v>
      </c>
      <c r="AG94" s="86">
        <f t="shared" si="48"/>
        <v>33</v>
      </c>
      <c r="AH94" s="19">
        <v>33</v>
      </c>
      <c r="AI94" s="62">
        <f t="shared" si="49"/>
        <v>3.7142857142857149</v>
      </c>
      <c r="AJ94" s="66">
        <f t="shared" si="50"/>
        <v>0.3714285714285715</v>
      </c>
    </row>
    <row r="95" spans="1:36">
      <c r="A95" s="63" t="s">
        <v>26</v>
      </c>
      <c r="B95" s="99" t="s">
        <v>132</v>
      </c>
      <c r="C95" s="96" t="s">
        <v>34</v>
      </c>
      <c r="D95" s="83">
        <f t="shared" si="34"/>
        <v>22</v>
      </c>
      <c r="E95" s="86">
        <f t="shared" si="35"/>
        <v>10</v>
      </c>
      <c r="F95" s="64">
        <v>13</v>
      </c>
      <c r="G95" s="18">
        <v>1</v>
      </c>
      <c r="H95" s="65">
        <f t="shared" si="36"/>
        <v>0.1</v>
      </c>
      <c r="I95" s="64">
        <v>0</v>
      </c>
      <c r="J95" s="18">
        <v>1</v>
      </c>
      <c r="K95" s="65">
        <f t="shared" si="37"/>
        <v>0.1</v>
      </c>
      <c r="L95" s="19">
        <v>13</v>
      </c>
      <c r="M95" s="18">
        <v>3</v>
      </c>
      <c r="N95" s="65">
        <f t="shared" si="38"/>
        <v>0.30000000000000004</v>
      </c>
      <c r="O95" s="88" t="str">
        <f t="shared" si="39"/>
        <v>Neattiecas</v>
      </c>
      <c r="P95" s="19">
        <v>0</v>
      </c>
      <c r="Q95" s="18">
        <v>0</v>
      </c>
      <c r="R95" s="65">
        <f t="shared" si="40"/>
        <v>0</v>
      </c>
      <c r="S95" s="86">
        <f t="shared" si="41"/>
        <v>0</v>
      </c>
      <c r="T95" s="19">
        <v>0</v>
      </c>
      <c r="U95" s="18">
        <v>1</v>
      </c>
      <c r="V95" s="65">
        <f t="shared" si="42"/>
        <v>0.15</v>
      </c>
      <c r="W95" s="86">
        <f t="shared" si="43"/>
        <v>32</v>
      </c>
      <c r="X95" s="19">
        <v>20</v>
      </c>
      <c r="Y95" s="18">
        <v>2</v>
      </c>
      <c r="Z95" s="65">
        <f t="shared" si="44"/>
        <v>0.3</v>
      </c>
      <c r="AA95" s="19">
        <v>23</v>
      </c>
      <c r="AB95" s="62">
        <f t="shared" si="45"/>
        <v>1.6212121212121211</v>
      </c>
      <c r="AC95" s="66">
        <f t="shared" si="46"/>
        <v>0.1459090909090909</v>
      </c>
      <c r="AD95" s="19">
        <v>75</v>
      </c>
      <c r="AE95" s="18">
        <v>2</v>
      </c>
      <c r="AF95" s="65">
        <f t="shared" si="47"/>
        <v>0.12</v>
      </c>
      <c r="AG95" s="86">
        <f t="shared" si="48"/>
        <v>42</v>
      </c>
      <c r="AH95" s="19">
        <v>42</v>
      </c>
      <c r="AI95" s="62">
        <f t="shared" si="49"/>
        <v>1.6212121212121211</v>
      </c>
      <c r="AJ95" s="66">
        <f t="shared" si="50"/>
        <v>0.16212121212121211</v>
      </c>
    </row>
    <row r="96" spans="1:36">
      <c r="A96" s="63" t="s">
        <v>79</v>
      </c>
      <c r="B96" s="99" t="s">
        <v>132</v>
      </c>
      <c r="C96" s="96" t="s">
        <v>1</v>
      </c>
      <c r="D96" s="83">
        <f t="shared" si="34"/>
        <v>21</v>
      </c>
      <c r="E96" s="86">
        <f t="shared" si="35"/>
        <v>0</v>
      </c>
      <c r="F96" s="64">
        <v>0</v>
      </c>
      <c r="G96" s="18">
        <v>1</v>
      </c>
      <c r="H96" s="65">
        <f t="shared" si="36"/>
        <v>0.1</v>
      </c>
      <c r="I96" s="64">
        <v>0</v>
      </c>
      <c r="J96" s="18">
        <v>1</v>
      </c>
      <c r="K96" s="65">
        <f t="shared" si="37"/>
        <v>0.1</v>
      </c>
      <c r="L96" s="19">
        <v>0</v>
      </c>
      <c r="M96" s="18">
        <v>0</v>
      </c>
      <c r="N96" s="65">
        <f t="shared" si="38"/>
        <v>0</v>
      </c>
      <c r="O96" s="88" t="str">
        <f t="shared" si="39"/>
        <v>Neattiecas</v>
      </c>
      <c r="P96" s="19">
        <v>0</v>
      </c>
      <c r="Q96" s="18">
        <v>0</v>
      </c>
      <c r="R96" s="65">
        <f t="shared" si="40"/>
        <v>0</v>
      </c>
      <c r="S96" s="86">
        <f t="shared" si="41"/>
        <v>5</v>
      </c>
      <c r="T96" s="19">
        <v>5</v>
      </c>
      <c r="U96" s="18">
        <v>1</v>
      </c>
      <c r="V96" s="65">
        <f t="shared" si="42"/>
        <v>0.15</v>
      </c>
      <c r="W96" s="86">
        <f t="shared" si="43"/>
        <v>33</v>
      </c>
      <c r="X96" s="19">
        <v>16</v>
      </c>
      <c r="Y96" s="18">
        <v>1</v>
      </c>
      <c r="Z96" s="65">
        <f t="shared" si="44"/>
        <v>0.15</v>
      </c>
      <c r="AA96" s="19">
        <v>82</v>
      </c>
      <c r="AB96" s="62">
        <f t="shared" si="45"/>
        <v>1</v>
      </c>
      <c r="AC96" s="66">
        <f t="shared" si="46"/>
        <v>0.09</v>
      </c>
      <c r="AD96" s="19">
        <v>0</v>
      </c>
      <c r="AE96" s="18">
        <v>1</v>
      </c>
      <c r="AF96" s="65">
        <f t="shared" si="47"/>
        <v>0.06</v>
      </c>
      <c r="AG96" s="86">
        <f t="shared" si="48"/>
        <v>55</v>
      </c>
      <c r="AH96" s="19">
        <v>55</v>
      </c>
      <c r="AI96" s="62">
        <f t="shared" si="49"/>
        <v>1</v>
      </c>
      <c r="AJ96" s="66">
        <f t="shared" si="50"/>
        <v>0.1</v>
      </c>
    </row>
    <row r="97" spans="1:36">
      <c r="A97" s="63" t="s">
        <v>21</v>
      </c>
      <c r="B97" s="99" t="s">
        <v>132</v>
      </c>
      <c r="C97" s="96" t="s">
        <v>133</v>
      </c>
      <c r="D97" s="83">
        <f t="shared" si="34"/>
        <v>21</v>
      </c>
      <c r="E97" s="86">
        <f t="shared" si="35"/>
        <v>35</v>
      </c>
      <c r="F97" s="64">
        <v>70</v>
      </c>
      <c r="G97" s="18">
        <v>2</v>
      </c>
      <c r="H97" s="65">
        <f t="shared" si="36"/>
        <v>0.2</v>
      </c>
      <c r="I97" s="64">
        <v>0</v>
      </c>
      <c r="J97" s="18">
        <v>2</v>
      </c>
      <c r="K97" s="65">
        <f t="shared" si="37"/>
        <v>0.2</v>
      </c>
      <c r="L97" s="19">
        <v>0</v>
      </c>
      <c r="M97" s="18">
        <v>0</v>
      </c>
      <c r="N97" s="65">
        <f t="shared" si="38"/>
        <v>0</v>
      </c>
      <c r="O97" s="88" t="str">
        <f t="shared" si="39"/>
        <v>Neattiecas</v>
      </c>
      <c r="P97" s="19">
        <v>0</v>
      </c>
      <c r="Q97" s="18">
        <v>0</v>
      </c>
      <c r="R97" s="65">
        <f t="shared" si="40"/>
        <v>0</v>
      </c>
      <c r="S97" s="86">
        <f t="shared" si="41"/>
        <v>0</v>
      </c>
      <c r="T97" s="19">
        <v>0</v>
      </c>
      <c r="U97" s="18">
        <v>3</v>
      </c>
      <c r="V97" s="65">
        <f t="shared" si="42"/>
        <v>0.44999999999999996</v>
      </c>
      <c r="W97" s="86">
        <f t="shared" si="43"/>
        <v>13</v>
      </c>
      <c r="X97" s="19">
        <v>17</v>
      </c>
      <c r="Y97" s="18">
        <v>2</v>
      </c>
      <c r="Z97" s="65">
        <f t="shared" si="44"/>
        <v>0.3</v>
      </c>
      <c r="AA97" s="19">
        <v>14</v>
      </c>
      <c r="AB97" s="62">
        <f t="shared" si="45"/>
        <v>2.2678571428571428</v>
      </c>
      <c r="AC97" s="66">
        <f t="shared" si="46"/>
        <v>0.20410714285714285</v>
      </c>
      <c r="AD97" s="19">
        <v>0</v>
      </c>
      <c r="AE97" s="18">
        <v>2</v>
      </c>
      <c r="AF97" s="65">
        <f t="shared" si="47"/>
        <v>0.12</v>
      </c>
      <c r="AG97" s="86">
        <f t="shared" si="48"/>
        <v>58</v>
      </c>
      <c r="AH97" s="19">
        <v>58</v>
      </c>
      <c r="AI97" s="62">
        <f t="shared" si="49"/>
        <v>2.2678571428571428</v>
      </c>
      <c r="AJ97" s="66">
        <f t="shared" si="50"/>
        <v>0.22678571428571428</v>
      </c>
    </row>
    <row r="98" spans="1:36">
      <c r="A98" s="63" t="s">
        <v>7</v>
      </c>
      <c r="B98" s="99" t="s">
        <v>132</v>
      </c>
      <c r="C98" s="96" t="s">
        <v>62</v>
      </c>
      <c r="D98" s="83">
        <f t="shared" ref="D98:D103" si="51">ROUND((F98*H98+I98*K98+L98*N98+P98*R98+T98*V98+X98*Z98+AA98*AC98+AD98*AF98+AH98*AJ98)/(H98+K98+N98+R98+V98+Z98+AC98+AF98+AJ98),0)</f>
        <v>18</v>
      </c>
      <c r="E98" s="86">
        <f t="shared" ref="E98:E103" si="52">ROUND((F98*H98+I98*K98+L98*N98)/(H98+K98+N98),0)</f>
        <v>18</v>
      </c>
      <c r="F98" s="64">
        <v>28</v>
      </c>
      <c r="G98" s="18">
        <v>5</v>
      </c>
      <c r="H98" s="65">
        <f t="shared" ref="H98:H103" si="53">G98*0.1</f>
        <v>0.5</v>
      </c>
      <c r="I98" s="64">
        <v>0</v>
      </c>
      <c r="J98" s="18">
        <v>5</v>
      </c>
      <c r="K98" s="65">
        <f t="shared" ref="K98:K103" si="54">J98*0.1</f>
        <v>0.5</v>
      </c>
      <c r="L98" s="19">
        <v>55</v>
      </c>
      <c r="M98" s="18">
        <v>1</v>
      </c>
      <c r="N98" s="65">
        <f t="shared" ref="N98:N103" si="55">M98*0.1</f>
        <v>0.1</v>
      </c>
      <c r="O98" s="88">
        <f t="shared" ref="O98:O103" si="56">IF(R98&gt;0,P98,"Neattiecas")</f>
        <v>100</v>
      </c>
      <c r="P98" s="19">
        <v>100</v>
      </c>
      <c r="Q98" s="18">
        <v>1</v>
      </c>
      <c r="R98" s="65">
        <f t="shared" ref="R98:R103" si="57">Q98*0.15</f>
        <v>0.15</v>
      </c>
      <c r="S98" s="86">
        <f t="shared" ref="S98:S103" si="58">T98</f>
        <v>0</v>
      </c>
      <c r="T98" s="19">
        <v>0</v>
      </c>
      <c r="U98" s="18">
        <v>4</v>
      </c>
      <c r="V98" s="65">
        <f t="shared" ref="V98:V103" si="59">U98*0.15</f>
        <v>0.6</v>
      </c>
      <c r="W98" s="86">
        <f t="shared" ref="W98:W103" si="60">ROUND((X98*Z98+AA98*AC98+AD98*AF98)/(Z98+AC98+AF98),0)</f>
        <v>0</v>
      </c>
      <c r="X98" s="19">
        <v>0</v>
      </c>
      <c r="Y98" s="18">
        <v>0</v>
      </c>
      <c r="Z98" s="65">
        <f t="shared" ref="Z98:Z103" si="61">Y98*0.15</f>
        <v>0</v>
      </c>
      <c r="AA98" s="19">
        <v>0</v>
      </c>
      <c r="AB98" s="62">
        <f t="shared" ref="AB98:AB103" si="62">(H98+K98+N98+R98+V98+Z98+AF98)/(0.35+IF(N98&gt;0,0.1,0)+IF(R98&gt;0,0.15,0)+IF(Z98&gt;0,0.15,0)+IF(AF98&gt;0,0.06,0))</f>
        <v>3.0833333333333335</v>
      </c>
      <c r="AC98" s="66">
        <f t="shared" ref="AC98:AC103" si="63">AB98*0.09</f>
        <v>0.27750000000000002</v>
      </c>
      <c r="AD98" s="19">
        <v>0</v>
      </c>
      <c r="AE98" s="18">
        <v>0</v>
      </c>
      <c r="AF98" s="65">
        <f t="shared" ref="AF98:AF103" si="64">AE98*0.06</f>
        <v>0</v>
      </c>
      <c r="AG98" s="86">
        <f t="shared" ref="AG98:AG103" si="65">AH98</f>
        <v>29</v>
      </c>
      <c r="AH98" s="19">
        <v>29</v>
      </c>
      <c r="AI98" s="62">
        <f t="shared" ref="AI98:AI103" si="66">(H98+K98+N98+R98+V98+Z98+AF98)/(0.35+IF(N98&gt;0,0.1,0)+IF(R98&gt;0,0.15,0)+IF(Z98&gt;0,0.15,0)+IF(AF98&gt;0,0.06,0))</f>
        <v>3.0833333333333335</v>
      </c>
      <c r="AJ98" s="66">
        <f t="shared" ref="AJ98:AJ103" si="67">AI98*0.1</f>
        <v>0.30833333333333335</v>
      </c>
    </row>
    <row r="99" spans="1:36">
      <c r="A99" s="63" t="s">
        <v>20</v>
      </c>
      <c r="B99" s="99" t="s">
        <v>132</v>
      </c>
      <c r="C99" s="96" t="s">
        <v>135</v>
      </c>
      <c r="D99" s="83">
        <f t="shared" si="51"/>
        <v>17</v>
      </c>
      <c r="E99" s="86">
        <f t="shared" si="52"/>
        <v>11</v>
      </c>
      <c r="F99" s="64">
        <v>16</v>
      </c>
      <c r="G99" s="18">
        <v>2</v>
      </c>
      <c r="H99" s="65">
        <f t="shared" si="53"/>
        <v>0.2</v>
      </c>
      <c r="I99" s="64">
        <v>0</v>
      </c>
      <c r="J99" s="18">
        <v>1</v>
      </c>
      <c r="K99" s="65">
        <f t="shared" si="54"/>
        <v>0.1</v>
      </c>
      <c r="L99" s="19">
        <v>10</v>
      </c>
      <c r="M99" s="18">
        <v>1</v>
      </c>
      <c r="N99" s="65">
        <f t="shared" si="55"/>
        <v>0.1</v>
      </c>
      <c r="O99" s="88" t="str">
        <f t="shared" si="56"/>
        <v>Neattiecas</v>
      </c>
      <c r="P99" s="19">
        <v>0</v>
      </c>
      <c r="Q99" s="18">
        <v>0</v>
      </c>
      <c r="R99" s="65">
        <f t="shared" si="57"/>
        <v>0</v>
      </c>
      <c r="S99" s="86">
        <f t="shared" si="58"/>
        <v>2</v>
      </c>
      <c r="T99" s="19">
        <v>2</v>
      </c>
      <c r="U99" s="18">
        <v>3</v>
      </c>
      <c r="V99" s="65">
        <f t="shared" si="59"/>
        <v>0.44999999999999996</v>
      </c>
      <c r="W99" s="86">
        <f t="shared" si="60"/>
        <v>39</v>
      </c>
      <c r="X99" s="19">
        <v>28</v>
      </c>
      <c r="Y99" s="18">
        <v>1</v>
      </c>
      <c r="Z99" s="65">
        <f t="shared" si="61"/>
        <v>0.15</v>
      </c>
      <c r="AA99" s="19">
        <v>55</v>
      </c>
      <c r="AB99" s="62">
        <f t="shared" si="62"/>
        <v>1.6060606060606064</v>
      </c>
      <c r="AC99" s="66">
        <f t="shared" si="63"/>
        <v>0.14454545454545456</v>
      </c>
      <c r="AD99" s="19">
        <v>25</v>
      </c>
      <c r="AE99" s="18">
        <v>1</v>
      </c>
      <c r="AF99" s="65">
        <f t="shared" si="64"/>
        <v>0.06</v>
      </c>
      <c r="AG99" s="86">
        <f t="shared" si="65"/>
        <v>28</v>
      </c>
      <c r="AH99" s="19">
        <v>28</v>
      </c>
      <c r="AI99" s="62">
        <f t="shared" si="66"/>
        <v>1.6060606060606064</v>
      </c>
      <c r="AJ99" s="66">
        <f t="shared" si="67"/>
        <v>0.16060606060606064</v>
      </c>
    </row>
    <row r="100" spans="1:36">
      <c r="A100" s="63" t="s">
        <v>81</v>
      </c>
      <c r="B100" s="99" t="s">
        <v>132</v>
      </c>
      <c r="C100" s="96" t="s">
        <v>46</v>
      </c>
      <c r="D100" s="83">
        <f t="shared" si="51"/>
        <v>17</v>
      </c>
      <c r="E100" s="86">
        <f t="shared" si="52"/>
        <v>0</v>
      </c>
      <c r="F100" s="64">
        <v>0</v>
      </c>
      <c r="G100" s="18">
        <v>1</v>
      </c>
      <c r="H100" s="65">
        <f t="shared" si="53"/>
        <v>0.1</v>
      </c>
      <c r="I100" s="64">
        <v>0</v>
      </c>
      <c r="J100" s="18">
        <v>1</v>
      </c>
      <c r="K100" s="65">
        <f t="shared" si="54"/>
        <v>0.1</v>
      </c>
      <c r="L100" s="19">
        <v>0</v>
      </c>
      <c r="M100" s="18">
        <v>0</v>
      </c>
      <c r="N100" s="65">
        <f t="shared" si="55"/>
        <v>0</v>
      </c>
      <c r="O100" s="88" t="str">
        <f t="shared" si="56"/>
        <v>Neattiecas</v>
      </c>
      <c r="P100" s="19">
        <v>0</v>
      </c>
      <c r="Q100" s="18">
        <v>0</v>
      </c>
      <c r="R100" s="65">
        <f t="shared" si="57"/>
        <v>0</v>
      </c>
      <c r="S100" s="86">
        <f t="shared" si="58"/>
        <v>3</v>
      </c>
      <c r="T100" s="19">
        <v>3</v>
      </c>
      <c r="U100" s="18">
        <v>1</v>
      </c>
      <c r="V100" s="65">
        <f t="shared" si="59"/>
        <v>0.15</v>
      </c>
      <c r="W100" s="86">
        <f t="shared" si="60"/>
        <v>47</v>
      </c>
      <c r="X100" s="19">
        <v>0</v>
      </c>
      <c r="Y100" s="18">
        <v>0</v>
      </c>
      <c r="Z100" s="65">
        <f t="shared" si="61"/>
        <v>0</v>
      </c>
      <c r="AA100" s="19">
        <v>47</v>
      </c>
      <c r="AB100" s="62">
        <f t="shared" si="62"/>
        <v>1</v>
      </c>
      <c r="AC100" s="66">
        <f t="shared" si="63"/>
        <v>0.09</v>
      </c>
      <c r="AD100" s="19">
        <v>0</v>
      </c>
      <c r="AE100" s="18">
        <v>0</v>
      </c>
      <c r="AF100" s="65">
        <f t="shared" si="64"/>
        <v>0</v>
      </c>
      <c r="AG100" s="86">
        <f t="shared" si="65"/>
        <v>47</v>
      </c>
      <c r="AH100" s="19">
        <v>47</v>
      </c>
      <c r="AI100" s="62">
        <f t="shared" si="66"/>
        <v>1</v>
      </c>
      <c r="AJ100" s="66">
        <f t="shared" si="67"/>
        <v>0.1</v>
      </c>
    </row>
    <row r="101" spans="1:36">
      <c r="A101" s="63" t="s">
        <v>11</v>
      </c>
      <c r="B101" s="99" t="s">
        <v>132</v>
      </c>
      <c r="C101" s="96" t="s">
        <v>70</v>
      </c>
      <c r="D101" s="83">
        <f t="shared" si="51"/>
        <v>15</v>
      </c>
      <c r="E101" s="86">
        <f t="shared" si="52"/>
        <v>0</v>
      </c>
      <c r="F101" s="64">
        <v>0</v>
      </c>
      <c r="G101" s="18">
        <v>3</v>
      </c>
      <c r="H101" s="65">
        <f t="shared" si="53"/>
        <v>0.30000000000000004</v>
      </c>
      <c r="I101" s="64">
        <v>0</v>
      </c>
      <c r="J101" s="18">
        <v>1</v>
      </c>
      <c r="K101" s="65">
        <f t="shared" si="54"/>
        <v>0.1</v>
      </c>
      <c r="L101" s="19">
        <v>0</v>
      </c>
      <c r="M101" s="18">
        <v>0</v>
      </c>
      <c r="N101" s="65">
        <f t="shared" si="55"/>
        <v>0</v>
      </c>
      <c r="O101" s="88" t="str">
        <f t="shared" si="56"/>
        <v>Neattiecas</v>
      </c>
      <c r="P101" s="19">
        <v>0</v>
      </c>
      <c r="Q101" s="18">
        <v>0</v>
      </c>
      <c r="R101" s="65">
        <f t="shared" si="57"/>
        <v>0</v>
      </c>
      <c r="S101" s="86">
        <f t="shared" si="58"/>
        <v>11</v>
      </c>
      <c r="T101" s="19">
        <v>11</v>
      </c>
      <c r="U101" s="18">
        <v>2</v>
      </c>
      <c r="V101" s="65">
        <f t="shared" si="59"/>
        <v>0.3</v>
      </c>
      <c r="W101" s="86">
        <f t="shared" si="60"/>
        <v>5</v>
      </c>
      <c r="X101" s="19">
        <v>0</v>
      </c>
      <c r="Y101" s="18">
        <v>0</v>
      </c>
      <c r="Z101" s="65">
        <f t="shared" si="61"/>
        <v>0</v>
      </c>
      <c r="AA101" s="19">
        <v>5</v>
      </c>
      <c r="AB101" s="62">
        <f t="shared" si="62"/>
        <v>2</v>
      </c>
      <c r="AC101" s="66">
        <f t="shared" si="63"/>
        <v>0.18</v>
      </c>
      <c r="AD101" s="19">
        <v>0</v>
      </c>
      <c r="AE101" s="18">
        <v>0</v>
      </c>
      <c r="AF101" s="65">
        <f t="shared" si="64"/>
        <v>0</v>
      </c>
      <c r="AG101" s="86">
        <f t="shared" si="65"/>
        <v>61</v>
      </c>
      <c r="AH101" s="19">
        <v>61</v>
      </c>
      <c r="AI101" s="62">
        <f t="shared" si="66"/>
        <v>2</v>
      </c>
      <c r="AJ101" s="66">
        <f t="shared" si="67"/>
        <v>0.2</v>
      </c>
    </row>
    <row r="102" spans="1:36">
      <c r="A102" s="63" t="s">
        <v>42</v>
      </c>
      <c r="B102" s="99" t="s">
        <v>132</v>
      </c>
      <c r="C102" s="96" t="s">
        <v>77</v>
      </c>
      <c r="D102" s="83">
        <f t="shared" si="51"/>
        <v>13</v>
      </c>
      <c r="E102" s="86">
        <f t="shared" si="52"/>
        <v>14</v>
      </c>
      <c r="F102" s="64">
        <v>28</v>
      </c>
      <c r="G102" s="18">
        <v>2</v>
      </c>
      <c r="H102" s="65">
        <f t="shared" si="53"/>
        <v>0.2</v>
      </c>
      <c r="I102" s="64">
        <v>0</v>
      </c>
      <c r="J102" s="18">
        <v>2</v>
      </c>
      <c r="K102" s="65">
        <f t="shared" si="54"/>
        <v>0.2</v>
      </c>
      <c r="L102" s="19">
        <v>0</v>
      </c>
      <c r="M102" s="18">
        <v>0</v>
      </c>
      <c r="N102" s="65">
        <f t="shared" si="55"/>
        <v>0</v>
      </c>
      <c r="O102" s="88" t="str">
        <f t="shared" si="56"/>
        <v>Neattiecas</v>
      </c>
      <c r="P102" s="19">
        <v>0</v>
      </c>
      <c r="Q102" s="18">
        <v>0</v>
      </c>
      <c r="R102" s="65">
        <f t="shared" si="57"/>
        <v>0</v>
      </c>
      <c r="S102" s="86">
        <f t="shared" si="58"/>
        <v>0</v>
      </c>
      <c r="T102" s="19">
        <v>0</v>
      </c>
      <c r="U102" s="18">
        <v>1</v>
      </c>
      <c r="V102" s="65">
        <f t="shared" si="59"/>
        <v>0.15</v>
      </c>
      <c r="W102" s="86">
        <f t="shared" si="60"/>
        <v>4</v>
      </c>
      <c r="X102" s="19">
        <v>0</v>
      </c>
      <c r="Y102" s="18">
        <v>0</v>
      </c>
      <c r="Z102" s="65">
        <f t="shared" si="61"/>
        <v>0</v>
      </c>
      <c r="AA102" s="19">
        <v>4</v>
      </c>
      <c r="AB102" s="62">
        <f t="shared" si="62"/>
        <v>1.5714285714285716</v>
      </c>
      <c r="AC102" s="66">
        <f t="shared" si="63"/>
        <v>0.14142857142857143</v>
      </c>
      <c r="AD102" s="19">
        <v>0</v>
      </c>
      <c r="AE102" s="18">
        <v>0</v>
      </c>
      <c r="AF102" s="65">
        <f t="shared" si="64"/>
        <v>0</v>
      </c>
      <c r="AG102" s="86">
        <f t="shared" si="65"/>
        <v>29</v>
      </c>
      <c r="AH102" s="19">
        <v>29</v>
      </c>
      <c r="AI102" s="62">
        <f t="shared" si="66"/>
        <v>1.5714285714285716</v>
      </c>
      <c r="AJ102" s="66">
        <f t="shared" si="67"/>
        <v>0.15714285714285717</v>
      </c>
    </row>
    <row r="103" spans="1:36" ht="15.75" thickBot="1">
      <c r="A103" s="74" t="s">
        <v>66</v>
      </c>
      <c r="B103" s="98" t="s">
        <v>132</v>
      </c>
      <c r="C103" s="100" t="s">
        <v>135</v>
      </c>
      <c r="D103" s="84">
        <f t="shared" si="51"/>
        <v>10</v>
      </c>
      <c r="E103" s="87">
        <f t="shared" si="52"/>
        <v>7</v>
      </c>
      <c r="F103" s="75">
        <v>3</v>
      </c>
      <c r="G103" s="76">
        <v>1</v>
      </c>
      <c r="H103" s="77">
        <f t="shared" si="53"/>
        <v>0.1</v>
      </c>
      <c r="I103" s="75">
        <v>10</v>
      </c>
      <c r="J103" s="76">
        <v>1</v>
      </c>
      <c r="K103" s="77">
        <f t="shared" si="54"/>
        <v>0.1</v>
      </c>
      <c r="L103" s="78">
        <v>0</v>
      </c>
      <c r="M103" s="76">
        <v>0</v>
      </c>
      <c r="N103" s="77">
        <f t="shared" si="55"/>
        <v>0</v>
      </c>
      <c r="O103" s="89" t="str">
        <f t="shared" si="56"/>
        <v>Neattiecas</v>
      </c>
      <c r="P103" s="78">
        <v>0</v>
      </c>
      <c r="Q103" s="76">
        <v>0</v>
      </c>
      <c r="R103" s="77">
        <f t="shared" si="57"/>
        <v>0</v>
      </c>
      <c r="S103" s="87">
        <f t="shared" si="58"/>
        <v>3</v>
      </c>
      <c r="T103" s="78">
        <v>3</v>
      </c>
      <c r="U103" s="76">
        <v>1</v>
      </c>
      <c r="V103" s="77">
        <f t="shared" si="59"/>
        <v>0.15</v>
      </c>
      <c r="W103" s="87">
        <f t="shared" si="60"/>
        <v>0</v>
      </c>
      <c r="X103" s="78">
        <v>0</v>
      </c>
      <c r="Y103" s="76">
        <v>0</v>
      </c>
      <c r="Z103" s="77">
        <f t="shared" si="61"/>
        <v>0</v>
      </c>
      <c r="AA103" s="78">
        <v>0</v>
      </c>
      <c r="AB103" s="79">
        <f t="shared" si="62"/>
        <v>1</v>
      </c>
      <c r="AC103" s="80">
        <f t="shared" si="63"/>
        <v>0.09</v>
      </c>
      <c r="AD103" s="78">
        <v>0</v>
      </c>
      <c r="AE103" s="76">
        <v>0</v>
      </c>
      <c r="AF103" s="77">
        <f t="shared" si="64"/>
        <v>0</v>
      </c>
      <c r="AG103" s="87">
        <f t="shared" si="65"/>
        <v>38</v>
      </c>
      <c r="AH103" s="78">
        <v>38</v>
      </c>
      <c r="AI103" s="79">
        <f t="shared" si="66"/>
        <v>1</v>
      </c>
      <c r="AJ103" s="80">
        <f t="shared" si="67"/>
        <v>0.1</v>
      </c>
    </row>
    <row r="104" spans="1:36" ht="15.75" thickTop="1"/>
  </sheetData>
  <autoFilter ref="B1:C103"/>
  <sortState ref="A3:AJ104">
    <sortCondition descending="1" ref="D3:D104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P103"/>
  <sheetViews>
    <sheetView tabSelected="1" topLeftCell="C1" workbookViewId="0">
      <selection activeCell="R14" sqref="R14"/>
    </sheetView>
  </sheetViews>
  <sheetFormatPr defaultRowHeight="15"/>
  <cols>
    <col min="1" max="1" width="46.28515625" customWidth="1"/>
    <col min="2" max="2" width="19.28515625" style="105" customWidth="1"/>
    <col min="3" max="3" width="21.5703125" style="105" customWidth="1"/>
    <col min="4" max="4" width="8.28515625" style="30" customWidth="1"/>
    <col min="5" max="5" width="14.42578125" style="91" customWidth="1"/>
    <col min="6" max="6" width="17" customWidth="1"/>
    <col min="7" max="7" width="16.28515625" customWidth="1"/>
    <col min="8" max="8" width="24.42578125" customWidth="1"/>
    <col min="9" max="9" width="15.85546875" customWidth="1"/>
    <col min="10" max="10" width="20" style="53" customWidth="1"/>
    <col min="11" max="11" width="17.42578125" customWidth="1"/>
    <col min="12" max="12" width="14.85546875" customWidth="1"/>
    <col min="13" max="13" width="15" customWidth="1"/>
    <col min="14" max="14" width="16.85546875" customWidth="1"/>
    <col min="15" max="15" width="18.5703125" customWidth="1"/>
  </cols>
  <sheetData>
    <row r="1" spans="1:16" s="30" customFormat="1" ht="105.75" customHeight="1">
      <c r="A1" s="107" t="s">
        <v>102</v>
      </c>
      <c r="B1" s="104" t="s">
        <v>129</v>
      </c>
      <c r="C1" s="94" t="s">
        <v>130</v>
      </c>
      <c r="D1" s="108" t="s">
        <v>0</v>
      </c>
      <c r="E1" s="124" t="s">
        <v>165</v>
      </c>
      <c r="F1" s="109" t="s">
        <v>173</v>
      </c>
      <c r="G1" s="109" t="s">
        <v>172</v>
      </c>
      <c r="H1" s="109" t="s">
        <v>179</v>
      </c>
      <c r="I1" s="109" t="s">
        <v>178</v>
      </c>
      <c r="J1" s="124" t="s">
        <v>174</v>
      </c>
      <c r="K1" s="109" t="s">
        <v>177</v>
      </c>
      <c r="L1" s="109" t="s">
        <v>176</v>
      </c>
      <c r="M1" s="109" t="s">
        <v>175</v>
      </c>
      <c r="N1" s="109" t="s">
        <v>180</v>
      </c>
      <c r="O1" s="109" t="s">
        <v>181</v>
      </c>
      <c r="P1"/>
    </row>
    <row r="2" spans="1:16" ht="27" customHeight="1">
      <c r="A2" s="31" t="s">
        <v>34</v>
      </c>
      <c r="B2" s="31" t="s">
        <v>131</v>
      </c>
      <c r="C2" s="31" t="s">
        <v>34</v>
      </c>
      <c r="D2" s="19">
        <f t="shared" ref="D2:D33" si="0">E2+J2</f>
        <v>100</v>
      </c>
      <c r="E2" s="92">
        <f t="shared" ref="E2:E33" si="1">F2+G2+H2+I2</f>
        <v>63</v>
      </c>
      <c r="F2" s="31">
        <v>18</v>
      </c>
      <c r="G2" s="31">
        <v>5</v>
      </c>
      <c r="H2" s="31">
        <v>20</v>
      </c>
      <c r="I2" s="31">
        <v>20</v>
      </c>
      <c r="J2" s="92">
        <f t="shared" ref="J2:J33" si="2">K2+L2+M2+N2+O2</f>
        <v>37</v>
      </c>
      <c r="K2" s="31">
        <v>4</v>
      </c>
      <c r="L2" s="31">
        <v>6</v>
      </c>
      <c r="M2" s="31">
        <v>12</v>
      </c>
      <c r="N2" s="31">
        <v>9</v>
      </c>
      <c r="O2" s="31">
        <v>6</v>
      </c>
    </row>
    <row r="3" spans="1:16">
      <c r="A3" s="31" t="s">
        <v>60</v>
      </c>
      <c r="B3" s="31" t="s">
        <v>132</v>
      </c>
      <c r="C3" s="31" t="s">
        <v>133</v>
      </c>
      <c r="D3" s="19">
        <f t="shared" si="0"/>
        <v>92</v>
      </c>
      <c r="E3" s="92">
        <f t="shared" si="1"/>
        <v>63</v>
      </c>
      <c r="F3" s="31">
        <v>18</v>
      </c>
      <c r="G3" s="31">
        <v>5</v>
      </c>
      <c r="H3" s="31">
        <v>20</v>
      </c>
      <c r="I3" s="31">
        <v>20</v>
      </c>
      <c r="J3" s="92">
        <f t="shared" si="2"/>
        <v>29</v>
      </c>
      <c r="K3" s="31">
        <v>2</v>
      </c>
      <c r="L3" s="31">
        <v>6</v>
      </c>
      <c r="M3" s="31">
        <v>12</v>
      </c>
      <c r="N3" s="31">
        <v>9</v>
      </c>
      <c r="O3" s="31">
        <v>0</v>
      </c>
    </row>
    <row r="4" spans="1:16">
      <c r="A4" s="31" t="s">
        <v>63</v>
      </c>
      <c r="B4" s="31" t="s">
        <v>132</v>
      </c>
      <c r="C4" s="31" t="s">
        <v>4</v>
      </c>
      <c r="D4" s="19">
        <f t="shared" si="0"/>
        <v>89</v>
      </c>
      <c r="E4" s="92">
        <f t="shared" si="1"/>
        <v>58</v>
      </c>
      <c r="F4" s="31">
        <v>18</v>
      </c>
      <c r="G4" s="31">
        <v>0</v>
      </c>
      <c r="H4" s="31">
        <v>20</v>
      </c>
      <c r="I4" s="31">
        <v>20</v>
      </c>
      <c r="J4" s="92">
        <f t="shared" si="2"/>
        <v>31</v>
      </c>
      <c r="K4" s="31">
        <v>4</v>
      </c>
      <c r="L4" s="31">
        <v>6</v>
      </c>
      <c r="M4" s="31">
        <v>12</v>
      </c>
      <c r="N4" s="31">
        <v>9</v>
      </c>
      <c r="O4" s="31">
        <v>0</v>
      </c>
    </row>
    <row r="5" spans="1:16">
      <c r="A5" s="31" t="s">
        <v>1</v>
      </c>
      <c r="B5" s="31" t="s">
        <v>131</v>
      </c>
      <c r="C5" s="31" t="s">
        <v>1</v>
      </c>
      <c r="D5" s="19">
        <f t="shared" si="0"/>
        <v>88</v>
      </c>
      <c r="E5" s="92">
        <f t="shared" si="1"/>
        <v>63</v>
      </c>
      <c r="F5" s="31">
        <v>18</v>
      </c>
      <c r="G5" s="31">
        <v>5</v>
      </c>
      <c r="H5" s="31">
        <v>20</v>
      </c>
      <c r="I5" s="31">
        <v>20</v>
      </c>
      <c r="J5" s="92">
        <f t="shared" si="2"/>
        <v>25</v>
      </c>
      <c r="K5" s="31">
        <v>2</v>
      </c>
      <c r="L5" s="31">
        <v>6</v>
      </c>
      <c r="M5" s="31">
        <v>12</v>
      </c>
      <c r="N5" s="31">
        <v>5</v>
      </c>
      <c r="O5" s="31">
        <v>0</v>
      </c>
    </row>
    <row r="6" spans="1:16">
      <c r="A6" s="31" t="s">
        <v>56</v>
      </c>
      <c r="B6" s="31" t="s">
        <v>132</v>
      </c>
      <c r="C6" s="31" t="s">
        <v>62</v>
      </c>
      <c r="D6" s="19">
        <f t="shared" si="0"/>
        <v>87</v>
      </c>
      <c r="E6" s="92">
        <f t="shared" si="1"/>
        <v>58</v>
      </c>
      <c r="F6" s="31">
        <v>18</v>
      </c>
      <c r="G6" s="31">
        <v>0</v>
      </c>
      <c r="H6" s="31">
        <v>20</v>
      </c>
      <c r="I6" s="31">
        <v>20</v>
      </c>
      <c r="J6" s="92">
        <f t="shared" si="2"/>
        <v>29</v>
      </c>
      <c r="K6" s="31">
        <v>2</v>
      </c>
      <c r="L6" s="31">
        <v>6</v>
      </c>
      <c r="M6" s="31">
        <v>12</v>
      </c>
      <c r="N6" s="31">
        <v>9</v>
      </c>
      <c r="O6" s="31">
        <v>0</v>
      </c>
    </row>
    <row r="7" spans="1:16">
      <c r="A7" s="31" t="s">
        <v>6</v>
      </c>
      <c r="B7" s="31" t="s">
        <v>132</v>
      </c>
      <c r="C7" s="31" t="s">
        <v>99</v>
      </c>
      <c r="D7" s="19">
        <f t="shared" si="0"/>
        <v>86</v>
      </c>
      <c r="E7" s="92">
        <f t="shared" si="1"/>
        <v>55</v>
      </c>
      <c r="F7" s="31">
        <v>18</v>
      </c>
      <c r="G7" s="31">
        <v>5</v>
      </c>
      <c r="H7" s="31">
        <v>12</v>
      </c>
      <c r="I7" s="31">
        <v>20</v>
      </c>
      <c r="J7" s="92">
        <f t="shared" si="2"/>
        <v>31</v>
      </c>
      <c r="K7" s="31">
        <v>4</v>
      </c>
      <c r="L7" s="31">
        <v>6</v>
      </c>
      <c r="M7" s="31">
        <v>12</v>
      </c>
      <c r="N7" s="31">
        <v>9</v>
      </c>
      <c r="O7" s="31">
        <v>0</v>
      </c>
    </row>
    <row r="8" spans="1:16">
      <c r="A8" s="31" t="s">
        <v>59</v>
      </c>
      <c r="B8" s="31" t="s">
        <v>132</v>
      </c>
      <c r="C8" s="31" t="s">
        <v>46</v>
      </c>
      <c r="D8" s="19">
        <f t="shared" si="0"/>
        <v>86</v>
      </c>
      <c r="E8" s="92">
        <f t="shared" si="1"/>
        <v>55</v>
      </c>
      <c r="F8" s="31">
        <v>18</v>
      </c>
      <c r="G8" s="31">
        <v>5</v>
      </c>
      <c r="H8" s="31">
        <v>12</v>
      </c>
      <c r="I8" s="31">
        <v>20</v>
      </c>
      <c r="J8" s="92">
        <f t="shared" si="2"/>
        <v>31</v>
      </c>
      <c r="K8" s="31">
        <v>4</v>
      </c>
      <c r="L8" s="31">
        <v>6</v>
      </c>
      <c r="M8" s="31">
        <v>12</v>
      </c>
      <c r="N8" s="31">
        <v>9</v>
      </c>
      <c r="O8" s="31">
        <v>0</v>
      </c>
    </row>
    <row r="9" spans="1:16">
      <c r="A9" s="31" t="s">
        <v>70</v>
      </c>
      <c r="B9" s="31" t="s">
        <v>131</v>
      </c>
      <c r="C9" s="31" t="s">
        <v>70</v>
      </c>
      <c r="D9" s="19">
        <f t="shared" si="0"/>
        <v>85</v>
      </c>
      <c r="E9" s="92">
        <f t="shared" si="1"/>
        <v>63</v>
      </c>
      <c r="F9" s="31">
        <v>18</v>
      </c>
      <c r="G9" s="31">
        <v>5</v>
      </c>
      <c r="H9" s="31">
        <v>20</v>
      </c>
      <c r="I9" s="31">
        <v>20</v>
      </c>
      <c r="J9" s="92">
        <f t="shared" si="2"/>
        <v>22</v>
      </c>
      <c r="K9" s="31">
        <v>2</v>
      </c>
      <c r="L9" s="31">
        <v>3</v>
      </c>
      <c r="M9" s="31">
        <v>12</v>
      </c>
      <c r="N9" s="31">
        <v>5</v>
      </c>
      <c r="O9" s="31">
        <v>0</v>
      </c>
    </row>
    <row r="10" spans="1:16">
      <c r="A10" s="31" t="s">
        <v>51</v>
      </c>
      <c r="B10" s="31" t="s">
        <v>132</v>
      </c>
      <c r="C10" s="31" t="s">
        <v>90</v>
      </c>
      <c r="D10" s="19">
        <f t="shared" si="0"/>
        <v>81</v>
      </c>
      <c r="E10" s="92">
        <f t="shared" si="1"/>
        <v>50</v>
      </c>
      <c r="F10" s="31">
        <v>18</v>
      </c>
      <c r="G10" s="31">
        <v>0</v>
      </c>
      <c r="H10" s="31">
        <v>12</v>
      </c>
      <c r="I10" s="31">
        <v>20</v>
      </c>
      <c r="J10" s="92">
        <f t="shared" si="2"/>
        <v>31</v>
      </c>
      <c r="K10" s="31">
        <v>4</v>
      </c>
      <c r="L10" s="31">
        <v>6</v>
      </c>
      <c r="M10" s="31">
        <v>12</v>
      </c>
      <c r="N10" s="31">
        <v>9</v>
      </c>
      <c r="O10" s="31">
        <v>0</v>
      </c>
    </row>
    <row r="11" spans="1:16">
      <c r="A11" s="31" t="s">
        <v>77</v>
      </c>
      <c r="B11" s="31" t="s">
        <v>131</v>
      </c>
      <c r="C11" s="31" t="s">
        <v>77</v>
      </c>
      <c r="D11" s="19">
        <f t="shared" si="0"/>
        <v>80</v>
      </c>
      <c r="E11" s="92">
        <f t="shared" si="1"/>
        <v>58</v>
      </c>
      <c r="F11" s="31">
        <v>18</v>
      </c>
      <c r="G11" s="31">
        <v>0</v>
      </c>
      <c r="H11" s="31">
        <v>20</v>
      </c>
      <c r="I11" s="31">
        <v>20</v>
      </c>
      <c r="J11" s="92">
        <f t="shared" si="2"/>
        <v>22</v>
      </c>
      <c r="K11" s="31">
        <v>2</v>
      </c>
      <c r="L11" s="31">
        <v>3</v>
      </c>
      <c r="M11" s="31">
        <v>12</v>
      </c>
      <c r="N11" s="31">
        <v>5</v>
      </c>
      <c r="O11" s="31">
        <v>0</v>
      </c>
    </row>
    <row r="12" spans="1:16">
      <c r="A12" s="31" t="s">
        <v>46</v>
      </c>
      <c r="B12" s="31" t="s">
        <v>131</v>
      </c>
      <c r="C12" s="31" t="s">
        <v>46</v>
      </c>
      <c r="D12" s="19">
        <f t="shared" si="0"/>
        <v>79</v>
      </c>
      <c r="E12" s="92">
        <f t="shared" si="1"/>
        <v>50</v>
      </c>
      <c r="F12" s="31">
        <v>18</v>
      </c>
      <c r="G12" s="31">
        <v>0</v>
      </c>
      <c r="H12" s="31">
        <v>12</v>
      </c>
      <c r="I12" s="31">
        <v>20</v>
      </c>
      <c r="J12" s="92">
        <f t="shared" si="2"/>
        <v>29</v>
      </c>
      <c r="K12" s="31">
        <v>2</v>
      </c>
      <c r="L12" s="31">
        <v>6</v>
      </c>
      <c r="M12" s="31">
        <v>12</v>
      </c>
      <c r="N12" s="31">
        <v>9</v>
      </c>
      <c r="O12" s="31">
        <v>0</v>
      </c>
    </row>
    <row r="13" spans="1:16">
      <c r="A13" s="31" t="s">
        <v>84</v>
      </c>
      <c r="B13" s="31" t="s">
        <v>132</v>
      </c>
      <c r="C13" s="31" t="s">
        <v>90</v>
      </c>
      <c r="D13" s="19">
        <f t="shared" si="0"/>
        <v>78</v>
      </c>
      <c r="E13" s="92">
        <f t="shared" si="1"/>
        <v>43</v>
      </c>
      <c r="F13" s="31">
        <v>18</v>
      </c>
      <c r="G13" s="31">
        <v>5</v>
      </c>
      <c r="H13" s="31">
        <v>0</v>
      </c>
      <c r="I13" s="31">
        <v>20</v>
      </c>
      <c r="J13" s="92">
        <f t="shared" si="2"/>
        <v>35</v>
      </c>
      <c r="K13" s="31">
        <v>2</v>
      </c>
      <c r="L13" s="31">
        <v>6</v>
      </c>
      <c r="M13" s="31">
        <v>12</v>
      </c>
      <c r="N13" s="31">
        <v>9</v>
      </c>
      <c r="O13" s="31">
        <v>6</v>
      </c>
    </row>
    <row r="14" spans="1:16">
      <c r="A14" s="31" t="s">
        <v>25</v>
      </c>
      <c r="B14" s="31" t="s">
        <v>132</v>
      </c>
      <c r="C14" s="31" t="s">
        <v>9</v>
      </c>
      <c r="D14" s="19">
        <f t="shared" si="0"/>
        <v>76</v>
      </c>
      <c r="E14" s="92">
        <f t="shared" si="1"/>
        <v>50</v>
      </c>
      <c r="F14" s="31">
        <v>18</v>
      </c>
      <c r="G14" s="31">
        <v>0</v>
      </c>
      <c r="H14" s="31">
        <v>12</v>
      </c>
      <c r="I14" s="31">
        <v>20</v>
      </c>
      <c r="J14" s="92">
        <f t="shared" si="2"/>
        <v>26</v>
      </c>
      <c r="K14" s="31">
        <v>2</v>
      </c>
      <c r="L14" s="31">
        <v>3</v>
      </c>
      <c r="M14" s="31">
        <v>12</v>
      </c>
      <c r="N14" s="31">
        <v>9</v>
      </c>
      <c r="O14" s="31">
        <v>0</v>
      </c>
    </row>
    <row r="15" spans="1:16">
      <c r="A15" s="31" t="s">
        <v>58</v>
      </c>
      <c r="B15" s="31" t="s">
        <v>132</v>
      </c>
      <c r="C15" s="31" t="s">
        <v>77</v>
      </c>
      <c r="D15" s="19">
        <f t="shared" si="0"/>
        <v>74</v>
      </c>
      <c r="E15" s="92">
        <f t="shared" si="1"/>
        <v>43</v>
      </c>
      <c r="F15" s="31">
        <v>18</v>
      </c>
      <c r="G15" s="31">
        <v>5</v>
      </c>
      <c r="H15" s="31">
        <v>20</v>
      </c>
      <c r="I15" s="31">
        <v>0</v>
      </c>
      <c r="J15" s="92">
        <f t="shared" si="2"/>
        <v>31</v>
      </c>
      <c r="K15" s="31">
        <v>4</v>
      </c>
      <c r="L15" s="31">
        <v>6</v>
      </c>
      <c r="M15" s="31">
        <v>12</v>
      </c>
      <c r="N15" s="31">
        <v>9</v>
      </c>
      <c r="O15" s="31">
        <v>0</v>
      </c>
    </row>
    <row r="16" spans="1:16">
      <c r="A16" s="31" t="s">
        <v>10</v>
      </c>
      <c r="B16" s="31" t="s">
        <v>132</v>
      </c>
      <c r="C16" s="31" t="s">
        <v>9</v>
      </c>
      <c r="D16" s="19">
        <f t="shared" si="0"/>
        <v>74</v>
      </c>
      <c r="E16" s="92">
        <f t="shared" si="1"/>
        <v>43</v>
      </c>
      <c r="F16" s="31">
        <v>18</v>
      </c>
      <c r="G16" s="31">
        <v>5</v>
      </c>
      <c r="H16" s="31">
        <v>20</v>
      </c>
      <c r="I16" s="31">
        <v>0</v>
      </c>
      <c r="J16" s="92">
        <f t="shared" si="2"/>
        <v>31</v>
      </c>
      <c r="K16" s="31">
        <v>4</v>
      </c>
      <c r="L16" s="31">
        <v>6</v>
      </c>
      <c r="M16" s="31">
        <v>12</v>
      </c>
      <c r="N16" s="31">
        <v>9</v>
      </c>
      <c r="O16" s="31">
        <v>0</v>
      </c>
    </row>
    <row r="17" spans="1:15">
      <c r="A17" s="31" t="s">
        <v>47</v>
      </c>
      <c r="B17" s="31" t="s">
        <v>132</v>
      </c>
      <c r="C17" s="31" t="s">
        <v>9</v>
      </c>
      <c r="D17" s="19">
        <f t="shared" si="0"/>
        <v>74</v>
      </c>
      <c r="E17" s="92">
        <f t="shared" si="1"/>
        <v>43</v>
      </c>
      <c r="F17" s="31">
        <v>18</v>
      </c>
      <c r="G17" s="31">
        <v>5</v>
      </c>
      <c r="H17" s="31">
        <v>20</v>
      </c>
      <c r="I17" s="31">
        <v>0</v>
      </c>
      <c r="J17" s="92">
        <f t="shared" si="2"/>
        <v>31</v>
      </c>
      <c r="K17" s="31">
        <v>4</v>
      </c>
      <c r="L17" s="31">
        <v>6</v>
      </c>
      <c r="M17" s="31">
        <v>12</v>
      </c>
      <c r="N17" s="31">
        <v>9</v>
      </c>
      <c r="O17" s="31">
        <v>0</v>
      </c>
    </row>
    <row r="18" spans="1:15">
      <c r="A18" s="31" t="s">
        <v>22</v>
      </c>
      <c r="B18" s="31" t="s">
        <v>132</v>
      </c>
      <c r="C18" s="31" t="s">
        <v>4</v>
      </c>
      <c r="D18" s="19">
        <f t="shared" si="0"/>
        <v>74</v>
      </c>
      <c r="E18" s="92">
        <f t="shared" si="1"/>
        <v>43</v>
      </c>
      <c r="F18" s="31">
        <v>18</v>
      </c>
      <c r="G18" s="31">
        <v>5</v>
      </c>
      <c r="H18" s="31">
        <v>20</v>
      </c>
      <c r="I18" s="31">
        <v>0</v>
      </c>
      <c r="J18" s="92">
        <f t="shared" si="2"/>
        <v>31</v>
      </c>
      <c r="K18" s="31">
        <v>4</v>
      </c>
      <c r="L18" s="31">
        <v>6</v>
      </c>
      <c r="M18" s="31">
        <v>12</v>
      </c>
      <c r="N18" s="31">
        <v>9</v>
      </c>
      <c r="O18" s="31">
        <v>0</v>
      </c>
    </row>
    <row r="19" spans="1:15">
      <c r="A19" s="31" t="s">
        <v>91</v>
      </c>
      <c r="B19" s="31" t="s">
        <v>131</v>
      </c>
      <c r="C19" s="31" t="s">
        <v>135</v>
      </c>
      <c r="D19" s="19">
        <f t="shared" si="0"/>
        <v>73</v>
      </c>
      <c r="E19" s="92">
        <f t="shared" si="1"/>
        <v>38</v>
      </c>
      <c r="F19" s="31">
        <v>18</v>
      </c>
      <c r="G19" s="31">
        <v>0</v>
      </c>
      <c r="H19" s="31">
        <v>20</v>
      </c>
      <c r="I19" s="31">
        <v>0</v>
      </c>
      <c r="J19" s="92">
        <f t="shared" si="2"/>
        <v>35</v>
      </c>
      <c r="K19" s="31">
        <v>2</v>
      </c>
      <c r="L19" s="31">
        <v>6</v>
      </c>
      <c r="M19" s="31">
        <v>12</v>
      </c>
      <c r="N19" s="31">
        <v>9</v>
      </c>
      <c r="O19" s="31">
        <v>6</v>
      </c>
    </row>
    <row r="20" spans="1:15">
      <c r="A20" s="31" t="s">
        <v>76</v>
      </c>
      <c r="B20" s="31" t="s">
        <v>132</v>
      </c>
      <c r="C20" s="31" t="s">
        <v>99</v>
      </c>
      <c r="D20" s="19">
        <f t="shared" si="0"/>
        <v>73</v>
      </c>
      <c r="E20" s="92">
        <f t="shared" si="1"/>
        <v>38</v>
      </c>
      <c r="F20" s="31">
        <v>18</v>
      </c>
      <c r="G20" s="31">
        <v>0</v>
      </c>
      <c r="H20" s="31">
        <v>20</v>
      </c>
      <c r="I20" s="31">
        <v>0</v>
      </c>
      <c r="J20" s="92">
        <f t="shared" si="2"/>
        <v>35</v>
      </c>
      <c r="K20" s="31">
        <v>2</v>
      </c>
      <c r="L20" s="31">
        <v>6</v>
      </c>
      <c r="M20" s="31">
        <v>12</v>
      </c>
      <c r="N20" s="31">
        <v>9</v>
      </c>
      <c r="O20" s="31">
        <v>6</v>
      </c>
    </row>
    <row r="21" spans="1:15">
      <c r="A21" s="31" t="s">
        <v>28</v>
      </c>
      <c r="B21" s="31" t="s">
        <v>132</v>
      </c>
      <c r="C21" s="31" t="s">
        <v>9</v>
      </c>
      <c r="D21" s="19">
        <f t="shared" si="0"/>
        <v>72</v>
      </c>
      <c r="E21" s="92">
        <f t="shared" si="1"/>
        <v>35</v>
      </c>
      <c r="F21" s="31">
        <v>18</v>
      </c>
      <c r="G21" s="31">
        <v>5</v>
      </c>
      <c r="H21" s="31">
        <v>12</v>
      </c>
      <c r="I21" s="31">
        <v>0</v>
      </c>
      <c r="J21" s="92">
        <f t="shared" si="2"/>
        <v>37</v>
      </c>
      <c r="K21" s="31">
        <v>4</v>
      </c>
      <c r="L21" s="31">
        <v>6</v>
      </c>
      <c r="M21" s="31">
        <v>12</v>
      </c>
      <c r="N21" s="31">
        <v>9</v>
      </c>
      <c r="O21" s="31">
        <v>6</v>
      </c>
    </row>
    <row r="22" spans="1:15">
      <c r="A22" s="31" t="s">
        <v>17</v>
      </c>
      <c r="B22" s="31" t="s">
        <v>132</v>
      </c>
      <c r="C22" s="31" t="s">
        <v>62</v>
      </c>
      <c r="D22" s="19">
        <f t="shared" si="0"/>
        <v>72</v>
      </c>
      <c r="E22" s="92">
        <f t="shared" si="1"/>
        <v>35</v>
      </c>
      <c r="F22" s="31">
        <v>18</v>
      </c>
      <c r="G22" s="31">
        <v>5</v>
      </c>
      <c r="H22" s="31">
        <v>12</v>
      </c>
      <c r="I22" s="31">
        <v>0</v>
      </c>
      <c r="J22" s="92">
        <f t="shared" si="2"/>
        <v>37</v>
      </c>
      <c r="K22" s="31">
        <v>4</v>
      </c>
      <c r="L22" s="31">
        <v>6</v>
      </c>
      <c r="M22" s="31">
        <v>12</v>
      </c>
      <c r="N22" s="31">
        <v>9</v>
      </c>
      <c r="O22" s="31">
        <v>6</v>
      </c>
    </row>
    <row r="23" spans="1:15">
      <c r="A23" s="31" t="s">
        <v>33</v>
      </c>
      <c r="B23" s="31" t="s">
        <v>131</v>
      </c>
      <c r="C23" s="31" t="s">
        <v>33</v>
      </c>
      <c r="D23" s="19">
        <f t="shared" si="0"/>
        <v>70</v>
      </c>
      <c r="E23" s="92">
        <f t="shared" si="1"/>
        <v>43</v>
      </c>
      <c r="F23" s="31">
        <v>18</v>
      </c>
      <c r="G23" s="31">
        <v>5</v>
      </c>
      <c r="H23" s="31">
        <v>20</v>
      </c>
      <c r="I23" s="31">
        <v>0</v>
      </c>
      <c r="J23" s="92">
        <f t="shared" si="2"/>
        <v>27</v>
      </c>
      <c r="K23" s="31">
        <v>0</v>
      </c>
      <c r="L23" s="31">
        <v>6</v>
      </c>
      <c r="M23" s="31">
        <v>12</v>
      </c>
      <c r="N23" s="31">
        <v>9</v>
      </c>
      <c r="O23" s="31">
        <v>0</v>
      </c>
    </row>
    <row r="24" spans="1:15">
      <c r="A24" s="31" t="s">
        <v>78</v>
      </c>
      <c r="B24" s="31" t="s">
        <v>132</v>
      </c>
      <c r="C24" s="31" t="s">
        <v>4</v>
      </c>
      <c r="D24" s="19">
        <f t="shared" si="0"/>
        <v>70</v>
      </c>
      <c r="E24" s="92">
        <f t="shared" si="1"/>
        <v>43</v>
      </c>
      <c r="F24" s="31">
        <v>18</v>
      </c>
      <c r="G24" s="31">
        <v>5</v>
      </c>
      <c r="H24" s="31">
        <v>20</v>
      </c>
      <c r="I24" s="31">
        <v>0</v>
      </c>
      <c r="J24" s="92">
        <f t="shared" si="2"/>
        <v>27</v>
      </c>
      <c r="K24" s="31">
        <v>0</v>
      </c>
      <c r="L24" s="31">
        <v>6</v>
      </c>
      <c r="M24" s="31">
        <v>12</v>
      </c>
      <c r="N24" s="31">
        <v>9</v>
      </c>
      <c r="O24" s="31">
        <v>0</v>
      </c>
    </row>
    <row r="25" spans="1:15">
      <c r="A25" s="31" t="s">
        <v>54</v>
      </c>
      <c r="B25" s="31" t="s">
        <v>132</v>
      </c>
      <c r="C25" s="31" t="s">
        <v>134</v>
      </c>
      <c r="D25" s="19">
        <f t="shared" si="0"/>
        <v>69</v>
      </c>
      <c r="E25" s="92">
        <f t="shared" si="1"/>
        <v>38</v>
      </c>
      <c r="F25" s="31">
        <v>18</v>
      </c>
      <c r="G25" s="31">
        <v>0</v>
      </c>
      <c r="H25" s="31">
        <v>20</v>
      </c>
      <c r="I25" s="31">
        <v>0</v>
      </c>
      <c r="J25" s="92">
        <f t="shared" si="2"/>
        <v>31</v>
      </c>
      <c r="K25" s="31">
        <v>4</v>
      </c>
      <c r="L25" s="31">
        <v>6</v>
      </c>
      <c r="M25" s="31">
        <v>12</v>
      </c>
      <c r="N25" s="31">
        <v>9</v>
      </c>
      <c r="O25" s="31">
        <v>0</v>
      </c>
    </row>
    <row r="26" spans="1:15">
      <c r="A26" s="31" t="s">
        <v>44</v>
      </c>
      <c r="B26" s="31" t="s">
        <v>132</v>
      </c>
      <c r="C26" s="31" t="s">
        <v>34</v>
      </c>
      <c r="D26" s="19">
        <f t="shared" si="0"/>
        <v>69</v>
      </c>
      <c r="E26" s="92">
        <f t="shared" si="1"/>
        <v>38</v>
      </c>
      <c r="F26" s="31">
        <v>18</v>
      </c>
      <c r="G26" s="31">
        <v>0</v>
      </c>
      <c r="H26" s="31">
        <v>20</v>
      </c>
      <c r="I26" s="31">
        <v>0</v>
      </c>
      <c r="J26" s="92">
        <f t="shared" si="2"/>
        <v>31</v>
      </c>
      <c r="K26" s="31">
        <v>4</v>
      </c>
      <c r="L26" s="31">
        <v>6</v>
      </c>
      <c r="M26" s="31">
        <v>12</v>
      </c>
      <c r="N26" s="31">
        <v>9</v>
      </c>
      <c r="O26" s="31">
        <v>0</v>
      </c>
    </row>
    <row r="27" spans="1:15">
      <c r="A27" s="31" t="s">
        <v>93</v>
      </c>
      <c r="B27" s="31" t="s">
        <v>132</v>
      </c>
      <c r="C27" s="31" t="s">
        <v>62</v>
      </c>
      <c r="D27" s="19">
        <f t="shared" si="0"/>
        <v>69</v>
      </c>
      <c r="E27" s="92">
        <f t="shared" si="1"/>
        <v>40</v>
      </c>
      <c r="F27" s="31">
        <v>0</v>
      </c>
      <c r="G27" s="31">
        <v>0</v>
      </c>
      <c r="H27" s="31">
        <v>20</v>
      </c>
      <c r="I27" s="31">
        <v>20</v>
      </c>
      <c r="J27" s="92">
        <f t="shared" si="2"/>
        <v>29</v>
      </c>
      <c r="K27" s="31">
        <v>2</v>
      </c>
      <c r="L27" s="31">
        <v>6</v>
      </c>
      <c r="M27" s="31">
        <v>12</v>
      </c>
      <c r="N27" s="31">
        <v>9</v>
      </c>
      <c r="O27" s="31">
        <v>0</v>
      </c>
    </row>
    <row r="28" spans="1:15">
      <c r="A28" s="31" t="s">
        <v>35</v>
      </c>
      <c r="B28" s="31" t="s">
        <v>132</v>
      </c>
      <c r="C28" s="31" t="s">
        <v>90</v>
      </c>
      <c r="D28" s="19">
        <f t="shared" si="0"/>
        <v>69</v>
      </c>
      <c r="E28" s="92">
        <f t="shared" si="1"/>
        <v>38</v>
      </c>
      <c r="F28" s="31">
        <v>18</v>
      </c>
      <c r="G28" s="31">
        <v>0</v>
      </c>
      <c r="H28" s="31">
        <v>0</v>
      </c>
      <c r="I28" s="31">
        <v>20</v>
      </c>
      <c r="J28" s="92">
        <f t="shared" si="2"/>
        <v>31</v>
      </c>
      <c r="K28" s="31">
        <v>2</v>
      </c>
      <c r="L28" s="31">
        <v>6</v>
      </c>
      <c r="M28" s="31">
        <v>12</v>
      </c>
      <c r="N28" s="31">
        <v>5</v>
      </c>
      <c r="O28" s="31">
        <v>6</v>
      </c>
    </row>
    <row r="29" spans="1:15">
      <c r="A29" s="31" t="s">
        <v>45</v>
      </c>
      <c r="B29" s="31" t="s">
        <v>132</v>
      </c>
      <c r="C29" s="31" t="s">
        <v>46</v>
      </c>
      <c r="D29" s="19">
        <f t="shared" si="0"/>
        <v>69</v>
      </c>
      <c r="E29" s="92">
        <f t="shared" si="1"/>
        <v>40</v>
      </c>
      <c r="F29" s="31">
        <v>0</v>
      </c>
      <c r="G29" s="31">
        <v>0</v>
      </c>
      <c r="H29" s="31">
        <v>20</v>
      </c>
      <c r="I29" s="31">
        <v>20</v>
      </c>
      <c r="J29" s="92">
        <f t="shared" si="2"/>
        <v>29</v>
      </c>
      <c r="K29" s="31">
        <v>2</v>
      </c>
      <c r="L29" s="31">
        <v>6</v>
      </c>
      <c r="M29" s="31">
        <v>12</v>
      </c>
      <c r="N29" s="31">
        <v>9</v>
      </c>
      <c r="O29" s="31">
        <v>0</v>
      </c>
    </row>
    <row r="30" spans="1:15">
      <c r="A30" s="31" t="s">
        <v>64</v>
      </c>
      <c r="B30" s="31" t="s">
        <v>132</v>
      </c>
      <c r="C30" s="31" t="s">
        <v>99</v>
      </c>
      <c r="D30" s="19">
        <f t="shared" si="0"/>
        <v>67</v>
      </c>
      <c r="E30" s="92">
        <f t="shared" si="1"/>
        <v>40</v>
      </c>
      <c r="F30" s="31">
        <v>0</v>
      </c>
      <c r="G30" s="31">
        <v>0</v>
      </c>
      <c r="H30" s="31">
        <v>20</v>
      </c>
      <c r="I30" s="31">
        <v>20</v>
      </c>
      <c r="J30" s="92">
        <f t="shared" si="2"/>
        <v>27</v>
      </c>
      <c r="K30" s="31">
        <v>0</v>
      </c>
      <c r="L30" s="31">
        <v>6</v>
      </c>
      <c r="M30" s="31">
        <v>12</v>
      </c>
      <c r="N30" s="31">
        <v>9</v>
      </c>
      <c r="O30" s="31">
        <v>0</v>
      </c>
    </row>
    <row r="31" spans="1:15">
      <c r="A31" s="31" t="s">
        <v>82</v>
      </c>
      <c r="B31" s="31" t="s">
        <v>132</v>
      </c>
      <c r="C31" s="31" t="s">
        <v>133</v>
      </c>
      <c r="D31" s="19">
        <f t="shared" si="0"/>
        <v>67</v>
      </c>
      <c r="E31" s="92">
        <f t="shared" si="1"/>
        <v>38</v>
      </c>
      <c r="F31" s="31">
        <v>18</v>
      </c>
      <c r="G31" s="31">
        <v>0</v>
      </c>
      <c r="H31" s="31">
        <v>20</v>
      </c>
      <c r="I31" s="31">
        <v>0</v>
      </c>
      <c r="J31" s="92">
        <f t="shared" si="2"/>
        <v>29</v>
      </c>
      <c r="K31" s="31">
        <v>2</v>
      </c>
      <c r="L31" s="31">
        <v>6</v>
      </c>
      <c r="M31" s="31">
        <v>12</v>
      </c>
      <c r="N31" s="31">
        <v>9</v>
      </c>
      <c r="O31" s="31">
        <v>0</v>
      </c>
    </row>
    <row r="32" spans="1:15">
      <c r="A32" s="31" t="s">
        <v>101</v>
      </c>
      <c r="B32" s="31" t="s">
        <v>132</v>
      </c>
      <c r="C32" s="31" t="s">
        <v>90</v>
      </c>
      <c r="D32" s="19">
        <f t="shared" si="0"/>
        <v>67</v>
      </c>
      <c r="E32" s="92">
        <f t="shared" si="1"/>
        <v>38</v>
      </c>
      <c r="F32" s="31">
        <v>18</v>
      </c>
      <c r="G32" s="31">
        <v>0</v>
      </c>
      <c r="H32" s="31">
        <v>20</v>
      </c>
      <c r="I32" s="31">
        <v>0</v>
      </c>
      <c r="J32" s="92">
        <f t="shared" si="2"/>
        <v>29</v>
      </c>
      <c r="K32" s="31">
        <v>2</v>
      </c>
      <c r="L32" s="31">
        <v>6</v>
      </c>
      <c r="M32" s="31">
        <v>12</v>
      </c>
      <c r="N32" s="31">
        <v>9</v>
      </c>
      <c r="O32" s="31">
        <v>0</v>
      </c>
    </row>
    <row r="33" spans="1:15">
      <c r="A33" s="31" t="s">
        <v>136</v>
      </c>
      <c r="B33" s="31" t="s">
        <v>132</v>
      </c>
      <c r="C33" s="31" t="s">
        <v>33</v>
      </c>
      <c r="D33" s="19">
        <f t="shared" si="0"/>
        <v>67</v>
      </c>
      <c r="E33" s="92">
        <f t="shared" si="1"/>
        <v>38</v>
      </c>
      <c r="F33" s="31">
        <v>18</v>
      </c>
      <c r="G33" s="31">
        <v>0</v>
      </c>
      <c r="H33" s="31">
        <v>20</v>
      </c>
      <c r="I33" s="31">
        <v>0</v>
      </c>
      <c r="J33" s="92">
        <f t="shared" si="2"/>
        <v>29</v>
      </c>
      <c r="K33" s="31">
        <v>2</v>
      </c>
      <c r="L33" s="31">
        <v>6</v>
      </c>
      <c r="M33" s="31">
        <v>12</v>
      </c>
      <c r="N33" s="31">
        <v>9</v>
      </c>
      <c r="O33" s="31">
        <v>0</v>
      </c>
    </row>
    <row r="34" spans="1:15">
      <c r="A34" s="31" t="s">
        <v>29</v>
      </c>
      <c r="B34" s="31" t="s">
        <v>132</v>
      </c>
      <c r="C34" s="31" t="s">
        <v>90</v>
      </c>
      <c r="D34" s="19">
        <f t="shared" ref="D34:D65" si="3">E34+J34</f>
        <v>67</v>
      </c>
      <c r="E34" s="92">
        <f t="shared" ref="E34:E65" si="4">F34+G34+H34+I34</f>
        <v>38</v>
      </c>
      <c r="F34" s="31">
        <v>18</v>
      </c>
      <c r="G34" s="31">
        <v>0</v>
      </c>
      <c r="H34" s="31">
        <v>20</v>
      </c>
      <c r="I34" s="31">
        <v>0</v>
      </c>
      <c r="J34" s="92">
        <f t="shared" ref="J34:J65" si="5">K34+L34+M34+N34+O34</f>
        <v>29</v>
      </c>
      <c r="K34" s="31">
        <v>2</v>
      </c>
      <c r="L34" s="31">
        <v>6</v>
      </c>
      <c r="M34" s="31">
        <v>12</v>
      </c>
      <c r="N34" s="31">
        <v>9</v>
      </c>
      <c r="O34" s="31">
        <v>0</v>
      </c>
    </row>
    <row r="35" spans="1:15">
      <c r="A35" s="31" t="s">
        <v>94</v>
      </c>
      <c r="B35" s="31" t="s">
        <v>132</v>
      </c>
      <c r="C35" s="31" t="s">
        <v>77</v>
      </c>
      <c r="D35" s="19">
        <f t="shared" si="3"/>
        <v>65</v>
      </c>
      <c r="E35" s="92">
        <f t="shared" si="4"/>
        <v>38</v>
      </c>
      <c r="F35" s="31">
        <v>18</v>
      </c>
      <c r="G35" s="31">
        <v>0</v>
      </c>
      <c r="H35" s="31">
        <v>20</v>
      </c>
      <c r="I35" s="31">
        <v>0</v>
      </c>
      <c r="J35" s="92">
        <f t="shared" si="5"/>
        <v>27</v>
      </c>
      <c r="K35" s="31">
        <v>0</v>
      </c>
      <c r="L35" s="31">
        <v>6</v>
      </c>
      <c r="M35" s="31">
        <v>12</v>
      </c>
      <c r="N35" s="31">
        <v>9</v>
      </c>
      <c r="O35" s="31">
        <v>0</v>
      </c>
    </row>
    <row r="36" spans="1:15">
      <c r="A36" s="31" t="s">
        <v>96</v>
      </c>
      <c r="B36" s="31" t="s">
        <v>132</v>
      </c>
      <c r="C36" s="31" t="s">
        <v>135</v>
      </c>
      <c r="D36" s="19">
        <f t="shared" si="3"/>
        <v>65</v>
      </c>
      <c r="E36" s="92">
        <f t="shared" si="4"/>
        <v>38</v>
      </c>
      <c r="F36" s="31">
        <v>18</v>
      </c>
      <c r="G36" s="31">
        <v>0</v>
      </c>
      <c r="H36" s="31">
        <v>20</v>
      </c>
      <c r="I36" s="31">
        <v>0</v>
      </c>
      <c r="J36" s="92">
        <f t="shared" si="5"/>
        <v>27</v>
      </c>
      <c r="K36" s="31">
        <v>4</v>
      </c>
      <c r="L36" s="31">
        <v>6</v>
      </c>
      <c r="M36" s="31">
        <v>12</v>
      </c>
      <c r="N36" s="31">
        <v>5</v>
      </c>
      <c r="O36" s="31">
        <v>0</v>
      </c>
    </row>
    <row r="37" spans="1:15">
      <c r="A37" s="31" t="s">
        <v>39</v>
      </c>
      <c r="B37" s="31" t="s">
        <v>132</v>
      </c>
      <c r="C37" s="31" t="s">
        <v>90</v>
      </c>
      <c r="D37" s="19">
        <f t="shared" si="3"/>
        <v>65</v>
      </c>
      <c r="E37" s="92">
        <f t="shared" si="4"/>
        <v>38</v>
      </c>
      <c r="F37" s="31">
        <v>18</v>
      </c>
      <c r="G37" s="31">
        <v>0</v>
      </c>
      <c r="H37" s="31">
        <v>20</v>
      </c>
      <c r="I37" s="31">
        <v>0</v>
      </c>
      <c r="J37" s="92">
        <f t="shared" si="5"/>
        <v>27</v>
      </c>
      <c r="K37" s="31">
        <v>0</v>
      </c>
      <c r="L37" s="31">
        <v>6</v>
      </c>
      <c r="M37" s="31">
        <v>12</v>
      </c>
      <c r="N37" s="31">
        <v>9</v>
      </c>
      <c r="O37" s="31">
        <v>0</v>
      </c>
    </row>
    <row r="38" spans="1:15">
      <c r="A38" s="31" t="s">
        <v>30</v>
      </c>
      <c r="B38" s="31" t="s">
        <v>132</v>
      </c>
      <c r="C38" s="31" t="s">
        <v>46</v>
      </c>
      <c r="D38" s="19">
        <f t="shared" si="3"/>
        <v>65</v>
      </c>
      <c r="E38" s="92">
        <f t="shared" si="4"/>
        <v>38</v>
      </c>
      <c r="F38" s="31">
        <v>18</v>
      </c>
      <c r="G38" s="31">
        <v>0</v>
      </c>
      <c r="H38" s="31">
        <v>20</v>
      </c>
      <c r="I38" s="31">
        <v>0</v>
      </c>
      <c r="J38" s="92">
        <f t="shared" si="5"/>
        <v>27</v>
      </c>
      <c r="K38" s="31">
        <v>0</v>
      </c>
      <c r="L38" s="31">
        <v>6</v>
      </c>
      <c r="M38" s="31">
        <v>12</v>
      </c>
      <c r="N38" s="31">
        <v>9</v>
      </c>
      <c r="O38" s="31">
        <v>0</v>
      </c>
    </row>
    <row r="39" spans="1:15">
      <c r="A39" s="31" t="s">
        <v>92</v>
      </c>
      <c r="B39" s="31" t="s">
        <v>132</v>
      </c>
      <c r="C39" s="31" t="s">
        <v>1</v>
      </c>
      <c r="D39" s="19">
        <f t="shared" si="3"/>
        <v>65</v>
      </c>
      <c r="E39" s="92">
        <f t="shared" si="4"/>
        <v>38</v>
      </c>
      <c r="F39" s="31">
        <v>18</v>
      </c>
      <c r="G39" s="31">
        <v>0</v>
      </c>
      <c r="H39" s="31">
        <v>0</v>
      </c>
      <c r="I39" s="31">
        <v>20</v>
      </c>
      <c r="J39" s="92">
        <f t="shared" si="5"/>
        <v>27</v>
      </c>
      <c r="K39" s="31">
        <v>0</v>
      </c>
      <c r="L39" s="31">
        <v>6</v>
      </c>
      <c r="M39" s="31">
        <v>12</v>
      </c>
      <c r="N39" s="31">
        <v>9</v>
      </c>
      <c r="O39" s="31">
        <v>0</v>
      </c>
    </row>
    <row r="40" spans="1:15">
      <c r="A40" s="31" t="s">
        <v>90</v>
      </c>
      <c r="B40" s="31" t="s">
        <v>131</v>
      </c>
      <c r="C40" s="31" t="s">
        <v>90</v>
      </c>
      <c r="D40" s="19">
        <f t="shared" si="3"/>
        <v>64</v>
      </c>
      <c r="E40" s="92">
        <f t="shared" si="4"/>
        <v>35</v>
      </c>
      <c r="F40" s="31">
        <v>18</v>
      </c>
      <c r="G40" s="31">
        <v>5</v>
      </c>
      <c r="H40" s="31">
        <v>12</v>
      </c>
      <c r="I40" s="31">
        <v>0</v>
      </c>
      <c r="J40" s="92">
        <f t="shared" si="5"/>
        <v>29</v>
      </c>
      <c r="K40" s="31">
        <v>2</v>
      </c>
      <c r="L40" s="31">
        <v>6</v>
      </c>
      <c r="M40" s="31">
        <v>12</v>
      </c>
      <c r="N40" s="31">
        <v>9</v>
      </c>
      <c r="O40" s="31">
        <v>0</v>
      </c>
    </row>
    <row r="41" spans="1:15">
      <c r="A41" s="31" t="s">
        <v>80</v>
      </c>
      <c r="B41" s="31" t="s">
        <v>132</v>
      </c>
      <c r="C41" s="31" t="s">
        <v>133</v>
      </c>
      <c r="D41" s="19">
        <f t="shared" si="3"/>
        <v>64</v>
      </c>
      <c r="E41" s="92">
        <f t="shared" si="4"/>
        <v>35</v>
      </c>
      <c r="F41" s="31">
        <v>18</v>
      </c>
      <c r="G41" s="31">
        <v>5</v>
      </c>
      <c r="H41" s="31">
        <v>12</v>
      </c>
      <c r="I41" s="31">
        <v>0</v>
      </c>
      <c r="J41" s="92">
        <f t="shared" si="5"/>
        <v>29</v>
      </c>
      <c r="K41" s="31">
        <v>2</v>
      </c>
      <c r="L41" s="31">
        <v>6</v>
      </c>
      <c r="M41" s="31">
        <v>12</v>
      </c>
      <c r="N41" s="31">
        <v>9</v>
      </c>
      <c r="O41" s="31">
        <v>0</v>
      </c>
    </row>
    <row r="42" spans="1:15">
      <c r="A42" s="31" t="s">
        <v>53</v>
      </c>
      <c r="B42" s="31" t="s">
        <v>132</v>
      </c>
      <c r="C42" s="31" t="s">
        <v>1</v>
      </c>
      <c r="D42" s="19">
        <f t="shared" si="3"/>
        <v>62</v>
      </c>
      <c r="E42" s="92">
        <f t="shared" si="4"/>
        <v>40</v>
      </c>
      <c r="F42" s="31">
        <v>0</v>
      </c>
      <c r="G42" s="31">
        <v>0</v>
      </c>
      <c r="H42" s="31">
        <v>20</v>
      </c>
      <c r="I42" s="31">
        <v>20</v>
      </c>
      <c r="J42" s="92">
        <f t="shared" si="5"/>
        <v>22</v>
      </c>
      <c r="K42" s="31">
        <v>2</v>
      </c>
      <c r="L42" s="31">
        <v>3</v>
      </c>
      <c r="M42" s="31">
        <v>12</v>
      </c>
      <c r="N42" s="31">
        <v>5</v>
      </c>
      <c r="O42" s="31">
        <v>0</v>
      </c>
    </row>
    <row r="43" spans="1:15">
      <c r="A43" s="31" t="s">
        <v>27</v>
      </c>
      <c r="B43" s="31" t="s">
        <v>132</v>
      </c>
      <c r="C43" s="31" t="s">
        <v>99</v>
      </c>
      <c r="D43" s="19">
        <f t="shared" si="3"/>
        <v>62</v>
      </c>
      <c r="E43" s="92">
        <f t="shared" si="4"/>
        <v>35</v>
      </c>
      <c r="F43" s="31">
        <v>18</v>
      </c>
      <c r="G43" s="31">
        <v>5</v>
      </c>
      <c r="H43" s="31">
        <v>12</v>
      </c>
      <c r="I43" s="31">
        <v>0</v>
      </c>
      <c r="J43" s="92">
        <f t="shared" si="5"/>
        <v>27</v>
      </c>
      <c r="K43" s="31">
        <v>0</v>
      </c>
      <c r="L43" s="31">
        <v>6</v>
      </c>
      <c r="M43" s="31">
        <v>12</v>
      </c>
      <c r="N43" s="31">
        <v>9</v>
      </c>
      <c r="O43" s="31">
        <v>0</v>
      </c>
    </row>
    <row r="44" spans="1:15">
      <c r="A44" s="31" t="s">
        <v>88</v>
      </c>
      <c r="B44" s="31" t="s">
        <v>132</v>
      </c>
      <c r="C44" s="31" t="s">
        <v>77</v>
      </c>
      <c r="D44" s="19">
        <f t="shared" si="3"/>
        <v>62</v>
      </c>
      <c r="E44" s="92">
        <f t="shared" si="4"/>
        <v>40</v>
      </c>
      <c r="F44" s="31">
        <v>0</v>
      </c>
      <c r="G44" s="31">
        <v>0</v>
      </c>
      <c r="H44" s="31">
        <v>20</v>
      </c>
      <c r="I44" s="31">
        <v>20</v>
      </c>
      <c r="J44" s="92">
        <f t="shared" si="5"/>
        <v>22</v>
      </c>
      <c r="K44" s="31">
        <v>2</v>
      </c>
      <c r="L44" s="31">
        <v>3</v>
      </c>
      <c r="M44" s="31">
        <v>12</v>
      </c>
      <c r="N44" s="31">
        <v>5</v>
      </c>
      <c r="O44" s="31">
        <v>0</v>
      </c>
    </row>
    <row r="45" spans="1:15">
      <c r="A45" s="31" t="s">
        <v>4</v>
      </c>
      <c r="B45" s="31" t="s">
        <v>131</v>
      </c>
      <c r="C45" s="31" t="s">
        <v>4</v>
      </c>
      <c r="D45" s="19">
        <f t="shared" si="3"/>
        <v>62</v>
      </c>
      <c r="E45" s="92">
        <f t="shared" si="4"/>
        <v>38</v>
      </c>
      <c r="F45" s="31">
        <v>18</v>
      </c>
      <c r="G45" s="31">
        <v>0</v>
      </c>
      <c r="H45" s="31">
        <v>20</v>
      </c>
      <c r="I45" s="31">
        <v>0</v>
      </c>
      <c r="J45" s="92">
        <f t="shared" si="5"/>
        <v>24</v>
      </c>
      <c r="K45" s="31">
        <v>0</v>
      </c>
      <c r="L45" s="31">
        <v>3</v>
      </c>
      <c r="M45" s="31">
        <v>12</v>
      </c>
      <c r="N45" s="31">
        <v>9</v>
      </c>
      <c r="O45" s="31">
        <v>0</v>
      </c>
    </row>
    <row r="46" spans="1:15">
      <c r="A46" s="31" t="s">
        <v>11</v>
      </c>
      <c r="B46" s="31" t="s">
        <v>132</v>
      </c>
      <c r="C46" s="31" t="s">
        <v>70</v>
      </c>
      <c r="D46" s="19">
        <f t="shared" si="3"/>
        <v>61</v>
      </c>
      <c r="E46" s="92">
        <f t="shared" si="4"/>
        <v>38</v>
      </c>
      <c r="F46" s="31">
        <v>18</v>
      </c>
      <c r="G46" s="31">
        <v>0</v>
      </c>
      <c r="H46" s="31">
        <v>20</v>
      </c>
      <c r="I46" s="31">
        <v>0</v>
      </c>
      <c r="J46" s="92">
        <f t="shared" si="5"/>
        <v>23</v>
      </c>
      <c r="K46" s="31">
        <v>0</v>
      </c>
      <c r="L46" s="31">
        <v>6</v>
      </c>
      <c r="M46" s="31">
        <v>12</v>
      </c>
      <c r="N46" s="31">
        <v>5</v>
      </c>
      <c r="O46" s="31">
        <v>0</v>
      </c>
    </row>
    <row r="47" spans="1:15">
      <c r="A47" s="31" t="s">
        <v>2</v>
      </c>
      <c r="B47" s="31" t="s">
        <v>132</v>
      </c>
      <c r="C47" s="31" t="s">
        <v>133</v>
      </c>
      <c r="D47" s="19">
        <f t="shared" si="3"/>
        <v>61</v>
      </c>
      <c r="E47" s="92">
        <f t="shared" si="4"/>
        <v>30</v>
      </c>
      <c r="F47" s="31">
        <v>18</v>
      </c>
      <c r="G47" s="31">
        <v>0</v>
      </c>
      <c r="H47" s="31">
        <v>12</v>
      </c>
      <c r="I47" s="31">
        <v>0</v>
      </c>
      <c r="J47" s="92">
        <f t="shared" si="5"/>
        <v>31</v>
      </c>
      <c r="K47" s="31">
        <v>2</v>
      </c>
      <c r="L47" s="31">
        <v>6</v>
      </c>
      <c r="M47" s="31">
        <v>12</v>
      </c>
      <c r="N47" s="31">
        <v>5</v>
      </c>
      <c r="O47" s="31">
        <v>6</v>
      </c>
    </row>
    <row r="48" spans="1:15">
      <c r="A48" s="31" t="s">
        <v>23</v>
      </c>
      <c r="B48" s="31" t="s">
        <v>132</v>
      </c>
      <c r="C48" s="31" t="s">
        <v>34</v>
      </c>
      <c r="D48" s="19">
        <f t="shared" si="3"/>
        <v>61</v>
      </c>
      <c r="E48" s="92">
        <f t="shared" si="4"/>
        <v>30</v>
      </c>
      <c r="F48" s="31">
        <v>18</v>
      </c>
      <c r="G48" s="31">
        <v>0</v>
      </c>
      <c r="H48" s="31">
        <v>12</v>
      </c>
      <c r="I48" s="31">
        <v>0</v>
      </c>
      <c r="J48" s="92">
        <f t="shared" si="5"/>
        <v>31</v>
      </c>
      <c r="K48" s="31">
        <v>4</v>
      </c>
      <c r="L48" s="31">
        <v>6</v>
      </c>
      <c r="M48" s="31">
        <v>12</v>
      </c>
      <c r="N48" s="31">
        <v>9</v>
      </c>
      <c r="O48" s="31">
        <v>0</v>
      </c>
    </row>
    <row r="49" spans="1:15">
      <c r="A49" s="31" t="s">
        <v>85</v>
      </c>
      <c r="B49" s="31" t="s">
        <v>132</v>
      </c>
      <c r="C49" s="31" t="s">
        <v>77</v>
      </c>
      <c r="D49" s="19">
        <f t="shared" si="3"/>
        <v>61</v>
      </c>
      <c r="E49" s="92">
        <f t="shared" si="4"/>
        <v>26</v>
      </c>
      <c r="F49" s="31">
        <v>0</v>
      </c>
      <c r="G49" s="31">
        <v>0</v>
      </c>
      <c r="H49" s="31">
        <v>6</v>
      </c>
      <c r="I49" s="31">
        <v>20</v>
      </c>
      <c r="J49" s="92">
        <f t="shared" si="5"/>
        <v>35</v>
      </c>
      <c r="K49" s="31">
        <v>2</v>
      </c>
      <c r="L49" s="31">
        <v>6</v>
      </c>
      <c r="M49" s="31">
        <v>12</v>
      </c>
      <c r="N49" s="31">
        <v>9</v>
      </c>
      <c r="O49" s="31">
        <v>6</v>
      </c>
    </row>
    <row r="50" spans="1:15">
      <c r="A50" s="31" t="s">
        <v>69</v>
      </c>
      <c r="B50" s="31" t="s">
        <v>132</v>
      </c>
      <c r="C50" s="31" t="s">
        <v>34</v>
      </c>
      <c r="D50" s="19">
        <f t="shared" si="3"/>
        <v>61</v>
      </c>
      <c r="E50" s="92">
        <f t="shared" si="4"/>
        <v>38</v>
      </c>
      <c r="F50" s="31">
        <v>18</v>
      </c>
      <c r="G50" s="31">
        <v>0</v>
      </c>
      <c r="H50" s="31">
        <v>20</v>
      </c>
      <c r="I50" s="31">
        <v>0</v>
      </c>
      <c r="J50" s="92">
        <f t="shared" si="5"/>
        <v>23</v>
      </c>
      <c r="K50" s="31">
        <v>0</v>
      </c>
      <c r="L50" s="31">
        <v>6</v>
      </c>
      <c r="M50" s="31">
        <v>12</v>
      </c>
      <c r="N50" s="31">
        <v>5</v>
      </c>
      <c r="O50" s="31">
        <v>0</v>
      </c>
    </row>
    <row r="51" spans="1:15">
      <c r="A51" s="31" t="s">
        <v>97</v>
      </c>
      <c r="B51" s="31" t="s">
        <v>132</v>
      </c>
      <c r="C51" s="31" t="s">
        <v>1</v>
      </c>
      <c r="D51" s="19">
        <f t="shared" si="3"/>
        <v>60</v>
      </c>
      <c r="E51" s="92">
        <f t="shared" si="4"/>
        <v>29</v>
      </c>
      <c r="F51" s="31">
        <v>18</v>
      </c>
      <c r="G51" s="31">
        <v>5</v>
      </c>
      <c r="H51" s="31">
        <v>6</v>
      </c>
      <c r="I51" s="31">
        <v>0</v>
      </c>
      <c r="J51" s="92">
        <f t="shared" si="5"/>
        <v>31</v>
      </c>
      <c r="K51" s="31">
        <v>4</v>
      </c>
      <c r="L51" s="31">
        <v>6</v>
      </c>
      <c r="M51" s="31">
        <v>12</v>
      </c>
      <c r="N51" s="31">
        <v>9</v>
      </c>
      <c r="O51" s="31">
        <v>0</v>
      </c>
    </row>
    <row r="52" spans="1:15">
      <c r="A52" s="31" t="s">
        <v>32</v>
      </c>
      <c r="B52" s="31" t="s">
        <v>132</v>
      </c>
      <c r="C52" s="31" t="s">
        <v>90</v>
      </c>
      <c r="D52" s="19">
        <f t="shared" si="3"/>
        <v>59</v>
      </c>
      <c r="E52" s="92">
        <f t="shared" si="4"/>
        <v>30</v>
      </c>
      <c r="F52" s="31">
        <v>18</v>
      </c>
      <c r="G52" s="31">
        <v>0</v>
      </c>
      <c r="H52" s="31">
        <v>12</v>
      </c>
      <c r="I52" s="31">
        <v>0</v>
      </c>
      <c r="J52" s="92">
        <f t="shared" si="5"/>
        <v>29</v>
      </c>
      <c r="K52" s="31">
        <v>2</v>
      </c>
      <c r="L52" s="31">
        <v>6</v>
      </c>
      <c r="M52" s="31">
        <v>12</v>
      </c>
      <c r="N52" s="31">
        <v>9</v>
      </c>
      <c r="O52" s="31">
        <v>0</v>
      </c>
    </row>
    <row r="53" spans="1:15">
      <c r="A53" s="31" t="s">
        <v>24</v>
      </c>
      <c r="B53" s="31" t="s">
        <v>132</v>
      </c>
      <c r="C53" s="31" t="s">
        <v>134</v>
      </c>
      <c r="D53" s="19">
        <f t="shared" si="3"/>
        <v>59</v>
      </c>
      <c r="E53" s="92">
        <f t="shared" si="4"/>
        <v>30</v>
      </c>
      <c r="F53" s="31">
        <v>18</v>
      </c>
      <c r="G53" s="31">
        <v>0</v>
      </c>
      <c r="H53" s="31">
        <v>12</v>
      </c>
      <c r="I53" s="31">
        <v>0</v>
      </c>
      <c r="J53" s="92">
        <f t="shared" si="5"/>
        <v>29</v>
      </c>
      <c r="K53" s="31">
        <v>2</v>
      </c>
      <c r="L53" s="31">
        <v>6</v>
      </c>
      <c r="M53" s="31">
        <v>12</v>
      </c>
      <c r="N53" s="31">
        <v>9</v>
      </c>
      <c r="O53" s="31">
        <v>0</v>
      </c>
    </row>
    <row r="54" spans="1:15">
      <c r="A54" s="31" t="s">
        <v>75</v>
      </c>
      <c r="B54" s="31" t="s">
        <v>132</v>
      </c>
      <c r="C54" s="31" t="s">
        <v>77</v>
      </c>
      <c r="D54" s="19">
        <f t="shared" si="3"/>
        <v>58</v>
      </c>
      <c r="E54" s="92">
        <f t="shared" si="4"/>
        <v>29</v>
      </c>
      <c r="F54" s="31">
        <v>18</v>
      </c>
      <c r="G54" s="31">
        <v>5</v>
      </c>
      <c r="H54" s="31">
        <v>6</v>
      </c>
      <c r="I54" s="31">
        <v>0</v>
      </c>
      <c r="J54" s="92">
        <f t="shared" si="5"/>
        <v>29</v>
      </c>
      <c r="K54" s="31">
        <v>2</v>
      </c>
      <c r="L54" s="31">
        <v>6</v>
      </c>
      <c r="M54" s="31">
        <v>12</v>
      </c>
      <c r="N54" s="31">
        <v>9</v>
      </c>
      <c r="O54" s="31">
        <v>0</v>
      </c>
    </row>
    <row r="55" spans="1:15">
      <c r="A55" s="31" t="s">
        <v>21</v>
      </c>
      <c r="B55" s="31" t="s">
        <v>132</v>
      </c>
      <c r="C55" s="31" t="s">
        <v>133</v>
      </c>
      <c r="D55" s="19">
        <f t="shared" si="3"/>
        <v>58</v>
      </c>
      <c r="E55" s="92">
        <f t="shared" si="4"/>
        <v>29</v>
      </c>
      <c r="F55" s="31">
        <v>18</v>
      </c>
      <c r="G55" s="31">
        <v>5</v>
      </c>
      <c r="H55" s="31">
        <v>6</v>
      </c>
      <c r="I55" s="31">
        <v>0</v>
      </c>
      <c r="J55" s="92">
        <f t="shared" si="5"/>
        <v>29</v>
      </c>
      <c r="K55" s="31">
        <v>2</v>
      </c>
      <c r="L55" s="31">
        <v>6</v>
      </c>
      <c r="M55" s="31">
        <v>12</v>
      </c>
      <c r="N55" s="31">
        <v>9</v>
      </c>
      <c r="O55" s="31">
        <v>0</v>
      </c>
    </row>
    <row r="56" spans="1:15">
      <c r="A56" s="31" t="s">
        <v>79</v>
      </c>
      <c r="B56" s="31" t="s">
        <v>132</v>
      </c>
      <c r="C56" s="31" t="s">
        <v>1</v>
      </c>
      <c r="D56" s="19">
        <f t="shared" si="3"/>
        <v>55</v>
      </c>
      <c r="E56" s="92">
        <f t="shared" si="4"/>
        <v>24</v>
      </c>
      <c r="F56" s="31">
        <v>18</v>
      </c>
      <c r="G56" s="31">
        <v>0</v>
      </c>
      <c r="H56" s="31">
        <v>6</v>
      </c>
      <c r="I56" s="31">
        <v>0</v>
      </c>
      <c r="J56" s="92">
        <f t="shared" si="5"/>
        <v>31</v>
      </c>
      <c r="K56" s="31">
        <v>4</v>
      </c>
      <c r="L56" s="31">
        <v>6</v>
      </c>
      <c r="M56" s="31">
        <v>12</v>
      </c>
      <c r="N56" s="31">
        <v>9</v>
      </c>
      <c r="O56" s="31">
        <v>0</v>
      </c>
    </row>
    <row r="57" spans="1:15">
      <c r="A57" s="31" t="s">
        <v>49</v>
      </c>
      <c r="B57" s="31" t="s">
        <v>132</v>
      </c>
      <c r="C57" s="31" t="s">
        <v>90</v>
      </c>
      <c r="D57" s="19">
        <f t="shared" si="3"/>
        <v>55</v>
      </c>
      <c r="E57" s="92">
        <f t="shared" si="4"/>
        <v>30</v>
      </c>
      <c r="F57" s="31">
        <v>18</v>
      </c>
      <c r="G57" s="31">
        <v>0</v>
      </c>
      <c r="H57" s="31">
        <v>12</v>
      </c>
      <c r="I57" s="31">
        <v>0</v>
      </c>
      <c r="J57" s="92">
        <f t="shared" si="5"/>
        <v>25</v>
      </c>
      <c r="K57" s="31">
        <v>2</v>
      </c>
      <c r="L57" s="31">
        <v>6</v>
      </c>
      <c r="M57" s="31">
        <v>12</v>
      </c>
      <c r="N57" s="31">
        <v>5</v>
      </c>
      <c r="O57" s="31">
        <v>0</v>
      </c>
    </row>
    <row r="58" spans="1:15">
      <c r="A58" s="31" t="s">
        <v>74</v>
      </c>
      <c r="B58" s="31" t="s">
        <v>132</v>
      </c>
      <c r="C58" s="31" t="s">
        <v>9</v>
      </c>
      <c r="D58" s="19">
        <f t="shared" si="3"/>
        <v>55</v>
      </c>
      <c r="E58" s="92">
        <f t="shared" si="4"/>
        <v>18</v>
      </c>
      <c r="F58" s="31">
        <v>18</v>
      </c>
      <c r="G58" s="31">
        <v>0</v>
      </c>
      <c r="H58" s="31">
        <v>0</v>
      </c>
      <c r="I58" s="31">
        <v>0</v>
      </c>
      <c r="J58" s="92">
        <f t="shared" si="5"/>
        <v>37</v>
      </c>
      <c r="K58" s="31">
        <v>4</v>
      </c>
      <c r="L58" s="31">
        <v>6</v>
      </c>
      <c r="M58" s="31">
        <v>12</v>
      </c>
      <c r="N58" s="31">
        <v>9</v>
      </c>
      <c r="O58" s="31">
        <v>6</v>
      </c>
    </row>
    <row r="59" spans="1:15">
      <c r="A59" s="31" t="s">
        <v>62</v>
      </c>
      <c r="B59" s="31" t="s">
        <v>131</v>
      </c>
      <c r="C59" s="31" t="s">
        <v>62</v>
      </c>
      <c r="D59" s="19">
        <f t="shared" si="3"/>
        <v>54</v>
      </c>
      <c r="E59" s="92">
        <f t="shared" si="4"/>
        <v>29</v>
      </c>
      <c r="F59" s="31">
        <v>18</v>
      </c>
      <c r="G59" s="31">
        <v>5</v>
      </c>
      <c r="H59" s="31">
        <v>6</v>
      </c>
      <c r="I59" s="31">
        <v>0</v>
      </c>
      <c r="J59" s="92">
        <f t="shared" si="5"/>
        <v>25</v>
      </c>
      <c r="K59" s="31">
        <v>2</v>
      </c>
      <c r="L59" s="31">
        <v>6</v>
      </c>
      <c r="M59" s="31">
        <v>12</v>
      </c>
      <c r="N59" s="31">
        <v>5</v>
      </c>
      <c r="O59" s="31">
        <v>0</v>
      </c>
    </row>
    <row r="60" spans="1:15">
      <c r="A60" s="31" t="s">
        <v>87</v>
      </c>
      <c r="B60" s="31" t="s">
        <v>132</v>
      </c>
      <c r="C60" s="31" t="s">
        <v>135</v>
      </c>
      <c r="D60" s="19">
        <f t="shared" si="3"/>
        <v>54</v>
      </c>
      <c r="E60" s="92">
        <f t="shared" si="4"/>
        <v>29</v>
      </c>
      <c r="F60" s="31">
        <v>18</v>
      </c>
      <c r="G60" s="31">
        <v>5</v>
      </c>
      <c r="H60" s="31">
        <v>6</v>
      </c>
      <c r="I60" s="31">
        <v>0</v>
      </c>
      <c r="J60" s="92">
        <f t="shared" si="5"/>
        <v>25</v>
      </c>
      <c r="K60" s="31">
        <v>2</v>
      </c>
      <c r="L60" s="31">
        <v>6</v>
      </c>
      <c r="M60" s="31">
        <v>12</v>
      </c>
      <c r="N60" s="31">
        <v>5</v>
      </c>
      <c r="O60" s="31">
        <v>0</v>
      </c>
    </row>
    <row r="61" spans="1:15">
      <c r="A61" s="31" t="s">
        <v>36</v>
      </c>
      <c r="B61" s="31" t="s">
        <v>132</v>
      </c>
      <c r="C61" s="31" t="s">
        <v>99</v>
      </c>
      <c r="D61" s="19">
        <f t="shared" si="3"/>
        <v>54</v>
      </c>
      <c r="E61" s="92">
        <f t="shared" si="4"/>
        <v>32</v>
      </c>
      <c r="F61" s="31">
        <v>0</v>
      </c>
      <c r="G61" s="31">
        <v>0</v>
      </c>
      <c r="H61" s="31">
        <v>12</v>
      </c>
      <c r="I61" s="31">
        <v>20</v>
      </c>
      <c r="J61" s="92">
        <f t="shared" si="5"/>
        <v>22</v>
      </c>
      <c r="K61" s="31">
        <v>2</v>
      </c>
      <c r="L61" s="31">
        <v>3</v>
      </c>
      <c r="M61" s="31">
        <v>12</v>
      </c>
      <c r="N61" s="31">
        <v>5</v>
      </c>
      <c r="O61" s="31">
        <v>0</v>
      </c>
    </row>
    <row r="62" spans="1:15">
      <c r="A62" s="31" t="s">
        <v>9</v>
      </c>
      <c r="B62" s="31" t="s">
        <v>131</v>
      </c>
      <c r="C62" s="31" t="s">
        <v>9</v>
      </c>
      <c r="D62" s="19">
        <f t="shared" si="3"/>
        <v>54</v>
      </c>
      <c r="E62" s="92">
        <f t="shared" si="4"/>
        <v>30</v>
      </c>
      <c r="F62" s="31">
        <v>18</v>
      </c>
      <c r="G62" s="31">
        <v>0</v>
      </c>
      <c r="H62" s="31">
        <v>12</v>
      </c>
      <c r="I62" s="31">
        <v>0</v>
      </c>
      <c r="J62" s="92">
        <f t="shared" si="5"/>
        <v>24</v>
      </c>
      <c r="K62" s="31">
        <v>4</v>
      </c>
      <c r="L62" s="31">
        <v>3</v>
      </c>
      <c r="M62" s="31">
        <v>12</v>
      </c>
      <c r="N62" s="31">
        <v>5</v>
      </c>
      <c r="O62" s="31">
        <v>0</v>
      </c>
    </row>
    <row r="63" spans="1:15">
      <c r="A63" s="31" t="s">
        <v>16</v>
      </c>
      <c r="B63" s="31" t="s">
        <v>132</v>
      </c>
      <c r="C63" s="31" t="s">
        <v>1</v>
      </c>
      <c r="D63" s="19">
        <f t="shared" si="3"/>
        <v>54</v>
      </c>
      <c r="E63" s="92">
        <f t="shared" si="4"/>
        <v>30</v>
      </c>
      <c r="F63" s="31">
        <v>18</v>
      </c>
      <c r="G63" s="31">
        <v>0</v>
      </c>
      <c r="H63" s="31">
        <v>12</v>
      </c>
      <c r="I63" s="31">
        <v>0</v>
      </c>
      <c r="J63" s="92">
        <f t="shared" si="5"/>
        <v>24</v>
      </c>
      <c r="K63" s="31">
        <v>0</v>
      </c>
      <c r="L63" s="31">
        <v>3</v>
      </c>
      <c r="M63" s="31">
        <v>12</v>
      </c>
      <c r="N63" s="31">
        <v>9</v>
      </c>
      <c r="O63" s="31">
        <v>0</v>
      </c>
    </row>
    <row r="64" spans="1:15">
      <c r="A64" s="31" t="s">
        <v>5</v>
      </c>
      <c r="B64" s="31" t="s">
        <v>132</v>
      </c>
      <c r="C64" s="31" t="s">
        <v>34</v>
      </c>
      <c r="D64" s="19">
        <f t="shared" si="3"/>
        <v>54</v>
      </c>
      <c r="E64" s="92">
        <f t="shared" si="4"/>
        <v>23</v>
      </c>
      <c r="F64" s="31">
        <v>18</v>
      </c>
      <c r="G64" s="31">
        <v>5</v>
      </c>
      <c r="H64" s="31">
        <v>0</v>
      </c>
      <c r="I64" s="31">
        <v>0</v>
      </c>
      <c r="J64" s="92">
        <f t="shared" si="5"/>
        <v>31</v>
      </c>
      <c r="K64" s="31">
        <v>4</v>
      </c>
      <c r="L64" s="31">
        <v>6</v>
      </c>
      <c r="M64" s="31">
        <v>12</v>
      </c>
      <c r="N64" s="31">
        <v>9</v>
      </c>
      <c r="O64" s="31">
        <v>0</v>
      </c>
    </row>
    <row r="65" spans="1:15">
      <c r="A65" s="31" t="s">
        <v>19</v>
      </c>
      <c r="B65" s="31" t="s">
        <v>132</v>
      </c>
      <c r="C65" s="31" t="s">
        <v>133</v>
      </c>
      <c r="D65" s="19">
        <f t="shared" si="3"/>
        <v>53</v>
      </c>
      <c r="E65" s="92">
        <f t="shared" si="4"/>
        <v>29</v>
      </c>
      <c r="F65" s="31">
        <v>18</v>
      </c>
      <c r="G65" s="31">
        <v>5</v>
      </c>
      <c r="H65" s="31">
        <v>6</v>
      </c>
      <c r="I65" s="31">
        <v>0</v>
      </c>
      <c r="J65" s="92">
        <f t="shared" si="5"/>
        <v>24</v>
      </c>
      <c r="K65" s="31">
        <v>0</v>
      </c>
      <c r="L65" s="31">
        <v>3</v>
      </c>
      <c r="M65" s="31">
        <v>12</v>
      </c>
      <c r="N65" s="31">
        <v>9</v>
      </c>
      <c r="O65" s="31">
        <v>0</v>
      </c>
    </row>
    <row r="66" spans="1:15">
      <c r="A66" s="31" t="s">
        <v>55</v>
      </c>
      <c r="B66" s="31" t="s">
        <v>132</v>
      </c>
      <c r="C66" s="31" t="s">
        <v>9</v>
      </c>
      <c r="D66" s="19">
        <f t="shared" ref="D66:D97" si="6">E66+J66</f>
        <v>53</v>
      </c>
      <c r="E66" s="92">
        <f t="shared" ref="E66:E97" si="7">F66+G66+H66+I66</f>
        <v>30</v>
      </c>
      <c r="F66" s="31">
        <v>18</v>
      </c>
      <c r="G66" s="31">
        <v>0</v>
      </c>
      <c r="H66" s="31">
        <v>12</v>
      </c>
      <c r="I66" s="31">
        <v>0</v>
      </c>
      <c r="J66" s="92">
        <f t="shared" ref="J66:J97" si="8">K66+L66+M66+N66+O66</f>
        <v>23</v>
      </c>
      <c r="K66" s="31">
        <v>0</v>
      </c>
      <c r="L66" s="31">
        <v>6</v>
      </c>
      <c r="M66" s="31">
        <v>12</v>
      </c>
      <c r="N66" s="31">
        <v>5</v>
      </c>
      <c r="O66" s="31">
        <v>0</v>
      </c>
    </row>
    <row r="67" spans="1:15">
      <c r="A67" s="31" t="s">
        <v>15</v>
      </c>
      <c r="B67" s="31" t="s">
        <v>132</v>
      </c>
      <c r="C67" s="31" t="s">
        <v>62</v>
      </c>
      <c r="D67" s="19">
        <f t="shared" si="6"/>
        <v>53</v>
      </c>
      <c r="E67" s="92">
        <f t="shared" si="7"/>
        <v>18</v>
      </c>
      <c r="F67" s="31">
        <v>18</v>
      </c>
      <c r="G67" s="31">
        <v>0</v>
      </c>
      <c r="H67" s="31">
        <v>0</v>
      </c>
      <c r="I67" s="31">
        <v>0</v>
      </c>
      <c r="J67" s="92">
        <f t="shared" si="8"/>
        <v>35</v>
      </c>
      <c r="K67" s="31">
        <v>2</v>
      </c>
      <c r="L67" s="31">
        <v>6</v>
      </c>
      <c r="M67" s="31">
        <v>12</v>
      </c>
      <c r="N67" s="31">
        <v>9</v>
      </c>
      <c r="O67" s="31">
        <v>6</v>
      </c>
    </row>
    <row r="68" spans="1:15">
      <c r="A68" s="31" t="s">
        <v>12</v>
      </c>
      <c r="B68" s="31" t="s">
        <v>132</v>
      </c>
      <c r="C68" s="31" t="s">
        <v>62</v>
      </c>
      <c r="D68" s="19">
        <f t="shared" si="6"/>
        <v>52</v>
      </c>
      <c r="E68" s="92">
        <f t="shared" si="7"/>
        <v>23</v>
      </c>
      <c r="F68" s="31">
        <v>18</v>
      </c>
      <c r="G68" s="31">
        <v>5</v>
      </c>
      <c r="H68" s="31">
        <v>0</v>
      </c>
      <c r="I68" s="31">
        <v>0</v>
      </c>
      <c r="J68" s="92">
        <f t="shared" si="8"/>
        <v>29</v>
      </c>
      <c r="K68" s="31">
        <v>2</v>
      </c>
      <c r="L68" s="31">
        <v>6</v>
      </c>
      <c r="M68" s="31">
        <v>12</v>
      </c>
      <c r="N68" s="31">
        <v>9</v>
      </c>
      <c r="O68" s="31">
        <v>0</v>
      </c>
    </row>
    <row r="69" spans="1:15">
      <c r="A69" s="31" t="s">
        <v>43</v>
      </c>
      <c r="B69" s="31" t="s">
        <v>132</v>
      </c>
      <c r="C69" s="31" t="s">
        <v>70</v>
      </c>
      <c r="D69" s="19">
        <f t="shared" si="6"/>
        <v>52</v>
      </c>
      <c r="E69" s="92">
        <f t="shared" si="7"/>
        <v>23</v>
      </c>
      <c r="F69" s="31">
        <v>18</v>
      </c>
      <c r="G69" s="31">
        <v>5</v>
      </c>
      <c r="H69" s="31">
        <v>0</v>
      </c>
      <c r="I69" s="31">
        <v>0</v>
      </c>
      <c r="J69" s="92">
        <f t="shared" si="8"/>
        <v>29</v>
      </c>
      <c r="K69" s="31">
        <v>2</v>
      </c>
      <c r="L69" s="31">
        <v>6</v>
      </c>
      <c r="M69" s="31">
        <v>12</v>
      </c>
      <c r="N69" s="31">
        <v>9</v>
      </c>
      <c r="O69" s="31">
        <v>0</v>
      </c>
    </row>
    <row r="70" spans="1:15">
      <c r="A70" s="31" t="s">
        <v>73</v>
      </c>
      <c r="B70" s="31" t="s">
        <v>132</v>
      </c>
      <c r="C70" s="31" t="s">
        <v>4</v>
      </c>
      <c r="D70" s="19">
        <f t="shared" si="6"/>
        <v>52</v>
      </c>
      <c r="E70" s="92">
        <f t="shared" si="7"/>
        <v>23</v>
      </c>
      <c r="F70" s="31">
        <v>18</v>
      </c>
      <c r="G70" s="31">
        <v>5</v>
      </c>
      <c r="H70" s="31">
        <v>0</v>
      </c>
      <c r="I70" s="31">
        <v>0</v>
      </c>
      <c r="J70" s="92">
        <f t="shared" si="8"/>
        <v>29</v>
      </c>
      <c r="K70" s="31">
        <v>2</v>
      </c>
      <c r="L70" s="31">
        <v>6</v>
      </c>
      <c r="M70" s="31">
        <v>12</v>
      </c>
      <c r="N70" s="31">
        <v>9</v>
      </c>
      <c r="O70" s="31">
        <v>0</v>
      </c>
    </row>
    <row r="71" spans="1:15">
      <c r="A71" s="31" t="s">
        <v>18</v>
      </c>
      <c r="B71" s="31" t="s">
        <v>132</v>
      </c>
      <c r="C71" s="31" t="s">
        <v>1</v>
      </c>
      <c r="D71" s="19">
        <f t="shared" si="6"/>
        <v>51</v>
      </c>
      <c r="E71" s="92">
        <f t="shared" si="7"/>
        <v>24</v>
      </c>
      <c r="F71" s="31">
        <v>18</v>
      </c>
      <c r="G71" s="31">
        <v>0</v>
      </c>
      <c r="H71" s="31">
        <v>6</v>
      </c>
      <c r="I71" s="31">
        <v>0</v>
      </c>
      <c r="J71" s="92">
        <f t="shared" si="8"/>
        <v>27</v>
      </c>
      <c r="K71" s="31">
        <v>0</v>
      </c>
      <c r="L71" s="31">
        <v>6</v>
      </c>
      <c r="M71" s="31">
        <v>12</v>
      </c>
      <c r="N71" s="31">
        <v>9</v>
      </c>
      <c r="O71" s="31">
        <v>0</v>
      </c>
    </row>
    <row r="72" spans="1:15">
      <c r="A72" s="31" t="s">
        <v>72</v>
      </c>
      <c r="B72" s="31" t="s">
        <v>132</v>
      </c>
      <c r="C72" s="31" t="s">
        <v>134</v>
      </c>
      <c r="D72" s="19">
        <f t="shared" si="6"/>
        <v>51</v>
      </c>
      <c r="E72" s="92">
        <f t="shared" si="7"/>
        <v>24</v>
      </c>
      <c r="F72" s="31">
        <v>18</v>
      </c>
      <c r="G72" s="31">
        <v>0</v>
      </c>
      <c r="H72" s="31">
        <v>6</v>
      </c>
      <c r="I72" s="31">
        <v>0</v>
      </c>
      <c r="J72" s="92">
        <f t="shared" si="8"/>
        <v>27</v>
      </c>
      <c r="K72" s="31">
        <v>0</v>
      </c>
      <c r="L72" s="31">
        <v>6</v>
      </c>
      <c r="M72" s="31">
        <v>12</v>
      </c>
      <c r="N72" s="31">
        <v>9</v>
      </c>
      <c r="O72" s="31">
        <v>0</v>
      </c>
    </row>
    <row r="73" spans="1:15">
      <c r="A73" s="31" t="s">
        <v>89</v>
      </c>
      <c r="B73" s="31" t="s">
        <v>132</v>
      </c>
      <c r="C73" s="31" t="s">
        <v>134</v>
      </c>
      <c r="D73" s="19">
        <f t="shared" si="6"/>
        <v>49</v>
      </c>
      <c r="E73" s="92">
        <f t="shared" si="7"/>
        <v>23</v>
      </c>
      <c r="F73" s="31">
        <v>18</v>
      </c>
      <c r="G73" s="31">
        <v>5</v>
      </c>
      <c r="H73" s="31">
        <v>0</v>
      </c>
      <c r="I73" s="31">
        <v>0</v>
      </c>
      <c r="J73" s="92">
        <f t="shared" si="8"/>
        <v>26</v>
      </c>
      <c r="K73" s="31">
        <v>2</v>
      </c>
      <c r="L73" s="31">
        <v>3</v>
      </c>
      <c r="M73" s="31">
        <v>12</v>
      </c>
      <c r="N73" s="31">
        <v>9</v>
      </c>
      <c r="O73" s="31">
        <v>0</v>
      </c>
    </row>
    <row r="74" spans="1:15">
      <c r="A74" s="31" t="s">
        <v>61</v>
      </c>
      <c r="B74" s="31" t="s">
        <v>132</v>
      </c>
      <c r="C74" s="31" t="s">
        <v>90</v>
      </c>
      <c r="D74" s="19">
        <f t="shared" si="6"/>
        <v>47</v>
      </c>
      <c r="E74" s="92">
        <f t="shared" si="7"/>
        <v>18</v>
      </c>
      <c r="F74" s="31">
        <v>18</v>
      </c>
      <c r="G74" s="31">
        <v>0</v>
      </c>
      <c r="H74" s="31">
        <v>0</v>
      </c>
      <c r="I74" s="31">
        <v>0</v>
      </c>
      <c r="J74" s="92">
        <f t="shared" si="8"/>
        <v>29</v>
      </c>
      <c r="K74" s="31">
        <v>2</v>
      </c>
      <c r="L74" s="31">
        <v>6</v>
      </c>
      <c r="M74" s="31">
        <v>12</v>
      </c>
      <c r="N74" s="31">
        <v>9</v>
      </c>
      <c r="O74" s="31">
        <v>0</v>
      </c>
    </row>
    <row r="75" spans="1:15">
      <c r="A75" s="31" t="s">
        <v>83</v>
      </c>
      <c r="B75" s="31" t="s">
        <v>132</v>
      </c>
      <c r="C75" s="31" t="s">
        <v>4</v>
      </c>
      <c r="D75" s="19">
        <f t="shared" si="6"/>
        <v>47</v>
      </c>
      <c r="E75" s="92">
        <f t="shared" si="7"/>
        <v>20</v>
      </c>
      <c r="F75" s="31">
        <v>0</v>
      </c>
      <c r="G75" s="31">
        <v>0</v>
      </c>
      <c r="H75" s="31">
        <v>20</v>
      </c>
      <c r="I75" s="31">
        <v>0</v>
      </c>
      <c r="J75" s="92">
        <f t="shared" si="8"/>
        <v>27</v>
      </c>
      <c r="K75" s="31">
        <v>0</v>
      </c>
      <c r="L75" s="31">
        <v>6</v>
      </c>
      <c r="M75" s="31">
        <v>12</v>
      </c>
      <c r="N75" s="31">
        <v>9</v>
      </c>
      <c r="O75" s="31">
        <v>0</v>
      </c>
    </row>
    <row r="76" spans="1:15">
      <c r="A76" s="31" t="s">
        <v>81</v>
      </c>
      <c r="B76" s="31" t="s">
        <v>132</v>
      </c>
      <c r="C76" s="31" t="s">
        <v>46</v>
      </c>
      <c r="D76" s="19">
        <f t="shared" si="6"/>
        <v>47</v>
      </c>
      <c r="E76" s="92">
        <f t="shared" si="7"/>
        <v>18</v>
      </c>
      <c r="F76" s="31">
        <v>18</v>
      </c>
      <c r="G76" s="31">
        <v>0</v>
      </c>
      <c r="H76" s="31">
        <v>0</v>
      </c>
      <c r="I76" s="31">
        <v>0</v>
      </c>
      <c r="J76" s="92">
        <f t="shared" si="8"/>
        <v>29</v>
      </c>
      <c r="K76" s="31">
        <v>2</v>
      </c>
      <c r="L76" s="31">
        <v>6</v>
      </c>
      <c r="M76" s="31">
        <v>12</v>
      </c>
      <c r="N76" s="31">
        <v>9</v>
      </c>
      <c r="O76" s="31">
        <v>0</v>
      </c>
    </row>
    <row r="77" spans="1:15">
      <c r="A77" s="31" t="s">
        <v>68</v>
      </c>
      <c r="B77" s="31" t="s">
        <v>132</v>
      </c>
      <c r="C77" s="31" t="s">
        <v>134</v>
      </c>
      <c r="D77" s="19">
        <f t="shared" si="6"/>
        <v>47</v>
      </c>
      <c r="E77" s="92">
        <f t="shared" si="7"/>
        <v>20</v>
      </c>
      <c r="F77" s="31">
        <v>0</v>
      </c>
      <c r="G77" s="31">
        <v>0</v>
      </c>
      <c r="H77" s="31">
        <v>20</v>
      </c>
      <c r="I77" s="31">
        <v>0</v>
      </c>
      <c r="J77" s="92">
        <f t="shared" si="8"/>
        <v>27</v>
      </c>
      <c r="K77" s="31">
        <v>0</v>
      </c>
      <c r="L77" s="31">
        <v>6</v>
      </c>
      <c r="M77" s="31">
        <v>12</v>
      </c>
      <c r="N77" s="31">
        <v>9</v>
      </c>
      <c r="O77" s="31">
        <v>0</v>
      </c>
    </row>
    <row r="78" spans="1:15">
      <c r="A78" s="31" t="s">
        <v>50</v>
      </c>
      <c r="B78" s="31" t="s">
        <v>132</v>
      </c>
      <c r="C78" s="31" t="s">
        <v>135</v>
      </c>
      <c r="D78" s="19">
        <f t="shared" si="6"/>
        <v>46</v>
      </c>
      <c r="E78" s="92">
        <f t="shared" si="7"/>
        <v>24</v>
      </c>
      <c r="F78" s="31">
        <v>18</v>
      </c>
      <c r="G78" s="31">
        <v>0</v>
      </c>
      <c r="H78" s="31">
        <v>6</v>
      </c>
      <c r="I78" s="31">
        <v>0</v>
      </c>
      <c r="J78" s="92">
        <f t="shared" si="8"/>
        <v>22</v>
      </c>
      <c r="K78" s="31">
        <v>2</v>
      </c>
      <c r="L78" s="31">
        <v>3</v>
      </c>
      <c r="M78" s="31">
        <v>12</v>
      </c>
      <c r="N78" s="31">
        <v>5</v>
      </c>
      <c r="O78" s="31">
        <v>0</v>
      </c>
    </row>
    <row r="79" spans="1:15">
      <c r="A79" s="31" t="s">
        <v>71</v>
      </c>
      <c r="B79" s="31" t="s">
        <v>132</v>
      </c>
      <c r="C79" s="31" t="s">
        <v>46</v>
      </c>
      <c r="D79" s="19">
        <f t="shared" si="6"/>
        <v>46</v>
      </c>
      <c r="E79" s="92">
        <f t="shared" si="7"/>
        <v>18</v>
      </c>
      <c r="F79" s="31">
        <v>18</v>
      </c>
      <c r="G79" s="31">
        <v>0</v>
      </c>
      <c r="H79" s="31">
        <v>0</v>
      </c>
      <c r="I79" s="31">
        <v>0</v>
      </c>
      <c r="J79" s="92">
        <f t="shared" si="8"/>
        <v>28</v>
      </c>
      <c r="K79" s="31">
        <v>2</v>
      </c>
      <c r="L79" s="31">
        <v>3</v>
      </c>
      <c r="M79" s="31">
        <v>12</v>
      </c>
      <c r="N79" s="31">
        <v>5</v>
      </c>
      <c r="O79" s="31">
        <v>6</v>
      </c>
    </row>
    <row r="80" spans="1:15">
      <c r="A80" s="31" t="s">
        <v>65</v>
      </c>
      <c r="B80" s="31" t="s">
        <v>132</v>
      </c>
      <c r="C80" s="31" t="s">
        <v>90</v>
      </c>
      <c r="D80" s="19">
        <f t="shared" si="6"/>
        <v>45</v>
      </c>
      <c r="E80" s="92">
        <f t="shared" si="7"/>
        <v>18</v>
      </c>
      <c r="F80" s="31">
        <v>18</v>
      </c>
      <c r="G80" s="31">
        <v>0</v>
      </c>
      <c r="H80" s="31">
        <v>0</v>
      </c>
      <c r="I80" s="31">
        <v>0</v>
      </c>
      <c r="J80" s="92">
        <f t="shared" si="8"/>
        <v>27</v>
      </c>
      <c r="K80" s="31">
        <v>4</v>
      </c>
      <c r="L80" s="31">
        <v>6</v>
      </c>
      <c r="M80" s="31">
        <v>12</v>
      </c>
      <c r="N80" s="31">
        <v>5</v>
      </c>
      <c r="O80" s="31">
        <v>0</v>
      </c>
    </row>
    <row r="81" spans="1:15">
      <c r="A81" s="31" t="s">
        <v>95</v>
      </c>
      <c r="B81" s="31" t="s">
        <v>132</v>
      </c>
      <c r="C81" s="31" t="s">
        <v>34</v>
      </c>
      <c r="D81" s="19">
        <f t="shared" si="6"/>
        <v>45</v>
      </c>
      <c r="E81" s="92">
        <f t="shared" si="7"/>
        <v>18</v>
      </c>
      <c r="F81" s="31">
        <v>18</v>
      </c>
      <c r="G81" s="31">
        <v>0</v>
      </c>
      <c r="H81" s="31">
        <v>0</v>
      </c>
      <c r="I81" s="31">
        <v>0</v>
      </c>
      <c r="J81" s="92">
        <f t="shared" si="8"/>
        <v>27</v>
      </c>
      <c r="K81" s="31">
        <v>0</v>
      </c>
      <c r="L81" s="31">
        <v>6</v>
      </c>
      <c r="M81" s="31">
        <v>12</v>
      </c>
      <c r="N81" s="31">
        <v>9</v>
      </c>
      <c r="O81" s="31">
        <v>0</v>
      </c>
    </row>
    <row r="82" spans="1:15">
      <c r="A82" s="31" t="s">
        <v>57</v>
      </c>
      <c r="B82" s="31" t="s">
        <v>132</v>
      </c>
      <c r="C82" s="31" t="s">
        <v>46</v>
      </c>
      <c r="D82" s="19">
        <f t="shared" si="6"/>
        <v>45</v>
      </c>
      <c r="E82" s="92">
        <f t="shared" si="7"/>
        <v>18</v>
      </c>
      <c r="F82" s="31">
        <v>18</v>
      </c>
      <c r="G82" s="31">
        <v>0</v>
      </c>
      <c r="H82" s="31">
        <v>0</v>
      </c>
      <c r="I82" s="31">
        <v>0</v>
      </c>
      <c r="J82" s="92">
        <f t="shared" si="8"/>
        <v>27</v>
      </c>
      <c r="K82" s="31">
        <v>0</v>
      </c>
      <c r="L82" s="31">
        <v>6</v>
      </c>
      <c r="M82" s="31">
        <v>12</v>
      </c>
      <c r="N82" s="31">
        <v>9</v>
      </c>
      <c r="O82" s="31">
        <v>0</v>
      </c>
    </row>
    <row r="83" spans="1:15">
      <c r="A83" s="31" t="s">
        <v>100</v>
      </c>
      <c r="B83" s="31" t="s">
        <v>132</v>
      </c>
      <c r="C83" s="31" t="s">
        <v>46</v>
      </c>
      <c r="D83" s="19">
        <f t="shared" si="6"/>
        <v>45</v>
      </c>
      <c r="E83" s="92">
        <f t="shared" si="7"/>
        <v>18</v>
      </c>
      <c r="F83" s="31">
        <v>18</v>
      </c>
      <c r="G83" s="31">
        <v>0</v>
      </c>
      <c r="H83" s="31">
        <v>0</v>
      </c>
      <c r="I83" s="31">
        <v>0</v>
      </c>
      <c r="J83" s="92">
        <f t="shared" si="8"/>
        <v>27</v>
      </c>
      <c r="K83" s="31">
        <v>0</v>
      </c>
      <c r="L83" s="31">
        <v>6</v>
      </c>
      <c r="M83" s="31">
        <v>12</v>
      </c>
      <c r="N83" s="31">
        <v>9</v>
      </c>
      <c r="O83" s="31">
        <v>0</v>
      </c>
    </row>
    <row r="84" spans="1:15">
      <c r="A84" s="31" t="s">
        <v>52</v>
      </c>
      <c r="B84" s="31" t="s">
        <v>132</v>
      </c>
      <c r="C84" s="31" t="s">
        <v>77</v>
      </c>
      <c r="D84" s="19">
        <f t="shared" si="6"/>
        <v>43</v>
      </c>
      <c r="E84" s="92">
        <f t="shared" si="7"/>
        <v>12</v>
      </c>
      <c r="F84" s="31">
        <v>0</v>
      </c>
      <c r="G84" s="31">
        <v>0</v>
      </c>
      <c r="H84" s="31">
        <v>12</v>
      </c>
      <c r="I84" s="31">
        <v>0</v>
      </c>
      <c r="J84" s="92">
        <f t="shared" si="8"/>
        <v>31</v>
      </c>
      <c r="K84" s="31">
        <v>4</v>
      </c>
      <c r="L84" s="31">
        <v>6</v>
      </c>
      <c r="M84" s="31">
        <v>12</v>
      </c>
      <c r="N84" s="31">
        <v>9</v>
      </c>
      <c r="O84" s="31">
        <v>0</v>
      </c>
    </row>
    <row r="85" spans="1:15">
      <c r="A85" s="31" t="s">
        <v>37</v>
      </c>
      <c r="B85" s="31" t="s">
        <v>132</v>
      </c>
      <c r="C85" s="31" t="s">
        <v>135</v>
      </c>
      <c r="D85" s="19">
        <f t="shared" si="6"/>
        <v>43</v>
      </c>
      <c r="E85" s="92">
        <f t="shared" si="7"/>
        <v>12</v>
      </c>
      <c r="F85" s="31">
        <v>0</v>
      </c>
      <c r="G85" s="31">
        <v>0</v>
      </c>
      <c r="H85" s="31">
        <v>12</v>
      </c>
      <c r="I85" s="31">
        <v>0</v>
      </c>
      <c r="J85" s="92">
        <f t="shared" si="8"/>
        <v>31</v>
      </c>
      <c r="K85" s="31">
        <v>4</v>
      </c>
      <c r="L85" s="31">
        <v>6</v>
      </c>
      <c r="M85" s="31">
        <v>12</v>
      </c>
      <c r="N85" s="31">
        <v>9</v>
      </c>
      <c r="O85" s="31">
        <v>0</v>
      </c>
    </row>
    <row r="86" spans="1:15">
      <c r="A86" s="31" t="s">
        <v>26</v>
      </c>
      <c r="B86" s="31" t="s">
        <v>132</v>
      </c>
      <c r="C86" s="31" t="s">
        <v>34</v>
      </c>
      <c r="D86" s="19">
        <f t="shared" si="6"/>
        <v>42</v>
      </c>
      <c r="E86" s="92">
        <f t="shared" si="7"/>
        <v>29</v>
      </c>
      <c r="F86" s="31">
        <v>18</v>
      </c>
      <c r="G86" s="31">
        <v>5</v>
      </c>
      <c r="H86" s="31">
        <v>6</v>
      </c>
      <c r="I86" s="31">
        <v>0</v>
      </c>
      <c r="J86" s="92">
        <f t="shared" si="8"/>
        <v>13</v>
      </c>
      <c r="K86" s="31">
        <v>2</v>
      </c>
      <c r="L86" s="31">
        <v>6</v>
      </c>
      <c r="M86" s="31">
        <v>0</v>
      </c>
      <c r="N86" s="31">
        <v>5</v>
      </c>
      <c r="O86" s="31">
        <v>0</v>
      </c>
    </row>
    <row r="87" spans="1:15">
      <c r="A87" s="31" t="s">
        <v>40</v>
      </c>
      <c r="B87" s="31" t="s">
        <v>132</v>
      </c>
      <c r="C87" s="31" t="s">
        <v>134</v>
      </c>
      <c r="D87" s="19">
        <f t="shared" si="6"/>
        <v>41</v>
      </c>
      <c r="E87" s="92">
        <f t="shared" si="7"/>
        <v>12</v>
      </c>
      <c r="F87" s="31">
        <v>0</v>
      </c>
      <c r="G87" s="31">
        <v>0</v>
      </c>
      <c r="H87" s="31">
        <v>12</v>
      </c>
      <c r="I87" s="31">
        <v>0</v>
      </c>
      <c r="J87" s="92">
        <f t="shared" si="8"/>
        <v>29</v>
      </c>
      <c r="K87" s="31">
        <v>2</v>
      </c>
      <c r="L87" s="31">
        <v>6</v>
      </c>
      <c r="M87" s="31">
        <v>12</v>
      </c>
      <c r="N87" s="31">
        <v>9</v>
      </c>
      <c r="O87" s="31">
        <v>0</v>
      </c>
    </row>
    <row r="88" spans="1:15">
      <c r="A88" s="31" t="s">
        <v>3</v>
      </c>
      <c r="B88" s="31" t="s">
        <v>132</v>
      </c>
      <c r="C88" s="31" t="s">
        <v>133</v>
      </c>
      <c r="D88" s="19">
        <f t="shared" si="6"/>
        <v>40</v>
      </c>
      <c r="E88" s="92">
        <f t="shared" si="7"/>
        <v>20</v>
      </c>
      <c r="F88" s="31">
        <v>0</v>
      </c>
      <c r="G88" s="31">
        <v>0</v>
      </c>
      <c r="H88" s="31">
        <v>20</v>
      </c>
      <c r="I88" s="31">
        <v>0</v>
      </c>
      <c r="J88" s="92">
        <f t="shared" si="8"/>
        <v>20</v>
      </c>
      <c r="K88" s="31">
        <v>0</v>
      </c>
      <c r="L88" s="31">
        <v>3</v>
      </c>
      <c r="M88" s="31">
        <v>12</v>
      </c>
      <c r="N88" s="31">
        <v>5</v>
      </c>
      <c r="O88" s="31">
        <v>0</v>
      </c>
    </row>
    <row r="89" spans="1:15">
      <c r="A89" s="31" t="s">
        <v>38</v>
      </c>
      <c r="B89" s="31" t="s">
        <v>132</v>
      </c>
      <c r="C89" s="31" t="s">
        <v>1</v>
      </c>
      <c r="D89" s="19">
        <f t="shared" si="6"/>
        <v>39</v>
      </c>
      <c r="E89" s="92">
        <f t="shared" si="7"/>
        <v>12</v>
      </c>
      <c r="F89" s="31">
        <v>0</v>
      </c>
      <c r="G89" s="31">
        <v>0</v>
      </c>
      <c r="H89" s="31">
        <v>12</v>
      </c>
      <c r="I89" s="31">
        <v>0</v>
      </c>
      <c r="J89" s="92">
        <f t="shared" si="8"/>
        <v>27</v>
      </c>
      <c r="K89" s="31">
        <v>4</v>
      </c>
      <c r="L89" s="31">
        <v>6</v>
      </c>
      <c r="M89" s="31">
        <v>12</v>
      </c>
      <c r="N89" s="31">
        <v>5</v>
      </c>
      <c r="O89" s="31">
        <v>0</v>
      </c>
    </row>
    <row r="90" spans="1:15">
      <c r="A90" s="31" t="s">
        <v>66</v>
      </c>
      <c r="B90" s="31" t="s">
        <v>132</v>
      </c>
      <c r="C90" s="31" t="s">
        <v>135</v>
      </c>
      <c r="D90" s="19">
        <f t="shared" si="6"/>
        <v>38</v>
      </c>
      <c r="E90" s="92">
        <f t="shared" si="7"/>
        <v>12</v>
      </c>
      <c r="F90" s="31">
        <v>0</v>
      </c>
      <c r="G90" s="31">
        <v>0</v>
      </c>
      <c r="H90" s="31">
        <v>12</v>
      </c>
      <c r="I90" s="31">
        <v>0</v>
      </c>
      <c r="J90" s="92">
        <f t="shared" si="8"/>
        <v>26</v>
      </c>
      <c r="K90" s="31">
        <v>2</v>
      </c>
      <c r="L90" s="31">
        <v>3</v>
      </c>
      <c r="M90" s="31">
        <v>12</v>
      </c>
      <c r="N90" s="31">
        <v>9</v>
      </c>
      <c r="O90" s="31">
        <v>0</v>
      </c>
    </row>
    <row r="91" spans="1:15">
      <c r="A91" s="31" t="s">
        <v>86</v>
      </c>
      <c r="B91" s="31" t="s">
        <v>132</v>
      </c>
      <c r="C91" s="31" t="s">
        <v>34</v>
      </c>
      <c r="D91" s="19">
        <f t="shared" si="6"/>
        <v>35</v>
      </c>
      <c r="E91" s="92">
        <f t="shared" si="7"/>
        <v>20</v>
      </c>
      <c r="F91" s="31">
        <v>0</v>
      </c>
      <c r="G91" s="31">
        <v>0</v>
      </c>
      <c r="H91" s="31">
        <v>0</v>
      </c>
      <c r="I91" s="31">
        <v>20</v>
      </c>
      <c r="J91" s="92">
        <f t="shared" si="8"/>
        <v>15</v>
      </c>
      <c r="K91" s="31">
        <v>0</v>
      </c>
      <c r="L91" s="31">
        <v>6</v>
      </c>
      <c r="M91" s="31">
        <v>0</v>
      </c>
      <c r="N91" s="31">
        <v>9</v>
      </c>
      <c r="O91" s="31">
        <v>0</v>
      </c>
    </row>
    <row r="92" spans="1:15">
      <c r="A92" s="31" t="s">
        <v>41</v>
      </c>
      <c r="B92" s="31" t="s">
        <v>131</v>
      </c>
      <c r="C92" s="31" t="s">
        <v>134</v>
      </c>
      <c r="D92" s="19">
        <f t="shared" si="6"/>
        <v>35</v>
      </c>
      <c r="E92" s="92">
        <f t="shared" si="7"/>
        <v>6</v>
      </c>
      <c r="F92" s="31">
        <v>0</v>
      </c>
      <c r="G92" s="31">
        <v>0</v>
      </c>
      <c r="H92" s="31">
        <v>6</v>
      </c>
      <c r="I92" s="31">
        <v>0</v>
      </c>
      <c r="J92" s="92">
        <f t="shared" si="8"/>
        <v>29</v>
      </c>
      <c r="K92" s="31">
        <v>2</v>
      </c>
      <c r="L92" s="31">
        <v>6</v>
      </c>
      <c r="M92" s="31">
        <v>12</v>
      </c>
      <c r="N92" s="31">
        <v>9</v>
      </c>
      <c r="O92" s="31">
        <v>0</v>
      </c>
    </row>
    <row r="93" spans="1:15">
      <c r="A93" s="31" t="s">
        <v>99</v>
      </c>
      <c r="B93" s="31" t="s">
        <v>131</v>
      </c>
      <c r="C93" s="31" t="s">
        <v>99</v>
      </c>
      <c r="D93" s="19">
        <f t="shared" si="6"/>
        <v>34</v>
      </c>
      <c r="E93" s="92">
        <f t="shared" si="7"/>
        <v>12</v>
      </c>
      <c r="F93" s="31">
        <v>0</v>
      </c>
      <c r="G93" s="31">
        <v>0</v>
      </c>
      <c r="H93" s="31">
        <v>12</v>
      </c>
      <c r="I93" s="31">
        <v>0</v>
      </c>
      <c r="J93" s="92">
        <f t="shared" si="8"/>
        <v>22</v>
      </c>
      <c r="K93" s="31">
        <v>2</v>
      </c>
      <c r="L93" s="31">
        <v>3</v>
      </c>
      <c r="M93" s="31">
        <v>12</v>
      </c>
      <c r="N93" s="31">
        <v>5</v>
      </c>
      <c r="O93" s="31">
        <v>0</v>
      </c>
    </row>
    <row r="94" spans="1:15">
      <c r="A94" s="31" t="s">
        <v>48</v>
      </c>
      <c r="B94" s="31" t="s">
        <v>132</v>
      </c>
      <c r="C94" s="31" t="s">
        <v>70</v>
      </c>
      <c r="D94" s="19">
        <f t="shared" si="6"/>
        <v>33</v>
      </c>
      <c r="E94" s="92">
        <f t="shared" si="7"/>
        <v>18</v>
      </c>
      <c r="F94" s="31">
        <v>18</v>
      </c>
      <c r="G94" s="31">
        <v>0</v>
      </c>
      <c r="H94" s="31">
        <v>0</v>
      </c>
      <c r="I94" s="31">
        <v>0</v>
      </c>
      <c r="J94" s="92">
        <f t="shared" si="8"/>
        <v>15</v>
      </c>
      <c r="K94" s="31">
        <v>0</v>
      </c>
      <c r="L94" s="31">
        <v>6</v>
      </c>
      <c r="M94" s="31">
        <v>0</v>
      </c>
      <c r="N94" s="31">
        <v>9</v>
      </c>
      <c r="O94" s="31">
        <v>0</v>
      </c>
    </row>
    <row r="95" spans="1:15">
      <c r="A95" s="31" t="s">
        <v>13</v>
      </c>
      <c r="B95" s="31" t="s">
        <v>132</v>
      </c>
      <c r="C95" s="31" t="s">
        <v>1</v>
      </c>
      <c r="D95" s="19">
        <f t="shared" si="6"/>
        <v>31</v>
      </c>
      <c r="E95" s="92">
        <f t="shared" si="7"/>
        <v>0</v>
      </c>
      <c r="F95" s="31">
        <v>0</v>
      </c>
      <c r="G95" s="31">
        <v>0</v>
      </c>
      <c r="H95" s="31">
        <v>0</v>
      </c>
      <c r="I95" s="31">
        <v>0</v>
      </c>
      <c r="J95" s="92">
        <f t="shared" si="8"/>
        <v>31</v>
      </c>
      <c r="K95" s="31">
        <v>4</v>
      </c>
      <c r="L95" s="31">
        <v>6</v>
      </c>
      <c r="M95" s="31">
        <v>12</v>
      </c>
      <c r="N95" s="31">
        <v>9</v>
      </c>
      <c r="O95" s="31">
        <v>0</v>
      </c>
    </row>
    <row r="96" spans="1:15">
      <c r="A96" s="31" t="s">
        <v>67</v>
      </c>
      <c r="B96" s="31" t="s">
        <v>132</v>
      </c>
      <c r="C96" s="31" t="s">
        <v>90</v>
      </c>
      <c r="D96" s="19">
        <f t="shared" si="6"/>
        <v>31</v>
      </c>
      <c r="E96" s="92">
        <f t="shared" si="7"/>
        <v>6</v>
      </c>
      <c r="F96" s="31">
        <v>0</v>
      </c>
      <c r="G96" s="31">
        <v>0</v>
      </c>
      <c r="H96" s="31">
        <v>6</v>
      </c>
      <c r="I96" s="31">
        <v>0</v>
      </c>
      <c r="J96" s="92">
        <f t="shared" si="8"/>
        <v>25</v>
      </c>
      <c r="K96" s="31">
        <v>2</v>
      </c>
      <c r="L96" s="31">
        <v>6</v>
      </c>
      <c r="M96" s="31">
        <v>12</v>
      </c>
      <c r="N96" s="31">
        <v>5</v>
      </c>
      <c r="O96" s="31">
        <v>0</v>
      </c>
    </row>
    <row r="97" spans="1:15">
      <c r="A97" s="31" t="s">
        <v>7</v>
      </c>
      <c r="B97" s="31" t="s">
        <v>132</v>
      </c>
      <c r="C97" s="31" t="s">
        <v>62</v>
      </c>
      <c r="D97" s="19">
        <f t="shared" si="6"/>
        <v>29</v>
      </c>
      <c r="E97" s="92">
        <f t="shared" si="7"/>
        <v>0</v>
      </c>
      <c r="F97" s="31">
        <v>0</v>
      </c>
      <c r="G97" s="31">
        <v>0</v>
      </c>
      <c r="H97" s="31">
        <v>0</v>
      </c>
      <c r="I97" s="31">
        <v>0</v>
      </c>
      <c r="J97" s="92">
        <f t="shared" si="8"/>
        <v>29</v>
      </c>
      <c r="K97" s="31">
        <v>2</v>
      </c>
      <c r="L97" s="31">
        <v>6</v>
      </c>
      <c r="M97" s="31">
        <v>12</v>
      </c>
      <c r="N97" s="31">
        <v>9</v>
      </c>
      <c r="O97" s="31">
        <v>0</v>
      </c>
    </row>
    <row r="98" spans="1:15">
      <c r="A98" s="31" t="s">
        <v>42</v>
      </c>
      <c r="B98" s="31" t="s">
        <v>132</v>
      </c>
      <c r="C98" s="31" t="s">
        <v>77</v>
      </c>
      <c r="D98" s="19">
        <f t="shared" ref="D98:D103" si="9">E98+J98</f>
        <v>29</v>
      </c>
      <c r="E98" s="92">
        <f t="shared" ref="E98:E103" si="10">F98+G98+H98+I98</f>
        <v>0</v>
      </c>
      <c r="F98" s="31">
        <v>0</v>
      </c>
      <c r="G98" s="31">
        <v>0</v>
      </c>
      <c r="H98" s="31">
        <v>0</v>
      </c>
      <c r="I98" s="31">
        <v>0</v>
      </c>
      <c r="J98" s="92">
        <f t="shared" ref="J98:J103" si="11">K98+L98+M98+N98+O98</f>
        <v>29</v>
      </c>
      <c r="K98" s="31">
        <v>2</v>
      </c>
      <c r="L98" s="31">
        <v>6</v>
      </c>
      <c r="M98" s="31">
        <v>12</v>
      </c>
      <c r="N98" s="31">
        <v>9</v>
      </c>
      <c r="O98" s="31">
        <v>0</v>
      </c>
    </row>
    <row r="99" spans="1:15">
      <c r="A99" s="31" t="s">
        <v>20</v>
      </c>
      <c r="B99" s="31" t="s">
        <v>132</v>
      </c>
      <c r="C99" s="31" t="s">
        <v>135</v>
      </c>
      <c r="D99" s="19">
        <f t="shared" si="9"/>
        <v>28</v>
      </c>
      <c r="E99" s="92">
        <f t="shared" si="10"/>
        <v>0</v>
      </c>
      <c r="F99" s="31">
        <v>0</v>
      </c>
      <c r="G99" s="31">
        <v>0</v>
      </c>
      <c r="H99" s="31">
        <v>0</v>
      </c>
      <c r="I99" s="31">
        <v>0</v>
      </c>
      <c r="J99" s="92">
        <f t="shared" si="11"/>
        <v>28</v>
      </c>
      <c r="K99" s="31">
        <v>2</v>
      </c>
      <c r="L99" s="31">
        <v>3</v>
      </c>
      <c r="M99" s="31">
        <v>12</v>
      </c>
      <c r="N99" s="31">
        <v>5</v>
      </c>
      <c r="O99" s="31">
        <v>6</v>
      </c>
    </row>
    <row r="100" spans="1:15">
      <c r="A100" s="31" t="s">
        <v>14</v>
      </c>
      <c r="B100" s="31" t="s">
        <v>132</v>
      </c>
      <c r="C100" s="31" t="s">
        <v>134</v>
      </c>
      <c r="D100" s="19">
        <f t="shared" si="9"/>
        <v>26</v>
      </c>
      <c r="E100" s="92">
        <f t="shared" si="10"/>
        <v>12</v>
      </c>
      <c r="F100" s="31">
        <v>0</v>
      </c>
      <c r="G100" s="31">
        <v>0</v>
      </c>
      <c r="H100" s="31">
        <v>12</v>
      </c>
      <c r="I100" s="31">
        <v>0</v>
      </c>
      <c r="J100" s="92">
        <f t="shared" si="11"/>
        <v>14</v>
      </c>
      <c r="K100" s="31">
        <v>2</v>
      </c>
      <c r="L100" s="31">
        <v>3</v>
      </c>
      <c r="M100" s="31">
        <v>0</v>
      </c>
      <c r="N100" s="31">
        <v>9</v>
      </c>
      <c r="O100" s="31">
        <v>0</v>
      </c>
    </row>
    <row r="101" spans="1:15">
      <c r="A101" s="31" t="s">
        <v>8</v>
      </c>
      <c r="B101" s="31" t="s">
        <v>132</v>
      </c>
      <c r="C101" s="31" t="s">
        <v>1</v>
      </c>
      <c r="D101" s="19">
        <f t="shared" si="9"/>
        <v>25</v>
      </c>
      <c r="E101" s="92">
        <f t="shared" si="10"/>
        <v>0</v>
      </c>
      <c r="F101" s="31">
        <v>0</v>
      </c>
      <c r="G101" s="31">
        <v>0</v>
      </c>
      <c r="H101" s="31">
        <v>0</v>
      </c>
      <c r="I101" s="31">
        <v>0</v>
      </c>
      <c r="J101" s="92">
        <f t="shared" si="11"/>
        <v>25</v>
      </c>
      <c r="K101" s="31">
        <v>2</v>
      </c>
      <c r="L101" s="31">
        <v>6</v>
      </c>
      <c r="M101" s="31">
        <v>12</v>
      </c>
      <c r="N101" s="31">
        <v>5</v>
      </c>
      <c r="O101" s="31">
        <v>0</v>
      </c>
    </row>
    <row r="102" spans="1:15">
      <c r="A102" s="31" t="s">
        <v>31</v>
      </c>
      <c r="B102" s="31" t="s">
        <v>132</v>
      </c>
      <c r="C102" s="31" t="s">
        <v>46</v>
      </c>
      <c r="D102" s="19">
        <f t="shared" si="9"/>
        <v>25</v>
      </c>
      <c r="E102" s="92">
        <f t="shared" si="10"/>
        <v>0</v>
      </c>
      <c r="F102" s="31">
        <v>0</v>
      </c>
      <c r="G102" s="31">
        <v>0</v>
      </c>
      <c r="H102" s="31">
        <v>0</v>
      </c>
      <c r="I102" s="31">
        <v>0</v>
      </c>
      <c r="J102" s="92">
        <f t="shared" si="11"/>
        <v>25</v>
      </c>
      <c r="K102" s="31">
        <v>2</v>
      </c>
      <c r="L102" s="31">
        <v>6</v>
      </c>
      <c r="M102" s="31">
        <v>12</v>
      </c>
      <c r="N102" s="31">
        <v>5</v>
      </c>
      <c r="O102" s="31">
        <v>0</v>
      </c>
    </row>
    <row r="103" spans="1:15">
      <c r="A103" s="31" t="s">
        <v>98</v>
      </c>
      <c r="B103" s="31" t="s">
        <v>132</v>
      </c>
      <c r="C103" s="31" t="s">
        <v>90</v>
      </c>
      <c r="D103" s="19">
        <f t="shared" si="9"/>
        <v>23</v>
      </c>
      <c r="E103" s="92">
        <f t="shared" si="10"/>
        <v>0</v>
      </c>
      <c r="F103" s="31">
        <v>0</v>
      </c>
      <c r="G103" s="31">
        <v>0</v>
      </c>
      <c r="H103" s="31">
        <v>0</v>
      </c>
      <c r="I103" s="31">
        <v>0</v>
      </c>
      <c r="J103" s="92">
        <f t="shared" si="11"/>
        <v>23</v>
      </c>
      <c r="K103" s="31">
        <v>0</v>
      </c>
      <c r="L103" s="31">
        <v>6</v>
      </c>
      <c r="M103" s="31">
        <v>12</v>
      </c>
      <c r="N103" s="31">
        <v>5</v>
      </c>
      <c r="O103" s="31">
        <v>0</v>
      </c>
    </row>
  </sheetData>
  <autoFilter ref="B1:C103"/>
  <sortState ref="A3:O104">
    <sortCondition descending="1" ref="D3:D104"/>
    <sortCondition ref="A3:A104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3"/>
  <sheetViews>
    <sheetView topLeftCell="C1" workbookViewId="0">
      <selection activeCell="K1" sqref="K1"/>
    </sheetView>
  </sheetViews>
  <sheetFormatPr defaultRowHeight="15"/>
  <cols>
    <col min="1" max="1" width="40.5703125" customWidth="1"/>
    <col min="2" max="2" width="25.140625" style="105" customWidth="1"/>
    <col min="3" max="3" width="21" style="105" customWidth="1"/>
    <col min="4" max="4" width="10.85546875" style="30" customWidth="1"/>
    <col min="5" max="5" width="9.85546875" style="30" customWidth="1"/>
    <col min="6" max="6" width="11.85546875" style="30" customWidth="1"/>
    <col min="7" max="7" width="29.42578125" customWidth="1"/>
    <col min="8" max="8" width="27.5703125" customWidth="1"/>
    <col min="9" max="9" width="26.140625" customWidth="1"/>
    <col min="10" max="10" width="30.5703125" customWidth="1"/>
  </cols>
  <sheetData>
    <row r="1" spans="1:10" s="30" customFormat="1" ht="79.5" customHeight="1">
      <c r="A1" s="107"/>
      <c r="B1" s="104" t="s">
        <v>129</v>
      </c>
      <c r="C1" s="94" t="s">
        <v>130</v>
      </c>
      <c r="D1" s="108" t="s">
        <v>0</v>
      </c>
      <c r="E1" s="110" t="s">
        <v>103</v>
      </c>
      <c r="F1" s="104" t="s">
        <v>116</v>
      </c>
      <c r="G1" s="129" t="s">
        <v>196</v>
      </c>
      <c r="H1" s="130" t="s">
        <v>197</v>
      </c>
      <c r="I1" s="129" t="s">
        <v>194</v>
      </c>
      <c r="J1" s="130" t="s">
        <v>195</v>
      </c>
    </row>
    <row r="2" spans="1:10">
      <c r="A2" s="31" t="s">
        <v>101</v>
      </c>
      <c r="B2" s="97" t="s">
        <v>132</v>
      </c>
      <c r="C2" s="97" t="s">
        <v>90</v>
      </c>
      <c r="D2" s="19">
        <f t="shared" ref="D2:D33" si="0">SUM(G2:J2)</f>
        <v>100</v>
      </c>
      <c r="E2" s="18">
        <v>5</v>
      </c>
      <c r="F2" s="31">
        <v>21571</v>
      </c>
      <c r="G2" s="97">
        <v>0</v>
      </c>
      <c r="H2" s="97">
        <v>70</v>
      </c>
      <c r="I2" s="97">
        <v>27</v>
      </c>
      <c r="J2" s="97">
        <v>3</v>
      </c>
    </row>
    <row r="3" spans="1:10">
      <c r="A3" s="31" t="s">
        <v>59</v>
      </c>
      <c r="B3" s="31" t="s">
        <v>132</v>
      </c>
      <c r="C3" s="31" t="s">
        <v>46</v>
      </c>
      <c r="D3" s="19">
        <f t="shared" si="0"/>
        <v>100</v>
      </c>
      <c r="E3" s="18">
        <v>5</v>
      </c>
      <c r="F3" s="31">
        <v>7229</v>
      </c>
      <c r="G3" s="31">
        <v>28</v>
      </c>
      <c r="H3" s="31">
        <v>42</v>
      </c>
      <c r="I3" s="31">
        <v>27</v>
      </c>
      <c r="J3" s="31">
        <v>3</v>
      </c>
    </row>
    <row r="4" spans="1:10">
      <c r="A4" s="31" t="s">
        <v>53</v>
      </c>
      <c r="B4" s="31" t="s">
        <v>132</v>
      </c>
      <c r="C4" s="31" t="s">
        <v>1</v>
      </c>
      <c r="D4" s="19">
        <f t="shared" si="0"/>
        <v>100</v>
      </c>
      <c r="E4" s="18">
        <v>5</v>
      </c>
      <c r="F4" s="31">
        <v>6746</v>
      </c>
      <c r="G4" s="31">
        <v>0</v>
      </c>
      <c r="H4" s="31">
        <v>70</v>
      </c>
      <c r="I4" s="31">
        <v>27</v>
      </c>
      <c r="J4" s="31">
        <v>3</v>
      </c>
    </row>
    <row r="5" spans="1:10">
      <c r="A5" s="31" t="s">
        <v>83</v>
      </c>
      <c r="B5" s="31" t="s">
        <v>132</v>
      </c>
      <c r="C5" s="31" t="s">
        <v>4</v>
      </c>
      <c r="D5" s="19">
        <f t="shared" si="0"/>
        <v>100</v>
      </c>
      <c r="E5" s="18">
        <v>5</v>
      </c>
      <c r="F5" s="31">
        <v>4558</v>
      </c>
      <c r="G5" s="31">
        <v>28</v>
      </c>
      <c r="H5" s="31">
        <v>42</v>
      </c>
      <c r="I5" s="31">
        <v>27</v>
      </c>
      <c r="J5" s="31">
        <v>3</v>
      </c>
    </row>
    <row r="6" spans="1:10">
      <c r="A6" s="31" t="s">
        <v>51</v>
      </c>
      <c r="B6" s="31" t="s">
        <v>132</v>
      </c>
      <c r="C6" s="31" t="s">
        <v>90</v>
      </c>
      <c r="D6" s="19">
        <f t="shared" si="0"/>
        <v>100</v>
      </c>
      <c r="E6" s="18">
        <v>5</v>
      </c>
      <c r="F6" s="31">
        <v>4273</v>
      </c>
      <c r="G6" s="31">
        <v>28</v>
      </c>
      <c r="H6" s="31">
        <v>42</v>
      </c>
      <c r="I6" s="31">
        <v>27</v>
      </c>
      <c r="J6" s="31">
        <v>3</v>
      </c>
    </row>
    <row r="7" spans="1:10">
      <c r="A7" s="31" t="s">
        <v>94</v>
      </c>
      <c r="B7" s="31" t="s">
        <v>132</v>
      </c>
      <c r="C7" s="31" t="s">
        <v>77</v>
      </c>
      <c r="D7" s="19">
        <f t="shared" si="0"/>
        <v>100</v>
      </c>
      <c r="E7" s="18">
        <v>4</v>
      </c>
      <c r="F7" s="31">
        <v>4190</v>
      </c>
      <c r="G7" s="31">
        <v>28</v>
      </c>
      <c r="H7" s="31">
        <v>42</v>
      </c>
      <c r="I7" s="31">
        <v>27</v>
      </c>
      <c r="J7" s="31">
        <v>3</v>
      </c>
    </row>
    <row r="8" spans="1:10">
      <c r="A8" s="31" t="s">
        <v>78</v>
      </c>
      <c r="B8" s="31" t="s">
        <v>132</v>
      </c>
      <c r="C8" s="31" t="s">
        <v>4</v>
      </c>
      <c r="D8" s="19">
        <f t="shared" si="0"/>
        <v>100</v>
      </c>
      <c r="E8" s="18">
        <v>4</v>
      </c>
      <c r="F8" s="31">
        <v>4116</v>
      </c>
      <c r="G8" s="31">
        <v>0</v>
      </c>
      <c r="H8" s="31">
        <v>70</v>
      </c>
      <c r="I8" s="31">
        <v>27</v>
      </c>
      <c r="J8" s="31">
        <v>3</v>
      </c>
    </row>
    <row r="9" spans="1:10">
      <c r="A9" s="31" t="s">
        <v>5</v>
      </c>
      <c r="B9" s="31" t="s">
        <v>132</v>
      </c>
      <c r="C9" s="31" t="s">
        <v>34</v>
      </c>
      <c r="D9" s="19">
        <f t="shared" si="0"/>
        <v>100</v>
      </c>
      <c r="E9" s="18">
        <v>4</v>
      </c>
      <c r="F9" s="31">
        <v>3646</v>
      </c>
      <c r="G9" s="31">
        <v>28</v>
      </c>
      <c r="H9" s="31">
        <v>42</v>
      </c>
      <c r="I9" s="31">
        <v>27</v>
      </c>
      <c r="J9" s="31">
        <v>3</v>
      </c>
    </row>
    <row r="10" spans="1:10">
      <c r="A10" s="31" t="s">
        <v>4</v>
      </c>
      <c r="B10" s="31" t="s">
        <v>131</v>
      </c>
      <c r="C10" s="31" t="s">
        <v>4</v>
      </c>
      <c r="D10" s="19">
        <f t="shared" si="0"/>
        <v>100</v>
      </c>
      <c r="E10" s="18">
        <v>4</v>
      </c>
      <c r="F10" s="31">
        <v>3120</v>
      </c>
      <c r="G10" s="31">
        <v>0</v>
      </c>
      <c r="H10" s="31">
        <v>70</v>
      </c>
      <c r="I10" s="31">
        <v>27</v>
      </c>
      <c r="J10" s="31">
        <v>3</v>
      </c>
    </row>
    <row r="11" spans="1:10">
      <c r="A11" s="31" t="s">
        <v>45</v>
      </c>
      <c r="B11" s="31" t="s">
        <v>132</v>
      </c>
      <c r="C11" s="31" t="s">
        <v>46</v>
      </c>
      <c r="D11" s="19">
        <f t="shared" si="0"/>
        <v>100</v>
      </c>
      <c r="E11" s="18">
        <v>4</v>
      </c>
      <c r="F11" s="31">
        <v>2415</v>
      </c>
      <c r="G11" s="31">
        <v>28</v>
      </c>
      <c r="H11" s="31">
        <v>42</v>
      </c>
      <c r="I11" s="31">
        <v>27</v>
      </c>
      <c r="J11" s="31">
        <v>3</v>
      </c>
    </row>
    <row r="12" spans="1:10">
      <c r="A12" s="31" t="s">
        <v>68</v>
      </c>
      <c r="B12" s="31" t="s">
        <v>132</v>
      </c>
      <c r="C12" s="31" t="s">
        <v>134</v>
      </c>
      <c r="D12" s="19">
        <f t="shared" si="0"/>
        <v>100</v>
      </c>
      <c r="E12" s="18">
        <v>3</v>
      </c>
      <c r="F12" s="31">
        <v>1505</v>
      </c>
      <c r="G12" s="31">
        <v>28</v>
      </c>
      <c r="H12" s="31">
        <v>42</v>
      </c>
      <c r="I12" s="31">
        <v>27</v>
      </c>
      <c r="J12" s="31">
        <v>3</v>
      </c>
    </row>
    <row r="13" spans="1:10">
      <c r="A13" s="31" t="s">
        <v>58</v>
      </c>
      <c r="B13" s="31" t="s">
        <v>132</v>
      </c>
      <c r="C13" s="31" t="s">
        <v>77</v>
      </c>
      <c r="D13" s="19">
        <f t="shared" si="0"/>
        <v>100</v>
      </c>
      <c r="E13" s="18">
        <v>3</v>
      </c>
      <c r="F13" s="31">
        <v>1504</v>
      </c>
      <c r="G13" s="31">
        <v>28</v>
      </c>
      <c r="H13" s="31">
        <v>42</v>
      </c>
      <c r="I13" s="31">
        <v>27</v>
      </c>
      <c r="J13" s="31">
        <v>3</v>
      </c>
    </row>
    <row r="14" spans="1:10">
      <c r="A14" s="31" t="s">
        <v>1</v>
      </c>
      <c r="B14" s="31" t="s">
        <v>131</v>
      </c>
      <c r="C14" s="31" t="s">
        <v>1</v>
      </c>
      <c r="D14" s="19">
        <f t="shared" si="0"/>
        <v>100</v>
      </c>
      <c r="E14" s="18">
        <v>3</v>
      </c>
      <c r="F14" s="31">
        <v>838</v>
      </c>
      <c r="G14" s="31">
        <v>0</v>
      </c>
      <c r="H14" s="31">
        <v>70</v>
      </c>
      <c r="I14" s="31">
        <v>27</v>
      </c>
      <c r="J14" s="31">
        <v>3</v>
      </c>
    </row>
    <row r="15" spans="1:10">
      <c r="A15" s="31" t="s">
        <v>30</v>
      </c>
      <c r="B15" s="31" t="s">
        <v>132</v>
      </c>
      <c r="C15" s="31" t="s">
        <v>46</v>
      </c>
      <c r="D15" s="19">
        <f t="shared" si="0"/>
        <v>100</v>
      </c>
      <c r="E15" s="18">
        <v>2</v>
      </c>
      <c r="F15" s="31">
        <v>640</v>
      </c>
      <c r="G15" s="31">
        <v>28</v>
      </c>
      <c r="H15" s="31">
        <v>42</v>
      </c>
      <c r="I15" s="31">
        <v>27</v>
      </c>
      <c r="J15" s="31">
        <v>3</v>
      </c>
    </row>
    <row r="16" spans="1:10">
      <c r="A16" s="31" t="s">
        <v>34</v>
      </c>
      <c r="B16" s="31" t="s">
        <v>131</v>
      </c>
      <c r="C16" s="31" t="s">
        <v>34</v>
      </c>
      <c r="D16" s="19">
        <f t="shared" si="0"/>
        <v>100</v>
      </c>
      <c r="E16" s="18">
        <v>2</v>
      </c>
      <c r="F16" s="31">
        <v>571</v>
      </c>
      <c r="G16" s="31">
        <v>0</v>
      </c>
      <c r="H16" s="31">
        <v>70</v>
      </c>
      <c r="I16" s="31">
        <v>27</v>
      </c>
      <c r="J16" s="31">
        <v>3</v>
      </c>
    </row>
    <row r="17" spans="1:10">
      <c r="A17" s="31" t="s">
        <v>57</v>
      </c>
      <c r="B17" s="31" t="s">
        <v>132</v>
      </c>
      <c r="C17" s="31" t="s">
        <v>46</v>
      </c>
      <c r="D17" s="19">
        <f t="shared" si="0"/>
        <v>100</v>
      </c>
      <c r="E17" s="18">
        <v>2</v>
      </c>
      <c r="F17" s="31">
        <v>505</v>
      </c>
      <c r="G17" s="31">
        <v>28</v>
      </c>
      <c r="H17" s="31">
        <v>42</v>
      </c>
      <c r="I17" s="31">
        <v>27</v>
      </c>
      <c r="J17" s="31">
        <v>3</v>
      </c>
    </row>
    <row r="18" spans="1:10">
      <c r="A18" s="31" t="s">
        <v>22</v>
      </c>
      <c r="B18" s="31" t="s">
        <v>132</v>
      </c>
      <c r="C18" s="31" t="s">
        <v>4</v>
      </c>
      <c r="D18" s="19">
        <f t="shared" si="0"/>
        <v>97</v>
      </c>
      <c r="E18" s="18">
        <v>4</v>
      </c>
      <c r="F18" s="31">
        <v>3817</v>
      </c>
      <c r="G18" s="31">
        <v>28</v>
      </c>
      <c r="H18" s="31">
        <v>42</v>
      </c>
      <c r="I18" s="31">
        <v>27</v>
      </c>
      <c r="J18" s="31">
        <v>0</v>
      </c>
    </row>
    <row r="19" spans="1:10">
      <c r="A19" s="31" t="s">
        <v>60</v>
      </c>
      <c r="B19" s="31" t="s">
        <v>132</v>
      </c>
      <c r="C19" s="31" t="s">
        <v>133</v>
      </c>
      <c r="D19" s="19">
        <f t="shared" si="0"/>
        <v>97</v>
      </c>
      <c r="E19" s="18">
        <v>3</v>
      </c>
      <c r="F19" s="31">
        <v>945</v>
      </c>
      <c r="G19" s="31">
        <v>0</v>
      </c>
      <c r="H19" s="31">
        <v>70</v>
      </c>
      <c r="I19" s="31">
        <v>27</v>
      </c>
      <c r="J19" s="31">
        <v>0</v>
      </c>
    </row>
    <row r="20" spans="1:10">
      <c r="A20" s="31" t="s">
        <v>35</v>
      </c>
      <c r="B20" s="31" t="s">
        <v>132</v>
      </c>
      <c r="C20" s="31" t="s">
        <v>90</v>
      </c>
      <c r="D20" s="19">
        <f t="shared" si="0"/>
        <v>97</v>
      </c>
      <c r="E20" s="18">
        <v>1</v>
      </c>
      <c r="F20" s="31">
        <v>230</v>
      </c>
      <c r="G20" s="31">
        <v>0</v>
      </c>
      <c r="H20" s="31">
        <v>70</v>
      </c>
      <c r="I20" s="31">
        <v>27</v>
      </c>
      <c r="J20" s="31">
        <v>0</v>
      </c>
    </row>
    <row r="21" spans="1:10">
      <c r="A21" s="31" t="s">
        <v>46</v>
      </c>
      <c r="B21" s="31" t="s">
        <v>131</v>
      </c>
      <c r="C21" s="31" t="s">
        <v>46</v>
      </c>
      <c r="D21" s="19">
        <f t="shared" si="0"/>
        <v>86</v>
      </c>
      <c r="E21" s="18">
        <v>5</v>
      </c>
      <c r="F21" s="31">
        <v>4869</v>
      </c>
      <c r="G21" s="31">
        <v>0</v>
      </c>
      <c r="H21" s="31">
        <v>70</v>
      </c>
      <c r="I21" s="31">
        <v>13</v>
      </c>
      <c r="J21" s="31">
        <v>3</v>
      </c>
    </row>
    <row r="22" spans="1:10">
      <c r="A22" s="31" t="s">
        <v>77</v>
      </c>
      <c r="B22" s="31" t="s">
        <v>131</v>
      </c>
      <c r="C22" s="31" t="s">
        <v>77</v>
      </c>
      <c r="D22" s="19">
        <f t="shared" si="0"/>
        <v>86</v>
      </c>
      <c r="E22" s="18">
        <v>5</v>
      </c>
      <c r="F22" s="31">
        <v>4474</v>
      </c>
      <c r="G22" s="31">
        <v>0</v>
      </c>
      <c r="H22" s="31">
        <v>70</v>
      </c>
      <c r="I22" s="31">
        <v>13</v>
      </c>
      <c r="J22" s="31">
        <v>3</v>
      </c>
    </row>
    <row r="23" spans="1:10">
      <c r="A23" s="31" t="s">
        <v>2</v>
      </c>
      <c r="B23" s="31" t="s">
        <v>132</v>
      </c>
      <c r="C23" s="31" t="s">
        <v>133</v>
      </c>
      <c r="D23" s="19">
        <f t="shared" si="0"/>
        <v>86</v>
      </c>
      <c r="E23" s="18">
        <v>5</v>
      </c>
      <c r="F23" s="31">
        <v>4373</v>
      </c>
      <c r="G23" s="31">
        <v>0</v>
      </c>
      <c r="H23" s="31">
        <v>70</v>
      </c>
      <c r="I23" s="31">
        <v>13</v>
      </c>
      <c r="J23" s="31">
        <v>3</v>
      </c>
    </row>
    <row r="24" spans="1:10">
      <c r="A24" s="31" t="s">
        <v>9</v>
      </c>
      <c r="B24" s="31" t="s">
        <v>131</v>
      </c>
      <c r="C24" s="31" t="s">
        <v>9</v>
      </c>
      <c r="D24" s="19">
        <f t="shared" si="0"/>
        <v>86</v>
      </c>
      <c r="E24" s="18">
        <v>4</v>
      </c>
      <c r="F24" s="31">
        <v>3875</v>
      </c>
      <c r="G24" s="31">
        <v>0</v>
      </c>
      <c r="H24" s="31">
        <v>70</v>
      </c>
      <c r="I24" s="31">
        <v>13</v>
      </c>
      <c r="J24" s="31">
        <v>3</v>
      </c>
    </row>
    <row r="25" spans="1:10">
      <c r="A25" s="31" t="s">
        <v>91</v>
      </c>
      <c r="B25" s="31" t="s">
        <v>131</v>
      </c>
      <c r="C25" s="31" t="s">
        <v>135</v>
      </c>
      <c r="D25" s="19">
        <f t="shared" si="0"/>
        <v>86</v>
      </c>
      <c r="E25" s="18">
        <v>4</v>
      </c>
      <c r="F25" s="31">
        <v>3450</v>
      </c>
      <c r="G25" s="31">
        <v>28</v>
      </c>
      <c r="H25" s="31">
        <v>42</v>
      </c>
      <c r="I25" s="31">
        <v>13</v>
      </c>
      <c r="J25" s="31">
        <v>3</v>
      </c>
    </row>
    <row r="26" spans="1:10">
      <c r="A26" s="31" t="s">
        <v>12</v>
      </c>
      <c r="B26" s="31" t="s">
        <v>132</v>
      </c>
      <c r="C26" s="31" t="s">
        <v>62</v>
      </c>
      <c r="D26" s="19">
        <f t="shared" si="0"/>
        <v>86</v>
      </c>
      <c r="E26" s="18">
        <v>4</v>
      </c>
      <c r="F26" s="31">
        <v>2896</v>
      </c>
      <c r="G26" s="31">
        <v>28</v>
      </c>
      <c r="H26" s="31">
        <v>42</v>
      </c>
      <c r="I26" s="31">
        <v>13</v>
      </c>
      <c r="J26" s="31">
        <v>3</v>
      </c>
    </row>
    <row r="27" spans="1:10">
      <c r="A27" s="31" t="s">
        <v>24</v>
      </c>
      <c r="B27" s="31" t="s">
        <v>132</v>
      </c>
      <c r="C27" s="31" t="s">
        <v>134</v>
      </c>
      <c r="D27" s="19">
        <f t="shared" si="0"/>
        <v>86</v>
      </c>
      <c r="E27" s="18">
        <v>3</v>
      </c>
      <c r="F27" s="31">
        <v>2346</v>
      </c>
      <c r="G27" s="31">
        <v>28</v>
      </c>
      <c r="H27" s="31">
        <v>42</v>
      </c>
      <c r="I27" s="31">
        <v>13</v>
      </c>
      <c r="J27" s="31">
        <v>3</v>
      </c>
    </row>
    <row r="28" spans="1:10">
      <c r="A28" s="31" t="s">
        <v>63</v>
      </c>
      <c r="B28" s="31" t="s">
        <v>132</v>
      </c>
      <c r="C28" s="31" t="s">
        <v>4</v>
      </c>
      <c r="D28" s="19">
        <f t="shared" si="0"/>
        <v>86</v>
      </c>
      <c r="E28" s="18">
        <v>3</v>
      </c>
      <c r="F28" s="31">
        <v>1324</v>
      </c>
      <c r="G28" s="31">
        <v>28</v>
      </c>
      <c r="H28" s="31">
        <v>42</v>
      </c>
      <c r="I28" s="31">
        <v>13</v>
      </c>
      <c r="J28" s="31">
        <v>3</v>
      </c>
    </row>
    <row r="29" spans="1:10">
      <c r="A29" s="31" t="s">
        <v>10</v>
      </c>
      <c r="B29" s="31" t="s">
        <v>132</v>
      </c>
      <c r="C29" s="31" t="s">
        <v>9</v>
      </c>
      <c r="D29" s="19">
        <f t="shared" si="0"/>
        <v>86</v>
      </c>
      <c r="E29" s="18">
        <v>3</v>
      </c>
      <c r="F29" s="31">
        <v>1204</v>
      </c>
      <c r="G29" s="31">
        <v>28</v>
      </c>
      <c r="H29" s="31">
        <v>42</v>
      </c>
      <c r="I29" s="31">
        <v>13</v>
      </c>
      <c r="J29" s="31">
        <v>3</v>
      </c>
    </row>
    <row r="30" spans="1:10">
      <c r="A30" s="31" t="s">
        <v>69</v>
      </c>
      <c r="B30" s="31" t="s">
        <v>132</v>
      </c>
      <c r="C30" s="31" t="s">
        <v>34</v>
      </c>
      <c r="D30" s="19">
        <f t="shared" si="0"/>
        <v>86</v>
      </c>
      <c r="E30" s="18">
        <v>3</v>
      </c>
      <c r="F30" s="31">
        <v>905</v>
      </c>
      <c r="G30" s="31">
        <v>28</v>
      </c>
      <c r="H30" s="31">
        <v>42</v>
      </c>
      <c r="I30" s="31">
        <v>13</v>
      </c>
      <c r="J30" s="31">
        <v>3</v>
      </c>
    </row>
    <row r="31" spans="1:10">
      <c r="A31" s="31" t="s">
        <v>29</v>
      </c>
      <c r="B31" s="31" t="s">
        <v>132</v>
      </c>
      <c r="C31" s="31" t="s">
        <v>90</v>
      </c>
      <c r="D31" s="19">
        <f t="shared" si="0"/>
        <v>86</v>
      </c>
      <c r="E31" s="18">
        <v>1</v>
      </c>
      <c r="F31" s="31">
        <v>272</v>
      </c>
      <c r="G31" s="31">
        <v>28</v>
      </c>
      <c r="H31" s="31">
        <v>42</v>
      </c>
      <c r="I31" s="31">
        <v>13</v>
      </c>
      <c r="J31" s="31">
        <v>3</v>
      </c>
    </row>
    <row r="32" spans="1:10">
      <c r="A32" s="31" t="s">
        <v>18</v>
      </c>
      <c r="B32" s="31" t="s">
        <v>132</v>
      </c>
      <c r="C32" s="31" t="s">
        <v>1</v>
      </c>
      <c r="D32" s="19">
        <f t="shared" si="0"/>
        <v>83</v>
      </c>
      <c r="E32" s="18">
        <v>4</v>
      </c>
      <c r="F32" s="31">
        <v>2907</v>
      </c>
      <c r="G32" s="31">
        <v>28</v>
      </c>
      <c r="H32" s="31">
        <v>42</v>
      </c>
      <c r="I32" s="31">
        <v>13</v>
      </c>
      <c r="J32" s="31">
        <v>0</v>
      </c>
    </row>
    <row r="33" spans="1:10">
      <c r="A33" s="31" t="s">
        <v>99</v>
      </c>
      <c r="B33" s="31" t="s">
        <v>131</v>
      </c>
      <c r="C33" s="31" t="s">
        <v>99</v>
      </c>
      <c r="D33" s="19">
        <f t="shared" si="0"/>
        <v>83</v>
      </c>
      <c r="E33" s="18">
        <v>4</v>
      </c>
      <c r="F33" s="31">
        <v>2454</v>
      </c>
      <c r="G33" s="31">
        <v>0</v>
      </c>
      <c r="H33" s="31">
        <v>70</v>
      </c>
      <c r="I33" s="31">
        <v>13</v>
      </c>
      <c r="J33" s="31">
        <v>0</v>
      </c>
    </row>
    <row r="34" spans="1:10">
      <c r="A34" s="31" t="s">
        <v>54</v>
      </c>
      <c r="B34" s="31" t="s">
        <v>132</v>
      </c>
      <c r="C34" s="31" t="s">
        <v>134</v>
      </c>
      <c r="D34" s="19">
        <f t="shared" ref="D34:D65" si="1">SUM(G34:J34)</f>
        <v>83</v>
      </c>
      <c r="E34" s="18">
        <v>3</v>
      </c>
      <c r="F34" s="31">
        <v>1357</v>
      </c>
      <c r="G34" s="31">
        <v>28</v>
      </c>
      <c r="H34" s="31">
        <v>42</v>
      </c>
      <c r="I34" s="31">
        <v>13</v>
      </c>
      <c r="J34" s="31">
        <v>0</v>
      </c>
    </row>
    <row r="35" spans="1:10">
      <c r="A35" s="31" t="s">
        <v>19</v>
      </c>
      <c r="B35" s="31" t="s">
        <v>132</v>
      </c>
      <c r="C35" s="31" t="s">
        <v>133</v>
      </c>
      <c r="D35" s="19">
        <f t="shared" si="1"/>
        <v>83</v>
      </c>
      <c r="E35" s="18">
        <v>2</v>
      </c>
      <c r="F35" s="31">
        <v>813</v>
      </c>
      <c r="G35" s="31">
        <v>0</v>
      </c>
      <c r="H35" s="31">
        <v>70</v>
      </c>
      <c r="I35" s="31">
        <v>13</v>
      </c>
      <c r="J35" s="31">
        <v>0</v>
      </c>
    </row>
    <row r="36" spans="1:10">
      <c r="A36" s="31" t="s">
        <v>36</v>
      </c>
      <c r="B36" s="31" t="s">
        <v>132</v>
      </c>
      <c r="C36" s="31" t="s">
        <v>99</v>
      </c>
      <c r="D36" s="19">
        <f t="shared" si="1"/>
        <v>83</v>
      </c>
      <c r="E36" s="18">
        <v>1</v>
      </c>
      <c r="F36" s="31">
        <v>195</v>
      </c>
      <c r="G36" s="31">
        <v>0</v>
      </c>
      <c r="H36" s="31">
        <v>70</v>
      </c>
      <c r="I36" s="31">
        <v>13</v>
      </c>
      <c r="J36" s="31">
        <v>0</v>
      </c>
    </row>
    <row r="37" spans="1:10">
      <c r="A37" s="31" t="s">
        <v>33</v>
      </c>
      <c r="B37" s="31" t="s">
        <v>131</v>
      </c>
      <c r="C37" s="31" t="s">
        <v>33</v>
      </c>
      <c r="D37" s="19">
        <f t="shared" si="1"/>
        <v>73</v>
      </c>
      <c r="E37" s="18">
        <v>5</v>
      </c>
      <c r="F37" s="31">
        <v>30000</v>
      </c>
      <c r="G37" s="31">
        <v>28</v>
      </c>
      <c r="H37" s="31">
        <v>42</v>
      </c>
      <c r="I37" s="31">
        <v>0</v>
      </c>
      <c r="J37" s="31">
        <v>3</v>
      </c>
    </row>
    <row r="38" spans="1:10">
      <c r="A38" s="31" t="s">
        <v>62</v>
      </c>
      <c r="B38" s="31" t="s">
        <v>131</v>
      </c>
      <c r="C38" s="31" t="s">
        <v>62</v>
      </c>
      <c r="D38" s="19">
        <f t="shared" si="1"/>
        <v>73</v>
      </c>
      <c r="E38" s="18">
        <v>5</v>
      </c>
      <c r="F38" s="31">
        <v>4651</v>
      </c>
      <c r="G38" s="31">
        <v>0</v>
      </c>
      <c r="H38" s="31">
        <v>70</v>
      </c>
      <c r="I38" s="31">
        <v>0</v>
      </c>
      <c r="J38" s="31">
        <v>3</v>
      </c>
    </row>
    <row r="39" spans="1:10">
      <c r="A39" s="31" t="s">
        <v>67</v>
      </c>
      <c r="B39" s="31" t="s">
        <v>132</v>
      </c>
      <c r="C39" s="31" t="s">
        <v>90</v>
      </c>
      <c r="D39" s="19">
        <f t="shared" si="1"/>
        <v>73</v>
      </c>
      <c r="E39" s="18">
        <v>4</v>
      </c>
      <c r="F39" s="31">
        <v>3980</v>
      </c>
      <c r="G39" s="31">
        <v>28</v>
      </c>
      <c r="H39" s="31">
        <v>42</v>
      </c>
      <c r="I39" s="31">
        <v>0</v>
      </c>
      <c r="J39" s="31">
        <v>3</v>
      </c>
    </row>
    <row r="40" spans="1:10">
      <c r="A40" s="31" t="s">
        <v>61</v>
      </c>
      <c r="B40" s="31" t="s">
        <v>132</v>
      </c>
      <c r="C40" s="31" t="s">
        <v>90</v>
      </c>
      <c r="D40" s="19">
        <f t="shared" si="1"/>
        <v>73</v>
      </c>
      <c r="E40" s="18">
        <v>3</v>
      </c>
      <c r="F40" s="31">
        <v>923</v>
      </c>
      <c r="G40" s="31">
        <v>0</v>
      </c>
      <c r="H40" s="31">
        <v>70</v>
      </c>
      <c r="I40" s="31">
        <v>0</v>
      </c>
      <c r="J40" s="31">
        <v>3</v>
      </c>
    </row>
    <row r="41" spans="1:10">
      <c r="A41" s="31" t="s">
        <v>14</v>
      </c>
      <c r="B41" s="31" t="s">
        <v>132</v>
      </c>
      <c r="C41" s="31" t="s">
        <v>134</v>
      </c>
      <c r="D41" s="19">
        <f t="shared" si="1"/>
        <v>70</v>
      </c>
      <c r="E41" s="18">
        <v>4</v>
      </c>
      <c r="F41" s="31">
        <v>2685</v>
      </c>
      <c r="G41" s="31">
        <v>28</v>
      </c>
      <c r="H41" s="31">
        <v>42</v>
      </c>
      <c r="I41" s="31">
        <v>0</v>
      </c>
      <c r="J41" s="31">
        <v>0</v>
      </c>
    </row>
    <row r="42" spans="1:10">
      <c r="A42" s="31" t="s">
        <v>84</v>
      </c>
      <c r="B42" s="31" t="s">
        <v>132</v>
      </c>
      <c r="C42" s="31" t="s">
        <v>90</v>
      </c>
      <c r="D42" s="19">
        <f t="shared" si="1"/>
        <v>70</v>
      </c>
      <c r="E42" s="18">
        <v>2</v>
      </c>
      <c r="F42" s="31">
        <v>785</v>
      </c>
      <c r="G42" s="31">
        <v>0</v>
      </c>
      <c r="H42" s="31">
        <v>70</v>
      </c>
      <c r="I42" s="31">
        <v>0</v>
      </c>
      <c r="J42" s="31">
        <v>0</v>
      </c>
    </row>
    <row r="43" spans="1:10">
      <c r="A43" s="31" t="s">
        <v>21</v>
      </c>
      <c r="B43" s="31" t="s">
        <v>132</v>
      </c>
      <c r="C43" s="31" t="s">
        <v>133</v>
      </c>
      <c r="D43" s="19">
        <f t="shared" si="1"/>
        <v>70</v>
      </c>
      <c r="E43" s="18">
        <v>2</v>
      </c>
      <c r="F43" s="31">
        <v>390</v>
      </c>
      <c r="G43" s="31">
        <v>0</v>
      </c>
      <c r="H43" s="31">
        <v>70</v>
      </c>
      <c r="I43" s="31">
        <v>0</v>
      </c>
      <c r="J43" s="31">
        <v>0</v>
      </c>
    </row>
    <row r="44" spans="1:10">
      <c r="A44" s="31" t="s">
        <v>92</v>
      </c>
      <c r="B44" s="31" t="s">
        <v>132</v>
      </c>
      <c r="C44" s="31" t="s">
        <v>1</v>
      </c>
      <c r="D44" s="19">
        <f t="shared" si="1"/>
        <v>70</v>
      </c>
      <c r="E44" s="18">
        <v>1</v>
      </c>
      <c r="F44" s="31">
        <v>256</v>
      </c>
      <c r="G44" s="31">
        <v>0</v>
      </c>
      <c r="H44" s="31">
        <v>70</v>
      </c>
      <c r="I44" s="31">
        <v>0</v>
      </c>
      <c r="J44" s="31">
        <v>0</v>
      </c>
    </row>
    <row r="45" spans="1:10">
      <c r="A45" s="31" t="s">
        <v>72</v>
      </c>
      <c r="B45" s="31" t="s">
        <v>132</v>
      </c>
      <c r="C45" s="31" t="s">
        <v>134</v>
      </c>
      <c r="D45" s="19">
        <f t="shared" si="1"/>
        <v>70</v>
      </c>
      <c r="E45" s="18">
        <v>1</v>
      </c>
      <c r="F45" s="31">
        <v>209</v>
      </c>
      <c r="G45" s="31">
        <v>0</v>
      </c>
      <c r="H45" s="31">
        <v>70</v>
      </c>
      <c r="I45" s="31">
        <v>0</v>
      </c>
      <c r="J45" s="31">
        <v>0</v>
      </c>
    </row>
    <row r="46" spans="1:10">
      <c r="A46" s="31" t="s">
        <v>44</v>
      </c>
      <c r="B46" s="31" t="s">
        <v>132</v>
      </c>
      <c r="C46" s="31" t="s">
        <v>34</v>
      </c>
      <c r="D46" s="19">
        <f t="shared" si="1"/>
        <v>65</v>
      </c>
      <c r="E46" s="18">
        <v>5</v>
      </c>
      <c r="F46" s="31">
        <v>10178</v>
      </c>
      <c r="G46" s="31">
        <v>28</v>
      </c>
      <c r="H46" s="31">
        <v>21</v>
      </c>
      <c r="I46" s="31">
        <v>13</v>
      </c>
      <c r="J46" s="31">
        <v>3</v>
      </c>
    </row>
    <row r="47" spans="1:10">
      <c r="A47" s="31" t="s">
        <v>28</v>
      </c>
      <c r="B47" s="31" t="s">
        <v>132</v>
      </c>
      <c r="C47" s="31" t="s">
        <v>9</v>
      </c>
      <c r="D47" s="19">
        <f t="shared" si="1"/>
        <v>65</v>
      </c>
      <c r="E47" s="18">
        <v>5</v>
      </c>
      <c r="F47" s="31">
        <v>9784</v>
      </c>
      <c r="G47" s="31">
        <v>28</v>
      </c>
      <c r="H47" s="31">
        <v>21</v>
      </c>
      <c r="I47" s="31">
        <v>13</v>
      </c>
      <c r="J47" s="31">
        <v>3</v>
      </c>
    </row>
    <row r="48" spans="1:10">
      <c r="A48" s="31" t="s">
        <v>56</v>
      </c>
      <c r="B48" s="31" t="s">
        <v>132</v>
      </c>
      <c r="C48" s="31" t="s">
        <v>62</v>
      </c>
      <c r="D48" s="19">
        <f t="shared" si="1"/>
        <v>65</v>
      </c>
      <c r="E48" s="18">
        <v>5</v>
      </c>
      <c r="F48" s="31">
        <v>6058</v>
      </c>
      <c r="G48" s="31">
        <v>28</v>
      </c>
      <c r="H48" s="31">
        <v>21</v>
      </c>
      <c r="I48" s="31">
        <v>13</v>
      </c>
      <c r="J48" s="31">
        <v>3</v>
      </c>
    </row>
    <row r="49" spans="1:10">
      <c r="A49" s="31" t="s">
        <v>86</v>
      </c>
      <c r="B49" s="31" t="s">
        <v>132</v>
      </c>
      <c r="C49" s="31" t="s">
        <v>34</v>
      </c>
      <c r="D49" s="19">
        <f t="shared" si="1"/>
        <v>65</v>
      </c>
      <c r="E49" s="18">
        <v>2</v>
      </c>
      <c r="F49" s="31">
        <v>615</v>
      </c>
      <c r="G49" s="31">
        <v>28</v>
      </c>
      <c r="H49" s="31">
        <v>21</v>
      </c>
      <c r="I49" s="31">
        <v>13</v>
      </c>
      <c r="J49" s="31">
        <v>3</v>
      </c>
    </row>
    <row r="50" spans="1:10">
      <c r="A50" s="31" t="s">
        <v>41</v>
      </c>
      <c r="B50" s="31" t="s">
        <v>131</v>
      </c>
      <c r="C50" s="31" t="s">
        <v>134</v>
      </c>
      <c r="D50" s="19">
        <f t="shared" si="1"/>
        <v>65</v>
      </c>
      <c r="E50" s="18">
        <v>2</v>
      </c>
      <c r="F50" s="31">
        <v>551</v>
      </c>
      <c r="G50" s="31">
        <v>28</v>
      </c>
      <c r="H50" s="31">
        <v>21</v>
      </c>
      <c r="I50" s="31">
        <v>13</v>
      </c>
      <c r="J50" s="31">
        <v>3</v>
      </c>
    </row>
    <row r="51" spans="1:10">
      <c r="A51" s="31" t="s">
        <v>100</v>
      </c>
      <c r="B51" s="31" t="s">
        <v>132</v>
      </c>
      <c r="C51" s="31" t="s">
        <v>46</v>
      </c>
      <c r="D51" s="19">
        <f t="shared" si="1"/>
        <v>65</v>
      </c>
      <c r="E51" s="18">
        <v>2</v>
      </c>
      <c r="F51" s="31">
        <v>503</v>
      </c>
      <c r="G51" s="31">
        <v>28</v>
      </c>
      <c r="H51" s="31">
        <v>21</v>
      </c>
      <c r="I51" s="31">
        <v>13</v>
      </c>
      <c r="J51" s="31">
        <v>3</v>
      </c>
    </row>
    <row r="52" spans="1:10">
      <c r="A52" s="31" t="s">
        <v>25</v>
      </c>
      <c r="B52" s="31" t="s">
        <v>132</v>
      </c>
      <c r="C52" s="31" t="s">
        <v>9</v>
      </c>
      <c r="D52" s="19">
        <f t="shared" si="1"/>
        <v>65</v>
      </c>
      <c r="E52" s="18">
        <v>1</v>
      </c>
      <c r="F52" s="31">
        <v>316</v>
      </c>
      <c r="G52" s="31">
        <v>28</v>
      </c>
      <c r="H52" s="31">
        <v>21</v>
      </c>
      <c r="I52" s="31">
        <v>13</v>
      </c>
      <c r="J52" s="31">
        <v>3</v>
      </c>
    </row>
    <row r="53" spans="1:10">
      <c r="A53" s="31" t="s">
        <v>49</v>
      </c>
      <c r="B53" s="31" t="s">
        <v>132</v>
      </c>
      <c r="C53" s="31" t="s">
        <v>90</v>
      </c>
      <c r="D53" s="19">
        <f t="shared" si="1"/>
        <v>65</v>
      </c>
      <c r="E53" s="18">
        <v>1</v>
      </c>
      <c r="F53" s="31">
        <v>0</v>
      </c>
      <c r="G53" s="31">
        <v>28</v>
      </c>
      <c r="H53" s="31">
        <v>21</v>
      </c>
      <c r="I53" s="31">
        <v>13</v>
      </c>
      <c r="J53" s="31">
        <v>3</v>
      </c>
    </row>
    <row r="54" spans="1:10">
      <c r="A54" s="31" t="s">
        <v>23</v>
      </c>
      <c r="B54" s="31" t="s">
        <v>132</v>
      </c>
      <c r="C54" s="31" t="s">
        <v>34</v>
      </c>
      <c r="D54" s="19">
        <f t="shared" si="1"/>
        <v>62</v>
      </c>
      <c r="E54" s="18">
        <v>3</v>
      </c>
      <c r="F54" s="31">
        <v>1500</v>
      </c>
      <c r="G54" s="31">
        <v>28</v>
      </c>
      <c r="H54" s="31">
        <v>21</v>
      </c>
      <c r="I54" s="31">
        <v>13</v>
      </c>
      <c r="J54" s="31">
        <v>0</v>
      </c>
    </row>
    <row r="55" spans="1:10">
      <c r="A55" s="31" t="s">
        <v>95</v>
      </c>
      <c r="B55" s="31" t="s">
        <v>132</v>
      </c>
      <c r="C55" s="31" t="s">
        <v>34</v>
      </c>
      <c r="D55" s="19">
        <f t="shared" si="1"/>
        <v>62</v>
      </c>
      <c r="E55" s="18">
        <v>2</v>
      </c>
      <c r="F55" s="31">
        <v>354</v>
      </c>
      <c r="G55" s="31">
        <v>28</v>
      </c>
      <c r="H55" s="31">
        <v>21</v>
      </c>
      <c r="I55" s="31">
        <v>13</v>
      </c>
      <c r="J55" s="31">
        <v>0</v>
      </c>
    </row>
    <row r="56" spans="1:10">
      <c r="A56" s="31" t="s">
        <v>70</v>
      </c>
      <c r="B56" s="31" t="s">
        <v>131</v>
      </c>
      <c r="C56" s="31" t="s">
        <v>70</v>
      </c>
      <c r="D56" s="19">
        <f t="shared" si="1"/>
        <v>55</v>
      </c>
      <c r="E56" s="18">
        <v>5</v>
      </c>
      <c r="F56" s="31">
        <v>5836</v>
      </c>
      <c r="G56" s="31">
        <v>0</v>
      </c>
      <c r="H56" s="31">
        <v>42</v>
      </c>
      <c r="I56" s="31">
        <v>13</v>
      </c>
      <c r="J56" s="31">
        <v>0</v>
      </c>
    </row>
    <row r="57" spans="1:10">
      <c r="A57" s="31" t="s">
        <v>90</v>
      </c>
      <c r="B57" s="31" t="s">
        <v>131</v>
      </c>
      <c r="C57" s="31" t="s">
        <v>90</v>
      </c>
      <c r="D57" s="19">
        <f t="shared" si="1"/>
        <v>55</v>
      </c>
      <c r="E57" s="18">
        <v>4</v>
      </c>
      <c r="F57" s="31">
        <v>3850</v>
      </c>
      <c r="G57" s="31">
        <v>0</v>
      </c>
      <c r="H57" s="31">
        <v>42</v>
      </c>
      <c r="I57" s="31">
        <v>13</v>
      </c>
      <c r="J57" s="31">
        <v>0</v>
      </c>
    </row>
    <row r="58" spans="1:10">
      <c r="A58" s="31" t="s">
        <v>47</v>
      </c>
      <c r="B58" s="31" t="s">
        <v>132</v>
      </c>
      <c r="C58" s="31" t="s">
        <v>9</v>
      </c>
      <c r="D58" s="19">
        <f t="shared" si="1"/>
        <v>52</v>
      </c>
      <c r="E58" s="18">
        <v>5</v>
      </c>
      <c r="F58" s="31">
        <v>13006</v>
      </c>
      <c r="G58" s="31">
        <v>28</v>
      </c>
      <c r="H58" s="31">
        <v>21</v>
      </c>
      <c r="I58" s="31">
        <v>0</v>
      </c>
      <c r="J58" s="31">
        <v>3</v>
      </c>
    </row>
    <row r="59" spans="1:10">
      <c r="A59" s="31" t="s">
        <v>52</v>
      </c>
      <c r="B59" s="31" t="s">
        <v>132</v>
      </c>
      <c r="C59" s="31" t="s">
        <v>77</v>
      </c>
      <c r="D59" s="19">
        <f t="shared" si="1"/>
        <v>52</v>
      </c>
      <c r="E59" s="18">
        <v>3</v>
      </c>
      <c r="F59" s="31">
        <v>1200</v>
      </c>
      <c r="G59" s="31">
        <v>28</v>
      </c>
      <c r="H59" s="31">
        <v>21</v>
      </c>
      <c r="I59" s="31">
        <v>0</v>
      </c>
      <c r="J59" s="31">
        <v>3</v>
      </c>
    </row>
    <row r="60" spans="1:10">
      <c r="A60" s="31" t="s">
        <v>88</v>
      </c>
      <c r="B60" s="31" t="s">
        <v>132</v>
      </c>
      <c r="C60" s="31" t="s">
        <v>77</v>
      </c>
      <c r="D60" s="19">
        <f t="shared" si="1"/>
        <v>51</v>
      </c>
      <c r="E60" s="18">
        <v>1</v>
      </c>
      <c r="F60" s="31">
        <v>300</v>
      </c>
      <c r="G60" s="31">
        <v>0</v>
      </c>
      <c r="H60" s="31">
        <v>35</v>
      </c>
      <c r="I60" s="31">
        <v>13</v>
      </c>
      <c r="J60" s="31">
        <v>3</v>
      </c>
    </row>
    <row r="61" spans="1:10">
      <c r="A61" s="31" t="s">
        <v>15</v>
      </c>
      <c r="B61" s="31" t="s">
        <v>132</v>
      </c>
      <c r="C61" s="31" t="s">
        <v>62</v>
      </c>
      <c r="D61" s="19">
        <f t="shared" si="1"/>
        <v>49</v>
      </c>
      <c r="E61" s="18">
        <v>5</v>
      </c>
      <c r="F61" s="31">
        <v>38621</v>
      </c>
      <c r="G61" s="31">
        <v>28</v>
      </c>
      <c r="H61" s="31">
        <v>21</v>
      </c>
      <c r="I61" s="31">
        <v>0</v>
      </c>
      <c r="J61" s="31">
        <v>0</v>
      </c>
    </row>
    <row r="62" spans="1:10">
      <c r="A62" s="31" t="s">
        <v>6</v>
      </c>
      <c r="B62" s="31" t="s">
        <v>132</v>
      </c>
      <c r="C62" s="31" t="s">
        <v>99</v>
      </c>
      <c r="D62" s="19">
        <f t="shared" si="1"/>
        <v>49</v>
      </c>
      <c r="E62" s="18">
        <v>1</v>
      </c>
      <c r="F62" s="31">
        <v>80</v>
      </c>
      <c r="G62" s="31">
        <v>28</v>
      </c>
      <c r="H62" s="31">
        <v>21</v>
      </c>
      <c r="I62" s="31">
        <v>0</v>
      </c>
      <c r="J62" s="31">
        <v>0</v>
      </c>
    </row>
    <row r="63" spans="1:10">
      <c r="A63" s="31" t="s">
        <v>96</v>
      </c>
      <c r="B63" s="31" t="s">
        <v>132</v>
      </c>
      <c r="C63" s="31" t="s">
        <v>135</v>
      </c>
      <c r="D63" s="19">
        <f t="shared" si="1"/>
        <v>48</v>
      </c>
      <c r="E63" s="18">
        <v>4</v>
      </c>
      <c r="F63" s="31">
        <v>3421</v>
      </c>
      <c r="G63" s="31">
        <v>0</v>
      </c>
      <c r="H63" s="31">
        <v>35</v>
      </c>
      <c r="I63" s="31">
        <v>13</v>
      </c>
      <c r="J63" s="31">
        <v>0</v>
      </c>
    </row>
    <row r="64" spans="1:10">
      <c r="A64" s="31" t="s">
        <v>98</v>
      </c>
      <c r="B64" s="31" t="s">
        <v>132</v>
      </c>
      <c r="C64" s="31" t="s">
        <v>90</v>
      </c>
      <c r="D64" s="19">
        <f t="shared" si="1"/>
        <v>48</v>
      </c>
      <c r="E64" s="18">
        <v>2</v>
      </c>
      <c r="F64" s="31">
        <v>530</v>
      </c>
      <c r="G64" s="31">
        <v>0</v>
      </c>
      <c r="H64" s="31">
        <v>35</v>
      </c>
      <c r="I64" s="31">
        <v>13</v>
      </c>
      <c r="J64" s="31">
        <v>0</v>
      </c>
    </row>
    <row r="65" spans="1:10">
      <c r="A65" s="31" t="s">
        <v>3</v>
      </c>
      <c r="B65" s="31" t="s">
        <v>132</v>
      </c>
      <c r="C65" s="31" t="s">
        <v>133</v>
      </c>
      <c r="D65" s="19">
        <f t="shared" si="1"/>
        <v>48</v>
      </c>
      <c r="E65" s="18">
        <v>2</v>
      </c>
      <c r="F65" s="31">
        <v>411</v>
      </c>
      <c r="G65" s="31">
        <v>0</v>
      </c>
      <c r="H65" s="31">
        <v>35</v>
      </c>
      <c r="I65" s="31">
        <v>13</v>
      </c>
      <c r="J65" s="31">
        <v>0</v>
      </c>
    </row>
    <row r="66" spans="1:10">
      <c r="A66" s="31" t="s">
        <v>82</v>
      </c>
      <c r="B66" s="31" t="s">
        <v>132</v>
      </c>
      <c r="C66" s="31" t="s">
        <v>133</v>
      </c>
      <c r="D66" s="19">
        <f t="shared" ref="D66:D97" si="2">SUM(G66:J66)</f>
        <v>48</v>
      </c>
      <c r="E66" s="18">
        <v>1</v>
      </c>
      <c r="F66" s="31">
        <v>135</v>
      </c>
      <c r="G66" s="31">
        <v>0</v>
      </c>
      <c r="H66" s="31">
        <v>35</v>
      </c>
      <c r="I66" s="31">
        <v>13</v>
      </c>
      <c r="J66" s="31">
        <v>0</v>
      </c>
    </row>
    <row r="67" spans="1:10">
      <c r="A67" s="31" t="s">
        <v>31</v>
      </c>
      <c r="B67" s="31" t="s">
        <v>132</v>
      </c>
      <c r="C67" s="31" t="s">
        <v>46</v>
      </c>
      <c r="D67" s="19">
        <f t="shared" si="2"/>
        <v>48</v>
      </c>
      <c r="E67" s="18">
        <v>1</v>
      </c>
      <c r="F67" s="31">
        <v>86</v>
      </c>
      <c r="G67" s="31">
        <v>0</v>
      </c>
      <c r="H67" s="31">
        <v>35</v>
      </c>
      <c r="I67" s="31">
        <v>13</v>
      </c>
      <c r="J67" s="31">
        <v>0</v>
      </c>
    </row>
    <row r="68" spans="1:10">
      <c r="A68" s="31" t="s">
        <v>93</v>
      </c>
      <c r="B68" s="31" t="s">
        <v>132</v>
      </c>
      <c r="C68" s="31" t="s">
        <v>62</v>
      </c>
      <c r="D68" s="19">
        <f t="shared" si="2"/>
        <v>42</v>
      </c>
      <c r="E68" s="18">
        <v>4</v>
      </c>
      <c r="F68" s="31">
        <v>3632</v>
      </c>
      <c r="G68" s="31">
        <v>0</v>
      </c>
      <c r="H68" s="31">
        <v>42</v>
      </c>
      <c r="I68" s="31">
        <v>0</v>
      </c>
      <c r="J68" s="31">
        <v>0</v>
      </c>
    </row>
    <row r="69" spans="1:10">
      <c r="A69" s="31" t="s">
        <v>71</v>
      </c>
      <c r="B69" s="31" t="s">
        <v>132</v>
      </c>
      <c r="C69" s="31" t="s">
        <v>46</v>
      </c>
      <c r="D69" s="19">
        <f t="shared" si="2"/>
        <v>38</v>
      </c>
      <c r="E69" s="18">
        <v>2</v>
      </c>
      <c r="F69" s="31">
        <v>340</v>
      </c>
      <c r="G69" s="31">
        <v>0</v>
      </c>
      <c r="H69" s="31">
        <v>35</v>
      </c>
      <c r="I69" s="31">
        <v>0</v>
      </c>
      <c r="J69" s="31">
        <v>3</v>
      </c>
    </row>
    <row r="70" spans="1:10">
      <c r="A70" s="31" t="s">
        <v>73</v>
      </c>
      <c r="B70" s="31" t="s">
        <v>132</v>
      </c>
      <c r="C70" s="31" t="s">
        <v>4</v>
      </c>
      <c r="D70" s="19">
        <f t="shared" si="2"/>
        <v>37</v>
      </c>
      <c r="E70" s="18">
        <v>3</v>
      </c>
      <c r="F70" s="31">
        <v>1894</v>
      </c>
      <c r="G70" s="31">
        <v>0</v>
      </c>
      <c r="H70" s="31">
        <v>21</v>
      </c>
      <c r="I70" s="31">
        <v>13</v>
      </c>
      <c r="J70" s="31">
        <v>3</v>
      </c>
    </row>
    <row r="71" spans="1:10">
      <c r="A71" s="31" t="s">
        <v>97</v>
      </c>
      <c r="B71" s="31" t="s">
        <v>132</v>
      </c>
      <c r="C71" s="31" t="s">
        <v>1</v>
      </c>
      <c r="D71" s="19">
        <f t="shared" si="2"/>
        <v>35</v>
      </c>
      <c r="E71" s="18">
        <v>5</v>
      </c>
      <c r="F71" s="31">
        <v>4260</v>
      </c>
      <c r="G71" s="31">
        <v>0</v>
      </c>
      <c r="H71" s="31">
        <v>35</v>
      </c>
      <c r="I71" s="31">
        <v>0</v>
      </c>
      <c r="J71" s="31">
        <v>0</v>
      </c>
    </row>
    <row r="72" spans="1:10">
      <c r="A72" s="31" t="s">
        <v>80</v>
      </c>
      <c r="B72" s="31" t="s">
        <v>132</v>
      </c>
      <c r="C72" s="31" t="s">
        <v>133</v>
      </c>
      <c r="D72" s="19">
        <f t="shared" si="2"/>
        <v>35</v>
      </c>
      <c r="E72" s="18">
        <v>4</v>
      </c>
      <c r="F72" s="31">
        <v>3781</v>
      </c>
      <c r="G72" s="31">
        <v>0</v>
      </c>
      <c r="H72" s="31">
        <v>35</v>
      </c>
      <c r="I72" s="31">
        <v>0</v>
      </c>
      <c r="J72" s="31">
        <v>0</v>
      </c>
    </row>
    <row r="73" spans="1:10">
      <c r="A73" s="31" t="s">
        <v>27</v>
      </c>
      <c r="B73" s="31" t="s">
        <v>132</v>
      </c>
      <c r="C73" s="31" t="s">
        <v>99</v>
      </c>
      <c r="D73" s="19">
        <f t="shared" si="2"/>
        <v>35</v>
      </c>
      <c r="E73" s="18">
        <v>4</v>
      </c>
      <c r="F73" s="31">
        <v>2512</v>
      </c>
      <c r="G73" s="31">
        <v>0</v>
      </c>
      <c r="H73" s="31">
        <v>35</v>
      </c>
      <c r="I73" s="31">
        <v>0</v>
      </c>
      <c r="J73" s="31">
        <v>0</v>
      </c>
    </row>
    <row r="74" spans="1:10">
      <c r="A74" s="31" t="s">
        <v>37</v>
      </c>
      <c r="B74" s="31" t="s">
        <v>132</v>
      </c>
      <c r="C74" s="31" t="s">
        <v>135</v>
      </c>
      <c r="D74" s="19">
        <f t="shared" si="2"/>
        <v>35</v>
      </c>
      <c r="E74" s="18">
        <v>3</v>
      </c>
      <c r="F74" s="31">
        <v>1542</v>
      </c>
      <c r="G74" s="31">
        <v>0</v>
      </c>
      <c r="H74" s="31">
        <v>35</v>
      </c>
      <c r="I74" s="31">
        <v>0</v>
      </c>
      <c r="J74" s="31">
        <v>0</v>
      </c>
    </row>
    <row r="75" spans="1:10">
      <c r="A75" s="31" t="s">
        <v>87</v>
      </c>
      <c r="B75" s="31" t="s">
        <v>132</v>
      </c>
      <c r="C75" s="31" t="s">
        <v>135</v>
      </c>
      <c r="D75" s="19">
        <f t="shared" si="2"/>
        <v>35</v>
      </c>
      <c r="E75" s="18">
        <v>3</v>
      </c>
      <c r="F75" s="31">
        <v>993</v>
      </c>
      <c r="G75" s="31">
        <v>0</v>
      </c>
      <c r="H75" s="31">
        <v>35</v>
      </c>
      <c r="I75" s="31">
        <v>0</v>
      </c>
      <c r="J75" s="31">
        <v>0</v>
      </c>
    </row>
    <row r="76" spans="1:10">
      <c r="A76" s="63" t="s">
        <v>136</v>
      </c>
      <c r="B76" s="31" t="s">
        <v>132</v>
      </c>
      <c r="C76" s="31" t="s">
        <v>33</v>
      </c>
      <c r="D76" s="19">
        <f t="shared" si="2"/>
        <v>35</v>
      </c>
      <c r="E76" s="18">
        <v>1</v>
      </c>
      <c r="F76" s="31">
        <v>64</v>
      </c>
      <c r="G76" s="31">
        <v>0</v>
      </c>
      <c r="H76" s="31">
        <v>35</v>
      </c>
      <c r="I76" s="31">
        <v>0</v>
      </c>
      <c r="J76" s="31">
        <v>0</v>
      </c>
    </row>
    <row r="77" spans="1:10">
      <c r="A77" s="31" t="s">
        <v>16</v>
      </c>
      <c r="B77" s="31" t="s">
        <v>132</v>
      </c>
      <c r="C77" s="31" t="s">
        <v>1</v>
      </c>
      <c r="D77" s="19">
        <f t="shared" si="2"/>
        <v>34</v>
      </c>
      <c r="E77" s="18">
        <v>5</v>
      </c>
      <c r="F77" s="31">
        <v>25766</v>
      </c>
      <c r="G77" s="31">
        <v>0</v>
      </c>
      <c r="H77" s="31">
        <v>21</v>
      </c>
      <c r="I77" s="31">
        <v>13</v>
      </c>
      <c r="J77" s="31">
        <v>0</v>
      </c>
    </row>
    <row r="78" spans="1:10">
      <c r="A78" s="31" t="s">
        <v>17</v>
      </c>
      <c r="B78" s="31" t="s">
        <v>132</v>
      </c>
      <c r="C78" s="31" t="s">
        <v>62</v>
      </c>
      <c r="D78" s="19">
        <f t="shared" si="2"/>
        <v>31</v>
      </c>
      <c r="E78" s="18">
        <v>5</v>
      </c>
      <c r="F78" s="31">
        <v>182423</v>
      </c>
      <c r="G78" s="31">
        <v>28</v>
      </c>
      <c r="H78" s="31">
        <v>0</v>
      </c>
      <c r="I78" s="31">
        <v>0</v>
      </c>
      <c r="J78" s="31">
        <v>3</v>
      </c>
    </row>
    <row r="79" spans="1:10">
      <c r="A79" s="31" t="s">
        <v>7</v>
      </c>
      <c r="B79" s="31" t="s">
        <v>132</v>
      </c>
      <c r="C79" s="31" t="s">
        <v>62</v>
      </c>
      <c r="D79" s="19">
        <f t="shared" si="2"/>
        <v>28</v>
      </c>
      <c r="E79" s="18">
        <v>5</v>
      </c>
      <c r="F79" s="31">
        <v>7848</v>
      </c>
      <c r="G79" s="31">
        <v>28</v>
      </c>
      <c r="H79" s="31">
        <v>0</v>
      </c>
      <c r="I79" s="31">
        <v>0</v>
      </c>
      <c r="J79" s="31">
        <v>0</v>
      </c>
    </row>
    <row r="80" spans="1:10">
      <c r="A80" s="31" t="s">
        <v>39</v>
      </c>
      <c r="B80" s="31" t="s">
        <v>132</v>
      </c>
      <c r="C80" s="31" t="s">
        <v>90</v>
      </c>
      <c r="D80" s="19">
        <f t="shared" si="2"/>
        <v>28</v>
      </c>
      <c r="E80" s="18">
        <v>4</v>
      </c>
      <c r="F80" s="31">
        <v>3272</v>
      </c>
      <c r="G80" s="31">
        <v>28</v>
      </c>
      <c r="H80" s="31">
        <v>0</v>
      </c>
      <c r="I80" s="31">
        <v>0</v>
      </c>
      <c r="J80" s="31">
        <v>0</v>
      </c>
    </row>
    <row r="81" spans="1:10">
      <c r="A81" s="31" t="s">
        <v>42</v>
      </c>
      <c r="B81" s="31" t="s">
        <v>132</v>
      </c>
      <c r="C81" s="31" t="s">
        <v>77</v>
      </c>
      <c r="D81" s="19">
        <f t="shared" si="2"/>
        <v>28</v>
      </c>
      <c r="E81" s="18">
        <v>2</v>
      </c>
      <c r="F81" s="31">
        <v>585</v>
      </c>
      <c r="G81" s="31">
        <v>28</v>
      </c>
      <c r="H81" s="31">
        <v>0</v>
      </c>
      <c r="I81" s="31">
        <v>0</v>
      </c>
      <c r="J81" s="31">
        <v>0</v>
      </c>
    </row>
    <row r="82" spans="1:10">
      <c r="A82" s="31" t="s">
        <v>50</v>
      </c>
      <c r="B82" s="31" t="s">
        <v>132</v>
      </c>
      <c r="C82" s="31" t="s">
        <v>135</v>
      </c>
      <c r="D82" s="19">
        <f t="shared" si="2"/>
        <v>28</v>
      </c>
      <c r="E82" s="18">
        <v>2</v>
      </c>
      <c r="F82" s="31">
        <v>511</v>
      </c>
      <c r="G82" s="31">
        <v>28</v>
      </c>
      <c r="H82" s="31">
        <v>0</v>
      </c>
      <c r="I82" s="31">
        <v>0</v>
      </c>
      <c r="J82" s="31">
        <v>0</v>
      </c>
    </row>
    <row r="83" spans="1:10">
      <c r="A83" s="31" t="s">
        <v>20</v>
      </c>
      <c r="B83" s="31" t="s">
        <v>132</v>
      </c>
      <c r="C83" s="31" t="s">
        <v>135</v>
      </c>
      <c r="D83" s="19">
        <f t="shared" si="2"/>
        <v>16</v>
      </c>
      <c r="E83" s="18">
        <v>2</v>
      </c>
      <c r="F83" s="31">
        <v>450</v>
      </c>
      <c r="G83" s="31">
        <v>0</v>
      </c>
      <c r="H83" s="31">
        <v>0</v>
      </c>
      <c r="I83" s="31">
        <v>13</v>
      </c>
      <c r="J83" s="31">
        <v>3</v>
      </c>
    </row>
    <row r="84" spans="1:10">
      <c r="A84" s="31" t="s">
        <v>64</v>
      </c>
      <c r="B84" s="31" t="s">
        <v>132</v>
      </c>
      <c r="C84" s="31" t="s">
        <v>99</v>
      </c>
      <c r="D84" s="19">
        <f t="shared" si="2"/>
        <v>13</v>
      </c>
      <c r="E84" s="18">
        <v>3</v>
      </c>
      <c r="F84" s="31">
        <v>1040</v>
      </c>
      <c r="G84" s="31">
        <v>0</v>
      </c>
      <c r="H84" s="31">
        <v>0</v>
      </c>
      <c r="I84" s="31">
        <v>13</v>
      </c>
      <c r="J84" s="31">
        <v>0</v>
      </c>
    </row>
    <row r="85" spans="1:10">
      <c r="A85" s="31" t="s">
        <v>89</v>
      </c>
      <c r="B85" s="31" t="s">
        <v>132</v>
      </c>
      <c r="C85" s="31" t="s">
        <v>134</v>
      </c>
      <c r="D85" s="19">
        <f t="shared" si="2"/>
        <v>13</v>
      </c>
      <c r="E85" s="18">
        <v>2</v>
      </c>
      <c r="F85" s="31">
        <v>704</v>
      </c>
      <c r="G85" s="31">
        <v>0</v>
      </c>
      <c r="H85" s="31">
        <v>0</v>
      </c>
      <c r="I85" s="31">
        <v>13</v>
      </c>
      <c r="J85" s="31">
        <v>0</v>
      </c>
    </row>
    <row r="86" spans="1:10">
      <c r="A86" s="31" t="s">
        <v>26</v>
      </c>
      <c r="B86" s="31" t="s">
        <v>132</v>
      </c>
      <c r="C86" s="31" t="s">
        <v>34</v>
      </c>
      <c r="D86" s="19">
        <f t="shared" si="2"/>
        <v>13</v>
      </c>
      <c r="E86" s="18">
        <v>1</v>
      </c>
      <c r="F86" s="31">
        <v>204</v>
      </c>
      <c r="G86" s="31">
        <v>0</v>
      </c>
      <c r="H86" s="31">
        <v>0</v>
      </c>
      <c r="I86" s="31">
        <v>13</v>
      </c>
      <c r="J86" s="31">
        <v>0</v>
      </c>
    </row>
    <row r="87" spans="1:10">
      <c r="A87" s="31" t="s">
        <v>76</v>
      </c>
      <c r="B87" s="31" t="s">
        <v>132</v>
      </c>
      <c r="C87" s="31" t="s">
        <v>99</v>
      </c>
      <c r="D87" s="19">
        <f t="shared" si="2"/>
        <v>3</v>
      </c>
      <c r="E87" s="18">
        <v>4</v>
      </c>
      <c r="F87" s="31">
        <v>3000</v>
      </c>
      <c r="G87" s="31">
        <v>0</v>
      </c>
      <c r="H87" s="31">
        <v>0</v>
      </c>
      <c r="I87" s="31">
        <v>0</v>
      </c>
      <c r="J87" s="31">
        <v>3</v>
      </c>
    </row>
    <row r="88" spans="1:10">
      <c r="A88" s="31" t="s">
        <v>65</v>
      </c>
      <c r="B88" s="31" t="s">
        <v>132</v>
      </c>
      <c r="C88" s="31" t="s">
        <v>90</v>
      </c>
      <c r="D88" s="19">
        <f t="shared" si="2"/>
        <v>3</v>
      </c>
      <c r="E88" s="18">
        <v>2</v>
      </c>
      <c r="F88" s="31">
        <v>582</v>
      </c>
      <c r="G88" s="31">
        <v>0</v>
      </c>
      <c r="H88" s="31">
        <v>0</v>
      </c>
      <c r="I88" s="31">
        <v>0</v>
      </c>
      <c r="J88" s="31">
        <v>3</v>
      </c>
    </row>
    <row r="89" spans="1:10">
      <c r="A89" s="31" t="s">
        <v>66</v>
      </c>
      <c r="B89" s="31" t="s">
        <v>132</v>
      </c>
      <c r="C89" s="31" t="s">
        <v>135</v>
      </c>
      <c r="D89" s="19">
        <f t="shared" si="2"/>
        <v>3</v>
      </c>
      <c r="E89" s="18">
        <v>1</v>
      </c>
      <c r="F89" s="31">
        <v>0</v>
      </c>
      <c r="G89" s="31">
        <v>0</v>
      </c>
      <c r="H89" s="31">
        <v>0</v>
      </c>
      <c r="I89" s="31">
        <v>0</v>
      </c>
      <c r="J89" s="31">
        <v>3</v>
      </c>
    </row>
    <row r="90" spans="1:10">
      <c r="A90" s="31" t="s">
        <v>75</v>
      </c>
      <c r="B90" s="31" t="s">
        <v>132</v>
      </c>
      <c r="C90" s="31" t="s">
        <v>77</v>
      </c>
      <c r="D90" s="19">
        <f t="shared" si="2"/>
        <v>0</v>
      </c>
      <c r="E90" s="18">
        <v>5</v>
      </c>
      <c r="F90" s="31">
        <v>5007</v>
      </c>
      <c r="G90" s="31">
        <v>0</v>
      </c>
      <c r="H90" s="31">
        <v>0</v>
      </c>
      <c r="I90" s="31">
        <v>0</v>
      </c>
      <c r="J90" s="31">
        <v>0</v>
      </c>
    </row>
    <row r="91" spans="1:10">
      <c r="A91" s="31" t="s">
        <v>48</v>
      </c>
      <c r="B91" s="31" t="s">
        <v>132</v>
      </c>
      <c r="C91" s="31" t="s">
        <v>70</v>
      </c>
      <c r="D91" s="19">
        <f t="shared" si="2"/>
        <v>0</v>
      </c>
      <c r="E91" s="18">
        <v>5</v>
      </c>
      <c r="F91" s="31">
        <v>4300</v>
      </c>
      <c r="G91" s="31">
        <v>0</v>
      </c>
      <c r="H91" s="31">
        <v>0</v>
      </c>
      <c r="I91" s="31">
        <v>0</v>
      </c>
      <c r="J91" s="31">
        <v>0</v>
      </c>
    </row>
    <row r="92" spans="1:10">
      <c r="A92" s="31" t="s">
        <v>55</v>
      </c>
      <c r="B92" s="31" t="s">
        <v>132</v>
      </c>
      <c r="C92" s="31" t="s">
        <v>9</v>
      </c>
      <c r="D92" s="19">
        <f t="shared" si="2"/>
        <v>0</v>
      </c>
      <c r="E92" s="18">
        <v>3</v>
      </c>
      <c r="F92" s="31">
        <v>1828</v>
      </c>
      <c r="G92" s="31">
        <v>0</v>
      </c>
      <c r="H92" s="31">
        <v>0</v>
      </c>
      <c r="I92" s="31">
        <v>0</v>
      </c>
      <c r="J92" s="31">
        <v>0</v>
      </c>
    </row>
    <row r="93" spans="1:10">
      <c r="A93" s="31" t="s">
        <v>43</v>
      </c>
      <c r="B93" s="31" t="s">
        <v>132</v>
      </c>
      <c r="C93" s="31" t="s">
        <v>70</v>
      </c>
      <c r="D93" s="19">
        <f t="shared" si="2"/>
        <v>0</v>
      </c>
      <c r="E93" s="18">
        <v>3</v>
      </c>
      <c r="F93" s="31">
        <v>1633</v>
      </c>
      <c r="G93" s="31">
        <v>0</v>
      </c>
      <c r="H93" s="31">
        <v>0</v>
      </c>
      <c r="I93" s="31">
        <v>0</v>
      </c>
      <c r="J93" s="31">
        <v>0</v>
      </c>
    </row>
    <row r="94" spans="1:10">
      <c r="A94" s="31" t="s">
        <v>11</v>
      </c>
      <c r="B94" s="31" t="s">
        <v>132</v>
      </c>
      <c r="C94" s="31" t="s">
        <v>70</v>
      </c>
      <c r="D94" s="19">
        <f t="shared" si="2"/>
        <v>0</v>
      </c>
      <c r="E94" s="18">
        <v>3</v>
      </c>
      <c r="F94" s="31">
        <v>1082</v>
      </c>
      <c r="G94" s="31">
        <v>0</v>
      </c>
      <c r="H94" s="31">
        <v>0</v>
      </c>
      <c r="I94" s="31">
        <v>0</v>
      </c>
      <c r="J94" s="31">
        <v>0</v>
      </c>
    </row>
    <row r="95" spans="1:10">
      <c r="A95" s="31" t="s">
        <v>32</v>
      </c>
      <c r="B95" s="31" t="s">
        <v>132</v>
      </c>
      <c r="C95" s="31" t="s">
        <v>90</v>
      </c>
      <c r="D95" s="19">
        <f t="shared" si="2"/>
        <v>0</v>
      </c>
      <c r="E95" s="18">
        <v>3</v>
      </c>
      <c r="F95" s="31">
        <v>863</v>
      </c>
      <c r="G95" s="31">
        <v>0</v>
      </c>
      <c r="H95" s="31">
        <v>0</v>
      </c>
      <c r="I95" s="31">
        <v>0</v>
      </c>
      <c r="J95" s="31">
        <v>0</v>
      </c>
    </row>
    <row r="96" spans="1:10">
      <c r="A96" s="31" t="s">
        <v>13</v>
      </c>
      <c r="B96" s="31" t="s">
        <v>132</v>
      </c>
      <c r="C96" s="31" t="s">
        <v>1</v>
      </c>
      <c r="D96" s="19">
        <f t="shared" si="2"/>
        <v>0</v>
      </c>
      <c r="E96" s="18">
        <v>2</v>
      </c>
      <c r="F96" s="31">
        <v>814</v>
      </c>
      <c r="G96" s="31">
        <v>0</v>
      </c>
      <c r="H96" s="31">
        <v>0</v>
      </c>
      <c r="I96" s="31">
        <v>0</v>
      </c>
      <c r="J96" s="31">
        <v>0</v>
      </c>
    </row>
    <row r="97" spans="1:10">
      <c r="A97" s="31" t="s">
        <v>85</v>
      </c>
      <c r="B97" s="31" t="s">
        <v>132</v>
      </c>
      <c r="C97" s="31" t="s">
        <v>77</v>
      </c>
      <c r="D97" s="19">
        <f t="shared" si="2"/>
        <v>0</v>
      </c>
      <c r="E97" s="18">
        <v>2</v>
      </c>
      <c r="F97" s="31">
        <v>350</v>
      </c>
      <c r="G97" s="31">
        <v>0</v>
      </c>
      <c r="H97" s="31">
        <v>0</v>
      </c>
      <c r="I97" s="31">
        <v>0</v>
      </c>
      <c r="J97" s="31">
        <v>0</v>
      </c>
    </row>
    <row r="98" spans="1:10">
      <c r="A98" s="31" t="s">
        <v>8</v>
      </c>
      <c r="B98" s="31" t="s">
        <v>132</v>
      </c>
      <c r="C98" s="31" t="s">
        <v>1</v>
      </c>
      <c r="D98" s="19">
        <f t="shared" ref="D98:D103" si="3">SUM(G98:J98)</f>
        <v>0</v>
      </c>
      <c r="E98" s="18">
        <v>1</v>
      </c>
      <c r="F98" s="31">
        <v>167</v>
      </c>
      <c r="G98" s="31">
        <v>0</v>
      </c>
      <c r="H98" s="31">
        <v>0</v>
      </c>
      <c r="I98" s="31">
        <v>0</v>
      </c>
      <c r="J98" s="31">
        <v>0</v>
      </c>
    </row>
    <row r="99" spans="1:10">
      <c r="A99" s="31" t="s">
        <v>81</v>
      </c>
      <c r="B99" s="31" t="s">
        <v>132</v>
      </c>
      <c r="C99" s="31" t="s">
        <v>46</v>
      </c>
      <c r="D99" s="19">
        <f t="shared" si="3"/>
        <v>0</v>
      </c>
      <c r="E99" s="18">
        <v>1</v>
      </c>
      <c r="F99" s="31">
        <v>166</v>
      </c>
      <c r="G99" s="31">
        <v>0</v>
      </c>
      <c r="H99" s="31">
        <v>0</v>
      </c>
      <c r="I99" s="31">
        <v>0</v>
      </c>
      <c r="J99" s="31">
        <v>0</v>
      </c>
    </row>
    <row r="100" spans="1:10">
      <c r="A100" s="31" t="s">
        <v>40</v>
      </c>
      <c r="B100" s="31" t="s">
        <v>132</v>
      </c>
      <c r="C100" s="31" t="s">
        <v>134</v>
      </c>
      <c r="D100" s="19">
        <f t="shared" si="3"/>
        <v>0</v>
      </c>
      <c r="E100" s="18">
        <v>1</v>
      </c>
      <c r="F100" s="31">
        <v>145</v>
      </c>
      <c r="G100" s="31">
        <v>0</v>
      </c>
      <c r="H100" s="31">
        <v>0</v>
      </c>
      <c r="I100" s="31">
        <v>0</v>
      </c>
      <c r="J100" s="31">
        <v>0</v>
      </c>
    </row>
    <row r="101" spans="1:10">
      <c r="A101" s="31" t="s">
        <v>79</v>
      </c>
      <c r="B101" s="31" t="s">
        <v>132</v>
      </c>
      <c r="C101" s="31" t="s">
        <v>1</v>
      </c>
      <c r="D101" s="19">
        <f t="shared" si="3"/>
        <v>0</v>
      </c>
      <c r="E101" s="18">
        <v>1</v>
      </c>
      <c r="F101" s="31">
        <v>129</v>
      </c>
      <c r="G101" s="31">
        <v>0</v>
      </c>
      <c r="H101" s="31">
        <v>0</v>
      </c>
      <c r="I101" s="31">
        <v>0</v>
      </c>
      <c r="J101" s="31">
        <v>0</v>
      </c>
    </row>
    <row r="102" spans="1:10">
      <c r="A102" s="31" t="s">
        <v>38</v>
      </c>
      <c r="B102" s="31" t="s">
        <v>132</v>
      </c>
      <c r="C102" s="31" t="s">
        <v>1</v>
      </c>
      <c r="D102" s="19">
        <f t="shared" si="3"/>
        <v>0</v>
      </c>
      <c r="E102" s="18">
        <v>1</v>
      </c>
      <c r="F102" s="31">
        <v>56</v>
      </c>
      <c r="G102" s="31">
        <v>0</v>
      </c>
      <c r="H102" s="31">
        <v>0</v>
      </c>
      <c r="I102" s="31">
        <v>0</v>
      </c>
      <c r="J102" s="31">
        <v>0</v>
      </c>
    </row>
    <row r="103" spans="1:10">
      <c r="A103" s="31" t="s">
        <v>74</v>
      </c>
      <c r="B103" s="31" t="s">
        <v>132</v>
      </c>
      <c r="C103" s="31" t="s">
        <v>9</v>
      </c>
      <c r="D103" s="19">
        <f t="shared" si="3"/>
        <v>0</v>
      </c>
      <c r="E103" s="18">
        <v>1</v>
      </c>
      <c r="F103" s="31">
        <v>50</v>
      </c>
      <c r="G103" s="31">
        <v>0</v>
      </c>
      <c r="H103" s="31">
        <v>0</v>
      </c>
      <c r="I103" s="31">
        <v>0</v>
      </c>
      <c r="J103" s="31">
        <v>0</v>
      </c>
    </row>
  </sheetData>
  <sortState ref="A3:J104">
    <sortCondition descending="1" ref="D3:D104"/>
    <sortCondition descending="1" ref="F3:F10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103"/>
  <sheetViews>
    <sheetView topLeftCell="B1" workbookViewId="0">
      <selection activeCell="J3" sqref="J3"/>
    </sheetView>
  </sheetViews>
  <sheetFormatPr defaultRowHeight="15"/>
  <cols>
    <col min="1" max="1" width="47.42578125" customWidth="1"/>
    <col min="2" max="2" width="19.7109375" style="105" customWidth="1"/>
    <col min="3" max="3" width="20.85546875" style="105" customWidth="1"/>
    <col min="5" max="5" width="9.140625" style="12"/>
    <col min="6" max="6" width="16" customWidth="1"/>
    <col min="7" max="7" width="31.5703125" customWidth="1"/>
    <col min="8" max="8" width="32.5703125" customWidth="1"/>
    <col min="9" max="9" width="20" customWidth="1"/>
  </cols>
  <sheetData>
    <row r="1" spans="1:9" ht="30">
      <c r="A1" s="8" t="s">
        <v>102</v>
      </c>
      <c r="B1" s="104" t="s">
        <v>129</v>
      </c>
      <c r="C1" s="94" t="s">
        <v>130</v>
      </c>
      <c r="D1" s="11" t="s">
        <v>107</v>
      </c>
      <c r="E1" s="1" t="s">
        <v>108</v>
      </c>
      <c r="F1" s="8" t="s">
        <v>109</v>
      </c>
      <c r="G1" s="128" t="s">
        <v>187</v>
      </c>
      <c r="H1" s="120" t="s">
        <v>185</v>
      </c>
      <c r="I1" s="120" t="s">
        <v>186</v>
      </c>
    </row>
    <row r="2" spans="1:9">
      <c r="A2" s="17" t="s">
        <v>101</v>
      </c>
      <c r="B2" s="31" t="s">
        <v>132</v>
      </c>
      <c r="C2" s="31" t="s">
        <v>90</v>
      </c>
      <c r="D2" s="19">
        <v>100</v>
      </c>
      <c r="E2" s="18">
        <v>5</v>
      </c>
      <c r="F2" s="17">
        <v>2198</v>
      </c>
      <c r="G2" s="17">
        <v>80</v>
      </c>
      <c r="H2" s="17">
        <v>10</v>
      </c>
      <c r="I2" s="17">
        <v>10</v>
      </c>
    </row>
    <row r="3" spans="1:9">
      <c r="A3" s="17" t="s">
        <v>47</v>
      </c>
      <c r="B3" s="31" t="s">
        <v>132</v>
      </c>
      <c r="C3" s="31" t="s">
        <v>9</v>
      </c>
      <c r="D3" s="19">
        <v>100</v>
      </c>
      <c r="E3" s="18">
        <v>5</v>
      </c>
      <c r="F3" s="17">
        <v>980</v>
      </c>
      <c r="G3" s="17">
        <v>80</v>
      </c>
      <c r="H3" s="17">
        <v>10</v>
      </c>
      <c r="I3" s="17">
        <v>10</v>
      </c>
    </row>
    <row r="4" spans="1:9">
      <c r="A4" s="17" t="s">
        <v>44</v>
      </c>
      <c r="B4" s="31" t="s">
        <v>132</v>
      </c>
      <c r="C4" s="31" t="s">
        <v>34</v>
      </c>
      <c r="D4" s="19">
        <v>100</v>
      </c>
      <c r="E4" s="18">
        <v>5</v>
      </c>
      <c r="F4" s="17">
        <v>750</v>
      </c>
      <c r="G4" s="17">
        <v>80</v>
      </c>
      <c r="H4" s="17">
        <v>10</v>
      </c>
      <c r="I4" s="17">
        <v>10</v>
      </c>
    </row>
    <row r="5" spans="1:9">
      <c r="A5" s="17" t="s">
        <v>1</v>
      </c>
      <c r="B5" s="31" t="s">
        <v>131</v>
      </c>
      <c r="C5" s="31" t="s">
        <v>1</v>
      </c>
      <c r="D5" s="19">
        <v>100</v>
      </c>
      <c r="E5" s="18">
        <v>5</v>
      </c>
      <c r="F5" s="17">
        <v>372</v>
      </c>
      <c r="G5" s="17">
        <v>80</v>
      </c>
      <c r="H5" s="17">
        <v>10</v>
      </c>
      <c r="I5" s="17">
        <v>10</v>
      </c>
    </row>
    <row r="6" spans="1:9">
      <c r="A6" s="17" t="s">
        <v>94</v>
      </c>
      <c r="B6" s="31" t="s">
        <v>132</v>
      </c>
      <c r="C6" s="31" t="s">
        <v>77</v>
      </c>
      <c r="D6" s="19">
        <v>100</v>
      </c>
      <c r="E6" s="18">
        <v>4</v>
      </c>
      <c r="F6" s="17">
        <v>219</v>
      </c>
      <c r="G6" s="17">
        <v>80</v>
      </c>
      <c r="H6" s="17">
        <v>10</v>
      </c>
      <c r="I6" s="17">
        <v>10</v>
      </c>
    </row>
    <row r="7" spans="1:9">
      <c r="A7" s="17" t="s">
        <v>22</v>
      </c>
      <c r="B7" s="31" t="s">
        <v>132</v>
      </c>
      <c r="C7" s="31" t="s">
        <v>4</v>
      </c>
      <c r="D7" s="19">
        <v>100</v>
      </c>
      <c r="E7" s="18">
        <v>4</v>
      </c>
      <c r="F7" s="17">
        <v>194</v>
      </c>
      <c r="G7" s="17">
        <v>80</v>
      </c>
      <c r="H7" s="17">
        <v>10</v>
      </c>
      <c r="I7" s="17">
        <v>10</v>
      </c>
    </row>
    <row r="8" spans="1:9">
      <c r="A8" s="17" t="s">
        <v>18</v>
      </c>
      <c r="B8" s="31" t="s">
        <v>132</v>
      </c>
      <c r="C8" s="31" t="s">
        <v>1</v>
      </c>
      <c r="D8" s="19">
        <v>100</v>
      </c>
      <c r="E8" s="18">
        <v>3</v>
      </c>
      <c r="F8" s="17">
        <v>151</v>
      </c>
      <c r="G8" s="17">
        <v>80</v>
      </c>
      <c r="H8" s="17">
        <v>10</v>
      </c>
      <c r="I8" s="17">
        <v>10</v>
      </c>
    </row>
    <row r="9" spans="1:9">
      <c r="A9" s="17" t="s">
        <v>60</v>
      </c>
      <c r="B9" s="31" t="s">
        <v>132</v>
      </c>
      <c r="C9" s="31" t="s">
        <v>133</v>
      </c>
      <c r="D9" s="19">
        <v>90</v>
      </c>
      <c r="E9" s="18">
        <v>3</v>
      </c>
      <c r="F9" s="17">
        <v>109</v>
      </c>
      <c r="G9" s="17">
        <v>80</v>
      </c>
      <c r="H9" s="17">
        <v>0</v>
      </c>
      <c r="I9" s="17">
        <v>10</v>
      </c>
    </row>
    <row r="10" spans="1:9">
      <c r="A10" s="17" t="s">
        <v>4</v>
      </c>
      <c r="B10" s="31" t="s">
        <v>131</v>
      </c>
      <c r="C10" s="31" t="s">
        <v>4</v>
      </c>
      <c r="D10" s="19">
        <v>90</v>
      </c>
      <c r="E10" s="18">
        <v>3</v>
      </c>
      <c r="F10" s="17">
        <v>97</v>
      </c>
      <c r="G10" s="17">
        <v>80</v>
      </c>
      <c r="H10" s="17">
        <v>0</v>
      </c>
      <c r="I10" s="17">
        <v>10</v>
      </c>
    </row>
    <row r="11" spans="1:9">
      <c r="A11" s="17" t="s">
        <v>28</v>
      </c>
      <c r="B11" s="31" t="s">
        <v>132</v>
      </c>
      <c r="C11" s="31" t="s">
        <v>9</v>
      </c>
      <c r="D11" s="19">
        <v>80</v>
      </c>
      <c r="E11" s="18">
        <v>5</v>
      </c>
      <c r="F11" s="17">
        <v>771</v>
      </c>
      <c r="G11" s="17">
        <v>60</v>
      </c>
      <c r="H11" s="17">
        <v>10</v>
      </c>
      <c r="I11" s="17">
        <v>10</v>
      </c>
    </row>
    <row r="12" spans="1:9">
      <c r="A12" s="17" t="s">
        <v>5</v>
      </c>
      <c r="B12" s="31" t="s">
        <v>132</v>
      </c>
      <c r="C12" s="31" t="s">
        <v>34</v>
      </c>
      <c r="D12" s="19">
        <v>80</v>
      </c>
      <c r="E12" s="18">
        <v>5</v>
      </c>
      <c r="F12" s="17">
        <v>679</v>
      </c>
      <c r="G12" s="17">
        <v>60</v>
      </c>
      <c r="H12" s="17">
        <v>10</v>
      </c>
      <c r="I12" s="17">
        <v>10</v>
      </c>
    </row>
    <row r="13" spans="1:9">
      <c r="A13" s="17" t="s">
        <v>45</v>
      </c>
      <c r="B13" s="31" t="s">
        <v>132</v>
      </c>
      <c r="C13" s="31" t="s">
        <v>46</v>
      </c>
      <c r="D13" s="19">
        <v>80</v>
      </c>
      <c r="E13" s="18">
        <v>5</v>
      </c>
      <c r="F13" s="17">
        <v>594</v>
      </c>
      <c r="G13" s="17">
        <v>60</v>
      </c>
      <c r="H13" s="17">
        <v>10</v>
      </c>
      <c r="I13" s="17">
        <v>10</v>
      </c>
    </row>
    <row r="14" spans="1:9">
      <c r="A14" s="17" t="s">
        <v>23</v>
      </c>
      <c r="B14" s="31" t="s">
        <v>132</v>
      </c>
      <c r="C14" s="31" t="s">
        <v>34</v>
      </c>
      <c r="D14" s="19">
        <v>80</v>
      </c>
      <c r="E14" s="18">
        <v>5</v>
      </c>
      <c r="F14" s="17">
        <v>586</v>
      </c>
      <c r="G14" s="17">
        <v>60</v>
      </c>
      <c r="H14" s="17">
        <v>10</v>
      </c>
      <c r="I14" s="17">
        <v>10</v>
      </c>
    </row>
    <row r="15" spans="1:9">
      <c r="A15" s="17" t="s">
        <v>58</v>
      </c>
      <c r="B15" s="31" t="s">
        <v>132</v>
      </c>
      <c r="C15" s="31" t="s">
        <v>77</v>
      </c>
      <c r="D15" s="19">
        <v>80</v>
      </c>
      <c r="E15" s="18">
        <v>5</v>
      </c>
      <c r="F15" s="17">
        <v>502</v>
      </c>
      <c r="G15" s="17">
        <v>60</v>
      </c>
      <c r="H15" s="17">
        <v>10</v>
      </c>
      <c r="I15" s="17">
        <v>10</v>
      </c>
    </row>
    <row r="16" spans="1:9">
      <c r="A16" s="17" t="s">
        <v>59</v>
      </c>
      <c r="B16" s="31" t="s">
        <v>132</v>
      </c>
      <c r="C16" s="31" t="s">
        <v>46</v>
      </c>
      <c r="D16" s="19">
        <v>80</v>
      </c>
      <c r="E16" s="18">
        <v>4</v>
      </c>
      <c r="F16" s="17">
        <v>256</v>
      </c>
      <c r="G16" s="17">
        <v>60</v>
      </c>
      <c r="H16" s="17">
        <v>10</v>
      </c>
      <c r="I16" s="17">
        <v>10</v>
      </c>
    </row>
    <row r="17" spans="1:9">
      <c r="A17" s="17" t="s">
        <v>34</v>
      </c>
      <c r="B17" s="31" t="s">
        <v>131</v>
      </c>
      <c r="C17" s="31" t="s">
        <v>34</v>
      </c>
      <c r="D17" s="19">
        <v>80</v>
      </c>
      <c r="E17" s="18">
        <v>4</v>
      </c>
      <c r="F17" s="17">
        <v>226</v>
      </c>
      <c r="G17" s="17">
        <v>60</v>
      </c>
      <c r="H17" s="17">
        <v>10</v>
      </c>
      <c r="I17" s="17">
        <v>10</v>
      </c>
    </row>
    <row r="18" spans="1:9">
      <c r="A18" s="17" t="s">
        <v>97</v>
      </c>
      <c r="B18" s="31" t="s">
        <v>132</v>
      </c>
      <c r="C18" s="31" t="s">
        <v>1</v>
      </c>
      <c r="D18" s="19">
        <v>80</v>
      </c>
      <c r="E18" s="18">
        <v>4</v>
      </c>
      <c r="F18" s="17">
        <v>181</v>
      </c>
      <c r="G18" s="17">
        <v>60</v>
      </c>
      <c r="H18" s="17">
        <v>10</v>
      </c>
      <c r="I18" s="17">
        <v>10</v>
      </c>
    </row>
    <row r="19" spans="1:9">
      <c r="A19" s="17" t="s">
        <v>80</v>
      </c>
      <c r="B19" s="31" t="s">
        <v>132</v>
      </c>
      <c r="C19" s="31" t="s">
        <v>133</v>
      </c>
      <c r="D19" s="19">
        <v>80</v>
      </c>
      <c r="E19" s="18">
        <v>3</v>
      </c>
      <c r="F19" s="17">
        <v>156</v>
      </c>
      <c r="G19" s="17">
        <v>60</v>
      </c>
      <c r="H19" s="17">
        <v>10</v>
      </c>
      <c r="I19" s="17">
        <v>10</v>
      </c>
    </row>
    <row r="20" spans="1:9">
      <c r="A20" s="17" t="s">
        <v>78</v>
      </c>
      <c r="B20" s="31" t="s">
        <v>132</v>
      </c>
      <c r="C20" s="31" t="s">
        <v>4</v>
      </c>
      <c r="D20" s="19">
        <v>80</v>
      </c>
      <c r="E20" s="18">
        <v>3</v>
      </c>
      <c r="F20" s="17">
        <v>136</v>
      </c>
      <c r="G20" s="17">
        <v>60</v>
      </c>
      <c r="H20" s="17">
        <v>10</v>
      </c>
      <c r="I20" s="17">
        <v>10</v>
      </c>
    </row>
    <row r="21" spans="1:9">
      <c r="A21" s="17" t="s">
        <v>53</v>
      </c>
      <c r="B21" s="31" t="s">
        <v>132</v>
      </c>
      <c r="C21" s="31" t="s">
        <v>1</v>
      </c>
      <c r="D21" s="19">
        <v>80</v>
      </c>
      <c r="E21" s="18">
        <v>3</v>
      </c>
      <c r="F21" s="17">
        <v>126</v>
      </c>
      <c r="G21" s="17">
        <v>80</v>
      </c>
      <c r="H21" s="17">
        <v>0</v>
      </c>
      <c r="I21" s="17">
        <v>0</v>
      </c>
    </row>
    <row r="22" spans="1:9">
      <c r="A22" s="17" t="s">
        <v>30</v>
      </c>
      <c r="B22" s="31" t="s">
        <v>132</v>
      </c>
      <c r="C22" s="31" t="s">
        <v>46</v>
      </c>
      <c r="D22" s="19">
        <v>80</v>
      </c>
      <c r="E22" s="18">
        <v>3</v>
      </c>
      <c r="F22" s="17">
        <v>107</v>
      </c>
      <c r="G22" s="17">
        <v>60</v>
      </c>
      <c r="H22" s="17">
        <v>10</v>
      </c>
      <c r="I22" s="17">
        <v>10</v>
      </c>
    </row>
    <row r="23" spans="1:9">
      <c r="A23" s="17" t="s">
        <v>100</v>
      </c>
      <c r="B23" s="31" t="s">
        <v>132</v>
      </c>
      <c r="C23" s="31" t="s">
        <v>46</v>
      </c>
      <c r="D23" s="19">
        <v>80</v>
      </c>
      <c r="E23" s="18">
        <v>2</v>
      </c>
      <c r="F23" s="17">
        <v>84</v>
      </c>
      <c r="G23" s="17">
        <v>60</v>
      </c>
      <c r="H23" s="17">
        <v>10</v>
      </c>
      <c r="I23" s="17">
        <v>10</v>
      </c>
    </row>
    <row r="24" spans="1:9">
      <c r="A24" s="17" t="s">
        <v>13</v>
      </c>
      <c r="B24" s="31" t="s">
        <v>132</v>
      </c>
      <c r="C24" s="31" t="s">
        <v>1</v>
      </c>
      <c r="D24" s="19">
        <v>80</v>
      </c>
      <c r="E24" s="18">
        <v>2</v>
      </c>
      <c r="F24" s="17">
        <v>52</v>
      </c>
      <c r="G24" s="17">
        <v>80</v>
      </c>
      <c r="H24" s="17">
        <v>0</v>
      </c>
      <c r="I24" s="17">
        <v>0</v>
      </c>
    </row>
    <row r="25" spans="1:9">
      <c r="A25" s="17" t="s">
        <v>68</v>
      </c>
      <c r="B25" s="31" t="s">
        <v>132</v>
      </c>
      <c r="C25" s="31" t="s">
        <v>134</v>
      </c>
      <c r="D25" s="19">
        <v>70</v>
      </c>
      <c r="E25" s="18">
        <v>4</v>
      </c>
      <c r="F25" s="17">
        <v>288</v>
      </c>
      <c r="G25" s="17">
        <v>60</v>
      </c>
      <c r="H25" s="17">
        <v>0</v>
      </c>
      <c r="I25" s="17">
        <v>10</v>
      </c>
    </row>
    <row r="26" spans="1:9">
      <c r="A26" s="17" t="s">
        <v>24</v>
      </c>
      <c r="B26" s="31" t="s">
        <v>132</v>
      </c>
      <c r="C26" s="31" t="s">
        <v>134</v>
      </c>
      <c r="D26" s="19">
        <v>70</v>
      </c>
      <c r="E26" s="18">
        <v>4</v>
      </c>
      <c r="F26" s="17">
        <v>278</v>
      </c>
      <c r="G26" s="17">
        <v>60</v>
      </c>
      <c r="H26" s="17">
        <v>0</v>
      </c>
      <c r="I26" s="17">
        <v>10</v>
      </c>
    </row>
    <row r="27" spans="1:9">
      <c r="A27" s="17" t="s">
        <v>69</v>
      </c>
      <c r="B27" s="31" t="s">
        <v>132</v>
      </c>
      <c r="C27" s="31" t="s">
        <v>34</v>
      </c>
      <c r="D27" s="19">
        <v>70</v>
      </c>
      <c r="E27" s="18">
        <v>4</v>
      </c>
      <c r="F27" s="17">
        <v>186</v>
      </c>
      <c r="G27" s="17">
        <v>60</v>
      </c>
      <c r="H27" s="17">
        <v>10</v>
      </c>
      <c r="I27" s="17">
        <v>0</v>
      </c>
    </row>
    <row r="28" spans="1:9">
      <c r="A28" s="17" t="s">
        <v>91</v>
      </c>
      <c r="B28" s="31" t="s">
        <v>131</v>
      </c>
      <c r="C28" s="31" t="s">
        <v>135</v>
      </c>
      <c r="D28" s="19">
        <v>70</v>
      </c>
      <c r="E28" s="18">
        <v>4</v>
      </c>
      <c r="F28" s="17">
        <v>185</v>
      </c>
      <c r="G28" s="17">
        <v>60</v>
      </c>
      <c r="H28" s="17">
        <v>0</v>
      </c>
      <c r="I28" s="17">
        <v>10</v>
      </c>
    </row>
    <row r="29" spans="1:9">
      <c r="A29" s="17" t="s">
        <v>10</v>
      </c>
      <c r="B29" s="31" t="s">
        <v>132</v>
      </c>
      <c r="C29" s="31" t="s">
        <v>9</v>
      </c>
      <c r="D29" s="19">
        <v>70</v>
      </c>
      <c r="E29" s="18">
        <v>2</v>
      </c>
      <c r="F29" s="17">
        <v>42</v>
      </c>
      <c r="G29" s="17">
        <v>60</v>
      </c>
      <c r="H29" s="17">
        <v>0</v>
      </c>
      <c r="I29" s="17">
        <v>10</v>
      </c>
    </row>
    <row r="30" spans="1:9">
      <c r="A30" s="17" t="s">
        <v>16</v>
      </c>
      <c r="B30" s="31" t="s">
        <v>132</v>
      </c>
      <c r="C30" s="31" t="s">
        <v>1</v>
      </c>
      <c r="D30" s="19">
        <v>60</v>
      </c>
      <c r="E30" s="18">
        <v>5</v>
      </c>
      <c r="F30" s="17">
        <v>4100</v>
      </c>
      <c r="G30" s="17">
        <v>40</v>
      </c>
      <c r="H30" s="17">
        <v>10</v>
      </c>
      <c r="I30" s="17">
        <v>10</v>
      </c>
    </row>
    <row r="31" spans="1:9">
      <c r="A31" s="17" t="s">
        <v>56</v>
      </c>
      <c r="B31" s="31" t="s">
        <v>132</v>
      </c>
      <c r="C31" s="31" t="s">
        <v>62</v>
      </c>
      <c r="D31" s="19">
        <v>60</v>
      </c>
      <c r="E31" s="18">
        <v>5</v>
      </c>
      <c r="F31" s="17">
        <v>2926</v>
      </c>
      <c r="G31" s="17">
        <v>40</v>
      </c>
      <c r="H31" s="17">
        <v>10</v>
      </c>
      <c r="I31" s="17">
        <v>10</v>
      </c>
    </row>
    <row r="32" spans="1:9">
      <c r="A32" s="17" t="s">
        <v>63</v>
      </c>
      <c r="B32" s="31" t="s">
        <v>132</v>
      </c>
      <c r="C32" s="31" t="s">
        <v>4</v>
      </c>
      <c r="D32" s="19">
        <v>60</v>
      </c>
      <c r="E32" s="18">
        <v>4</v>
      </c>
      <c r="F32" s="17">
        <v>248</v>
      </c>
      <c r="G32" s="17">
        <v>60</v>
      </c>
      <c r="H32" s="17">
        <v>0</v>
      </c>
      <c r="I32" s="17">
        <v>0</v>
      </c>
    </row>
    <row r="33" spans="1:9">
      <c r="A33" s="17" t="s">
        <v>77</v>
      </c>
      <c r="B33" s="31" t="s">
        <v>131</v>
      </c>
      <c r="C33" s="31" t="s">
        <v>77</v>
      </c>
      <c r="D33" s="19">
        <v>60</v>
      </c>
      <c r="E33" s="18">
        <v>4</v>
      </c>
      <c r="F33" s="17">
        <v>200</v>
      </c>
      <c r="G33" s="17">
        <v>40</v>
      </c>
      <c r="H33" s="17">
        <v>10</v>
      </c>
      <c r="I33" s="17">
        <v>10</v>
      </c>
    </row>
    <row r="34" spans="1:9">
      <c r="A34" s="17" t="s">
        <v>83</v>
      </c>
      <c r="B34" s="31" t="s">
        <v>132</v>
      </c>
      <c r="C34" s="31" t="s">
        <v>4</v>
      </c>
      <c r="D34" s="19">
        <v>60</v>
      </c>
      <c r="E34" s="18">
        <v>4</v>
      </c>
      <c r="F34" s="17">
        <v>188</v>
      </c>
      <c r="G34" s="17">
        <v>60</v>
      </c>
      <c r="H34" s="17">
        <v>0</v>
      </c>
      <c r="I34" s="17">
        <v>0</v>
      </c>
    </row>
    <row r="35" spans="1:9">
      <c r="A35" s="17" t="s">
        <v>25</v>
      </c>
      <c r="B35" s="31" t="s">
        <v>132</v>
      </c>
      <c r="C35" s="31" t="s">
        <v>9</v>
      </c>
      <c r="D35" s="19">
        <v>60</v>
      </c>
      <c r="E35" s="18">
        <v>4</v>
      </c>
      <c r="F35" s="17">
        <v>176</v>
      </c>
      <c r="G35" s="17">
        <v>60</v>
      </c>
      <c r="H35" s="17">
        <v>0</v>
      </c>
      <c r="I35" s="17">
        <v>0</v>
      </c>
    </row>
    <row r="36" spans="1:9">
      <c r="A36" s="17" t="s">
        <v>2</v>
      </c>
      <c r="B36" s="31" t="s">
        <v>132</v>
      </c>
      <c r="C36" s="31" t="s">
        <v>133</v>
      </c>
      <c r="D36" s="19">
        <v>60</v>
      </c>
      <c r="E36" s="18">
        <v>3</v>
      </c>
      <c r="F36" s="17">
        <v>129</v>
      </c>
      <c r="G36" s="17">
        <v>60</v>
      </c>
      <c r="H36" s="17">
        <v>0</v>
      </c>
      <c r="I36" s="17">
        <v>0</v>
      </c>
    </row>
    <row r="37" spans="1:9">
      <c r="A37" s="17" t="s">
        <v>14</v>
      </c>
      <c r="B37" s="31" t="s">
        <v>132</v>
      </c>
      <c r="C37" s="31" t="s">
        <v>134</v>
      </c>
      <c r="D37" s="19">
        <v>60</v>
      </c>
      <c r="E37" s="18">
        <v>2</v>
      </c>
      <c r="F37" s="17">
        <v>92</v>
      </c>
      <c r="G37" s="17">
        <v>40</v>
      </c>
      <c r="H37" s="17">
        <v>10</v>
      </c>
      <c r="I37" s="17">
        <v>10</v>
      </c>
    </row>
    <row r="38" spans="1:9">
      <c r="A38" s="17" t="s">
        <v>86</v>
      </c>
      <c r="B38" s="31" t="s">
        <v>132</v>
      </c>
      <c r="C38" s="31" t="s">
        <v>34</v>
      </c>
      <c r="D38" s="19">
        <v>60</v>
      </c>
      <c r="E38" s="18">
        <v>2</v>
      </c>
      <c r="F38" s="17">
        <v>74</v>
      </c>
      <c r="G38" s="17">
        <v>40</v>
      </c>
      <c r="H38" s="17">
        <v>10</v>
      </c>
      <c r="I38" s="17">
        <v>10</v>
      </c>
    </row>
    <row r="39" spans="1:9">
      <c r="A39" s="17" t="s">
        <v>19</v>
      </c>
      <c r="B39" s="31" t="s">
        <v>132</v>
      </c>
      <c r="C39" s="31" t="s">
        <v>133</v>
      </c>
      <c r="D39" s="19">
        <v>60</v>
      </c>
      <c r="E39" s="18">
        <v>2</v>
      </c>
      <c r="F39" s="17">
        <v>63</v>
      </c>
      <c r="G39" s="17">
        <v>40</v>
      </c>
      <c r="H39" s="17">
        <v>10</v>
      </c>
      <c r="I39" s="17">
        <v>10</v>
      </c>
    </row>
    <row r="40" spans="1:9">
      <c r="A40" s="17" t="s">
        <v>49</v>
      </c>
      <c r="B40" s="31" t="s">
        <v>132</v>
      </c>
      <c r="C40" s="31" t="s">
        <v>90</v>
      </c>
      <c r="D40" s="19">
        <v>60</v>
      </c>
      <c r="E40" s="18">
        <v>2</v>
      </c>
      <c r="F40" s="17">
        <v>42</v>
      </c>
      <c r="G40" s="17">
        <v>40</v>
      </c>
      <c r="H40" s="17">
        <v>10</v>
      </c>
      <c r="I40" s="17">
        <v>10</v>
      </c>
    </row>
    <row r="41" spans="1:9">
      <c r="A41" s="17" t="s">
        <v>8</v>
      </c>
      <c r="B41" s="31" t="s">
        <v>132</v>
      </c>
      <c r="C41" s="31" t="s">
        <v>1</v>
      </c>
      <c r="D41" s="19">
        <v>60</v>
      </c>
      <c r="E41" s="18">
        <v>1</v>
      </c>
      <c r="F41" s="17">
        <v>17</v>
      </c>
      <c r="G41" s="17">
        <v>60</v>
      </c>
      <c r="H41" s="17">
        <v>0</v>
      </c>
      <c r="I41" s="17">
        <v>0</v>
      </c>
    </row>
    <row r="42" spans="1:9">
      <c r="A42" s="17" t="s">
        <v>65</v>
      </c>
      <c r="B42" s="31" t="s">
        <v>132</v>
      </c>
      <c r="C42" s="31" t="s">
        <v>90</v>
      </c>
      <c r="D42" s="19">
        <v>60</v>
      </c>
      <c r="E42" s="18">
        <v>1</v>
      </c>
      <c r="F42" s="17">
        <v>15</v>
      </c>
      <c r="G42" s="17">
        <v>40</v>
      </c>
      <c r="H42" s="17">
        <v>10</v>
      </c>
      <c r="I42" s="17">
        <v>10</v>
      </c>
    </row>
    <row r="43" spans="1:9">
      <c r="A43" s="17" t="s">
        <v>41</v>
      </c>
      <c r="B43" s="31" t="s">
        <v>131</v>
      </c>
      <c r="C43" s="31" t="s">
        <v>134</v>
      </c>
      <c r="D43" s="19">
        <v>50</v>
      </c>
      <c r="E43" s="18">
        <v>4</v>
      </c>
      <c r="F43" s="17">
        <v>282</v>
      </c>
      <c r="G43" s="17">
        <v>40</v>
      </c>
      <c r="H43" s="17">
        <v>10</v>
      </c>
      <c r="I43" s="17">
        <v>0</v>
      </c>
    </row>
    <row r="44" spans="1:9">
      <c r="A44" s="17" t="s">
        <v>46</v>
      </c>
      <c r="B44" s="31" t="s">
        <v>131</v>
      </c>
      <c r="C44" s="31" t="s">
        <v>46</v>
      </c>
      <c r="D44" s="19">
        <v>50</v>
      </c>
      <c r="E44" s="18">
        <v>3</v>
      </c>
      <c r="F44" s="17">
        <v>141</v>
      </c>
      <c r="G44" s="17">
        <v>40</v>
      </c>
      <c r="H44" s="17">
        <v>0</v>
      </c>
      <c r="I44" s="17">
        <v>10</v>
      </c>
    </row>
    <row r="45" spans="1:9">
      <c r="A45" s="17" t="s">
        <v>3</v>
      </c>
      <c r="B45" s="31" t="s">
        <v>132</v>
      </c>
      <c r="C45" s="31" t="s">
        <v>133</v>
      </c>
      <c r="D45" s="19">
        <v>50</v>
      </c>
      <c r="E45" s="18">
        <v>2</v>
      </c>
      <c r="F45" s="17">
        <v>53</v>
      </c>
      <c r="G45" s="17">
        <v>40</v>
      </c>
      <c r="H45" s="17">
        <v>0</v>
      </c>
      <c r="I45" s="17">
        <v>10</v>
      </c>
    </row>
    <row r="46" spans="1:9">
      <c r="A46" s="17" t="s">
        <v>75</v>
      </c>
      <c r="B46" s="31" t="s">
        <v>132</v>
      </c>
      <c r="C46" s="31" t="s">
        <v>77</v>
      </c>
      <c r="D46" s="19">
        <v>50</v>
      </c>
      <c r="E46" s="18">
        <v>2</v>
      </c>
      <c r="F46" s="17">
        <v>35</v>
      </c>
      <c r="G46" s="17">
        <v>40</v>
      </c>
      <c r="H46" s="17">
        <v>0</v>
      </c>
      <c r="I46" s="17">
        <v>10</v>
      </c>
    </row>
    <row r="47" spans="1:9">
      <c r="A47" s="17" t="s">
        <v>71</v>
      </c>
      <c r="B47" s="31" t="s">
        <v>132</v>
      </c>
      <c r="C47" s="31" t="s">
        <v>46</v>
      </c>
      <c r="D47" s="19">
        <v>50</v>
      </c>
      <c r="E47" s="18">
        <v>1</v>
      </c>
      <c r="F47" s="17">
        <v>21</v>
      </c>
      <c r="G47" s="17">
        <v>40</v>
      </c>
      <c r="H47" s="17">
        <v>0</v>
      </c>
      <c r="I47" s="17">
        <v>10</v>
      </c>
    </row>
    <row r="48" spans="1:9">
      <c r="A48" s="17" t="s">
        <v>88</v>
      </c>
      <c r="B48" s="31" t="s">
        <v>132</v>
      </c>
      <c r="C48" s="31" t="s">
        <v>77</v>
      </c>
      <c r="D48" s="19">
        <v>50</v>
      </c>
      <c r="E48" s="18">
        <v>1</v>
      </c>
      <c r="F48" s="17">
        <v>16</v>
      </c>
      <c r="G48" s="17">
        <v>40</v>
      </c>
      <c r="H48" s="17">
        <v>0</v>
      </c>
      <c r="I48" s="17">
        <v>10</v>
      </c>
    </row>
    <row r="49" spans="1:9">
      <c r="A49" s="17" t="s">
        <v>73</v>
      </c>
      <c r="B49" s="31" t="s">
        <v>132</v>
      </c>
      <c r="C49" s="31" t="s">
        <v>4</v>
      </c>
      <c r="D49" s="19">
        <v>40</v>
      </c>
      <c r="E49" s="18">
        <v>3</v>
      </c>
      <c r="F49" s="17">
        <v>153</v>
      </c>
      <c r="G49" s="17">
        <v>40</v>
      </c>
      <c r="H49" s="17">
        <v>0</v>
      </c>
      <c r="I49" s="17">
        <v>0</v>
      </c>
    </row>
    <row r="50" spans="1:9">
      <c r="A50" s="17" t="s">
        <v>57</v>
      </c>
      <c r="B50" s="31" t="s">
        <v>132</v>
      </c>
      <c r="C50" s="31" t="s">
        <v>46</v>
      </c>
      <c r="D50" s="19">
        <v>40</v>
      </c>
      <c r="E50" s="18">
        <v>2</v>
      </c>
      <c r="F50" s="17">
        <v>68</v>
      </c>
      <c r="G50" s="17">
        <v>40</v>
      </c>
      <c r="H50" s="17">
        <v>0</v>
      </c>
      <c r="I50" s="17">
        <v>0</v>
      </c>
    </row>
    <row r="51" spans="1:9">
      <c r="A51" s="17" t="s">
        <v>82</v>
      </c>
      <c r="B51" s="31" t="s">
        <v>132</v>
      </c>
      <c r="C51" s="31" t="s">
        <v>133</v>
      </c>
      <c r="D51" s="19">
        <v>40</v>
      </c>
      <c r="E51" s="18">
        <v>1</v>
      </c>
      <c r="F51" s="17">
        <v>14</v>
      </c>
      <c r="G51" s="17">
        <v>40</v>
      </c>
      <c r="H51" s="17">
        <v>0</v>
      </c>
      <c r="I51" s="17">
        <v>0</v>
      </c>
    </row>
    <row r="52" spans="1:9">
      <c r="A52" s="17" t="s">
        <v>17</v>
      </c>
      <c r="B52" s="31" t="s">
        <v>132</v>
      </c>
      <c r="C52" s="31" t="s">
        <v>62</v>
      </c>
      <c r="D52" s="19">
        <v>20</v>
      </c>
      <c r="E52" s="18">
        <v>5</v>
      </c>
      <c r="F52" s="17">
        <v>6693</v>
      </c>
      <c r="G52" s="17">
        <v>0</v>
      </c>
      <c r="H52" s="17">
        <v>10</v>
      </c>
      <c r="I52" s="17">
        <v>10</v>
      </c>
    </row>
    <row r="53" spans="1:9">
      <c r="A53" s="17" t="s">
        <v>51</v>
      </c>
      <c r="B53" s="31" t="s">
        <v>132</v>
      </c>
      <c r="C53" s="31" t="s">
        <v>90</v>
      </c>
      <c r="D53" s="19">
        <v>20</v>
      </c>
      <c r="E53" s="18">
        <v>5</v>
      </c>
      <c r="F53" s="17">
        <v>709</v>
      </c>
      <c r="G53" s="17">
        <v>0</v>
      </c>
      <c r="H53" s="17">
        <v>10</v>
      </c>
      <c r="I53" s="17">
        <v>10</v>
      </c>
    </row>
    <row r="54" spans="1:9">
      <c r="A54" s="17" t="s">
        <v>93</v>
      </c>
      <c r="B54" s="31" t="s">
        <v>132</v>
      </c>
      <c r="C54" s="31" t="s">
        <v>62</v>
      </c>
      <c r="D54" s="19">
        <v>20</v>
      </c>
      <c r="E54" s="18">
        <v>5</v>
      </c>
      <c r="F54" s="17">
        <v>615</v>
      </c>
      <c r="G54" s="17">
        <v>0</v>
      </c>
      <c r="H54" s="17">
        <v>10</v>
      </c>
      <c r="I54" s="17">
        <v>10</v>
      </c>
    </row>
    <row r="55" spans="1:9">
      <c r="A55" s="17" t="s">
        <v>33</v>
      </c>
      <c r="B55" s="31" t="s">
        <v>131</v>
      </c>
      <c r="C55" s="31" t="s">
        <v>33</v>
      </c>
      <c r="D55" s="19">
        <v>20</v>
      </c>
      <c r="E55" s="18">
        <v>5</v>
      </c>
      <c r="F55" s="17">
        <v>553</v>
      </c>
      <c r="G55" s="17">
        <v>0</v>
      </c>
      <c r="H55" s="17">
        <v>10</v>
      </c>
      <c r="I55" s="17">
        <v>10</v>
      </c>
    </row>
    <row r="56" spans="1:9">
      <c r="A56" s="17" t="s">
        <v>76</v>
      </c>
      <c r="B56" s="31" t="s">
        <v>132</v>
      </c>
      <c r="C56" s="31" t="s">
        <v>99</v>
      </c>
      <c r="D56" s="19">
        <v>20</v>
      </c>
      <c r="E56" s="18">
        <v>5</v>
      </c>
      <c r="F56" s="17">
        <v>423</v>
      </c>
      <c r="G56" s="17">
        <v>0</v>
      </c>
      <c r="H56" s="17">
        <v>10</v>
      </c>
      <c r="I56" s="17">
        <v>10</v>
      </c>
    </row>
    <row r="57" spans="1:9">
      <c r="A57" s="17" t="s">
        <v>27</v>
      </c>
      <c r="B57" s="31" t="s">
        <v>132</v>
      </c>
      <c r="C57" s="31" t="s">
        <v>99</v>
      </c>
      <c r="D57" s="19">
        <v>20</v>
      </c>
      <c r="E57" s="18">
        <v>4</v>
      </c>
      <c r="F57" s="17">
        <v>360</v>
      </c>
      <c r="G57" s="17">
        <v>0</v>
      </c>
      <c r="H57" s="17">
        <v>10</v>
      </c>
      <c r="I57" s="17">
        <v>10</v>
      </c>
    </row>
    <row r="58" spans="1:9">
      <c r="A58" s="17" t="s">
        <v>39</v>
      </c>
      <c r="B58" s="31" t="s">
        <v>132</v>
      </c>
      <c r="C58" s="31" t="s">
        <v>90</v>
      </c>
      <c r="D58" s="19">
        <v>20</v>
      </c>
      <c r="E58" s="18">
        <v>4</v>
      </c>
      <c r="F58" s="17">
        <v>358</v>
      </c>
      <c r="G58" s="17">
        <v>0</v>
      </c>
      <c r="H58" s="17">
        <v>10</v>
      </c>
      <c r="I58" s="17">
        <v>10</v>
      </c>
    </row>
    <row r="59" spans="1:9">
      <c r="A59" s="17" t="s">
        <v>12</v>
      </c>
      <c r="B59" s="31" t="s">
        <v>132</v>
      </c>
      <c r="C59" s="31" t="s">
        <v>62</v>
      </c>
      <c r="D59" s="19">
        <v>20</v>
      </c>
      <c r="E59" s="18">
        <v>4</v>
      </c>
      <c r="F59" s="17">
        <v>276</v>
      </c>
      <c r="G59" s="17">
        <v>0</v>
      </c>
      <c r="H59" s="17">
        <v>10</v>
      </c>
      <c r="I59" s="17">
        <v>10</v>
      </c>
    </row>
    <row r="60" spans="1:9">
      <c r="A60" s="17" t="s">
        <v>55</v>
      </c>
      <c r="B60" s="31" t="s">
        <v>132</v>
      </c>
      <c r="C60" s="31" t="s">
        <v>9</v>
      </c>
      <c r="D60" s="19">
        <v>20</v>
      </c>
      <c r="E60" s="18">
        <v>4</v>
      </c>
      <c r="F60" s="17">
        <v>274</v>
      </c>
      <c r="G60" s="17">
        <v>0</v>
      </c>
      <c r="H60" s="17">
        <v>10</v>
      </c>
      <c r="I60" s="17">
        <v>10</v>
      </c>
    </row>
    <row r="61" spans="1:9">
      <c r="A61" s="17" t="s">
        <v>90</v>
      </c>
      <c r="B61" s="31" t="s">
        <v>131</v>
      </c>
      <c r="C61" s="31" t="s">
        <v>90</v>
      </c>
      <c r="D61" s="19">
        <v>20</v>
      </c>
      <c r="E61" s="18">
        <v>4</v>
      </c>
      <c r="F61" s="17">
        <v>217</v>
      </c>
      <c r="G61" s="17">
        <v>0</v>
      </c>
      <c r="H61" s="17">
        <v>10</v>
      </c>
      <c r="I61" s="17">
        <v>10</v>
      </c>
    </row>
    <row r="62" spans="1:9">
      <c r="A62" s="17" t="s">
        <v>29</v>
      </c>
      <c r="B62" s="31" t="s">
        <v>132</v>
      </c>
      <c r="C62" s="31" t="s">
        <v>90</v>
      </c>
      <c r="D62" s="19">
        <v>20</v>
      </c>
      <c r="E62" s="18">
        <v>3</v>
      </c>
      <c r="F62" s="17">
        <v>157</v>
      </c>
      <c r="G62" s="17">
        <v>0</v>
      </c>
      <c r="H62" s="17">
        <v>10</v>
      </c>
      <c r="I62" s="17">
        <v>10</v>
      </c>
    </row>
    <row r="63" spans="1:9">
      <c r="A63" s="17" t="s">
        <v>62</v>
      </c>
      <c r="B63" s="31" t="s">
        <v>131</v>
      </c>
      <c r="C63" s="31" t="s">
        <v>62</v>
      </c>
      <c r="D63" s="19">
        <v>20</v>
      </c>
      <c r="E63" s="18">
        <v>3</v>
      </c>
      <c r="F63" s="17">
        <v>133</v>
      </c>
      <c r="G63" s="17">
        <v>0</v>
      </c>
      <c r="H63" s="17">
        <v>10</v>
      </c>
      <c r="I63" s="17">
        <v>10</v>
      </c>
    </row>
    <row r="64" spans="1:9">
      <c r="A64" s="17" t="s">
        <v>52</v>
      </c>
      <c r="B64" s="31" t="s">
        <v>132</v>
      </c>
      <c r="C64" s="31" t="s">
        <v>77</v>
      </c>
      <c r="D64" s="19">
        <v>20</v>
      </c>
      <c r="E64" s="18">
        <v>2</v>
      </c>
      <c r="F64" s="17">
        <v>88</v>
      </c>
      <c r="G64" s="17">
        <v>0</v>
      </c>
      <c r="H64" s="17">
        <v>10</v>
      </c>
      <c r="I64" s="17">
        <v>10</v>
      </c>
    </row>
    <row r="65" spans="1:9">
      <c r="A65" s="17" t="s">
        <v>95</v>
      </c>
      <c r="B65" s="31" t="s">
        <v>132</v>
      </c>
      <c r="C65" s="31" t="s">
        <v>34</v>
      </c>
      <c r="D65" s="19">
        <v>20</v>
      </c>
      <c r="E65" s="18">
        <v>2</v>
      </c>
      <c r="F65" s="17">
        <v>68</v>
      </c>
      <c r="G65" s="17">
        <v>0</v>
      </c>
      <c r="H65" s="17">
        <v>10</v>
      </c>
      <c r="I65" s="17">
        <v>10</v>
      </c>
    </row>
    <row r="66" spans="1:9">
      <c r="A66" s="17" t="s">
        <v>36</v>
      </c>
      <c r="B66" s="31" t="s">
        <v>132</v>
      </c>
      <c r="C66" s="31" t="s">
        <v>99</v>
      </c>
      <c r="D66" s="19">
        <v>20</v>
      </c>
      <c r="E66" s="18">
        <v>1</v>
      </c>
      <c r="F66" s="17">
        <v>24</v>
      </c>
      <c r="G66" s="17">
        <v>0</v>
      </c>
      <c r="H66" s="17">
        <v>10</v>
      </c>
      <c r="I66" s="17">
        <v>10</v>
      </c>
    </row>
    <row r="67" spans="1:9">
      <c r="A67" s="17" t="s">
        <v>35</v>
      </c>
      <c r="B67" s="31" t="s">
        <v>132</v>
      </c>
      <c r="C67" s="31" t="s">
        <v>90</v>
      </c>
      <c r="D67" s="19">
        <v>20</v>
      </c>
      <c r="E67" s="18">
        <v>1</v>
      </c>
      <c r="F67" s="17">
        <v>23</v>
      </c>
      <c r="G67" s="17">
        <v>0</v>
      </c>
      <c r="H67" s="17">
        <v>10</v>
      </c>
      <c r="I67" s="17">
        <v>10</v>
      </c>
    </row>
    <row r="68" spans="1:9">
      <c r="A68" s="17" t="s">
        <v>64</v>
      </c>
      <c r="B68" s="31" t="s">
        <v>132</v>
      </c>
      <c r="C68" s="31" t="s">
        <v>99</v>
      </c>
      <c r="D68" s="19">
        <v>20</v>
      </c>
      <c r="E68" s="18">
        <v>1</v>
      </c>
      <c r="F68" s="17">
        <v>22</v>
      </c>
      <c r="G68" s="17">
        <v>0</v>
      </c>
      <c r="H68" s="17">
        <v>10</v>
      </c>
      <c r="I68" s="17">
        <v>10</v>
      </c>
    </row>
    <row r="69" spans="1:9">
      <c r="A69" s="17" t="s">
        <v>48</v>
      </c>
      <c r="B69" s="31" t="s">
        <v>132</v>
      </c>
      <c r="C69" s="31" t="s">
        <v>70</v>
      </c>
      <c r="D69" s="19">
        <v>10</v>
      </c>
      <c r="E69" s="18">
        <v>5</v>
      </c>
      <c r="F69" s="17">
        <v>5192</v>
      </c>
      <c r="G69" s="17">
        <v>0</v>
      </c>
      <c r="H69" s="17">
        <v>0</v>
      </c>
      <c r="I69" s="17">
        <v>10</v>
      </c>
    </row>
    <row r="70" spans="1:9">
      <c r="A70" s="17" t="s">
        <v>67</v>
      </c>
      <c r="B70" s="31" t="s">
        <v>132</v>
      </c>
      <c r="C70" s="31" t="s">
        <v>90</v>
      </c>
      <c r="D70" s="19">
        <v>10</v>
      </c>
      <c r="E70" s="18">
        <v>5</v>
      </c>
      <c r="F70" s="17">
        <v>2553</v>
      </c>
      <c r="G70" s="17">
        <v>0</v>
      </c>
      <c r="H70" s="17">
        <v>0</v>
      </c>
      <c r="I70" s="17">
        <v>10</v>
      </c>
    </row>
    <row r="71" spans="1:9">
      <c r="A71" s="17" t="s">
        <v>15</v>
      </c>
      <c r="B71" s="31" t="s">
        <v>132</v>
      </c>
      <c r="C71" s="31" t="s">
        <v>62</v>
      </c>
      <c r="D71" s="19">
        <v>10</v>
      </c>
      <c r="E71" s="18">
        <v>5</v>
      </c>
      <c r="F71" s="17">
        <v>2430</v>
      </c>
      <c r="G71" s="17">
        <v>0</v>
      </c>
      <c r="H71" s="17">
        <v>10</v>
      </c>
      <c r="I71" s="17">
        <v>0</v>
      </c>
    </row>
    <row r="72" spans="1:9">
      <c r="A72" s="17" t="s">
        <v>70</v>
      </c>
      <c r="B72" s="31" t="s">
        <v>131</v>
      </c>
      <c r="C72" s="31" t="s">
        <v>70</v>
      </c>
      <c r="D72" s="19">
        <v>10</v>
      </c>
      <c r="E72" s="18">
        <v>4</v>
      </c>
      <c r="F72" s="17">
        <v>284</v>
      </c>
      <c r="G72" s="17">
        <v>0</v>
      </c>
      <c r="H72" s="17">
        <v>0</v>
      </c>
      <c r="I72" s="17">
        <v>10</v>
      </c>
    </row>
    <row r="73" spans="1:9">
      <c r="A73" s="17" t="s">
        <v>43</v>
      </c>
      <c r="B73" s="31" t="s">
        <v>132</v>
      </c>
      <c r="C73" s="31" t="s">
        <v>70</v>
      </c>
      <c r="D73" s="19">
        <v>10</v>
      </c>
      <c r="E73" s="18">
        <v>4</v>
      </c>
      <c r="F73" s="17">
        <v>173</v>
      </c>
      <c r="G73" s="17">
        <v>0</v>
      </c>
      <c r="H73" s="17">
        <v>10</v>
      </c>
      <c r="I73" s="17">
        <v>0</v>
      </c>
    </row>
    <row r="74" spans="1:9">
      <c r="A74" s="17" t="s">
        <v>9</v>
      </c>
      <c r="B74" s="31" t="s">
        <v>131</v>
      </c>
      <c r="C74" s="31" t="s">
        <v>9</v>
      </c>
      <c r="D74" s="19">
        <v>10</v>
      </c>
      <c r="E74" s="18">
        <v>3</v>
      </c>
      <c r="F74" s="17">
        <v>161</v>
      </c>
      <c r="G74" s="17">
        <v>0</v>
      </c>
      <c r="H74" s="17">
        <v>10</v>
      </c>
      <c r="I74" s="17">
        <v>0</v>
      </c>
    </row>
    <row r="75" spans="1:9">
      <c r="A75" s="17" t="s">
        <v>96</v>
      </c>
      <c r="B75" s="31" t="s">
        <v>132</v>
      </c>
      <c r="C75" s="31" t="s">
        <v>135</v>
      </c>
      <c r="D75" s="19">
        <v>10</v>
      </c>
      <c r="E75" s="18">
        <v>3</v>
      </c>
      <c r="F75" s="17">
        <v>150</v>
      </c>
      <c r="G75" s="17">
        <v>0</v>
      </c>
      <c r="H75" s="17">
        <v>10</v>
      </c>
      <c r="I75" s="17">
        <v>0</v>
      </c>
    </row>
    <row r="76" spans="1:9">
      <c r="A76" s="17" t="s">
        <v>6</v>
      </c>
      <c r="B76" s="31" t="s">
        <v>132</v>
      </c>
      <c r="C76" s="31" t="s">
        <v>99</v>
      </c>
      <c r="D76" s="19">
        <v>10</v>
      </c>
      <c r="E76" s="18">
        <v>3</v>
      </c>
      <c r="F76" s="17">
        <v>144</v>
      </c>
      <c r="G76" s="17">
        <v>0</v>
      </c>
      <c r="H76" s="17">
        <v>10</v>
      </c>
      <c r="I76" s="17">
        <v>0</v>
      </c>
    </row>
    <row r="77" spans="1:9">
      <c r="A77" s="17" t="s">
        <v>54</v>
      </c>
      <c r="B77" s="31" t="s">
        <v>132</v>
      </c>
      <c r="C77" s="31" t="s">
        <v>134</v>
      </c>
      <c r="D77" s="19">
        <v>10</v>
      </c>
      <c r="E77" s="18">
        <v>3</v>
      </c>
      <c r="F77" s="17">
        <v>119</v>
      </c>
      <c r="G77" s="17">
        <v>0</v>
      </c>
      <c r="H77" s="17">
        <v>10</v>
      </c>
      <c r="I77" s="17">
        <v>0</v>
      </c>
    </row>
    <row r="78" spans="1:9">
      <c r="A78" s="17" t="s">
        <v>72</v>
      </c>
      <c r="B78" s="31" t="s">
        <v>132</v>
      </c>
      <c r="C78" s="31" t="s">
        <v>134</v>
      </c>
      <c r="D78" s="19">
        <v>10</v>
      </c>
      <c r="E78" s="18">
        <v>3</v>
      </c>
      <c r="F78" s="17">
        <v>115</v>
      </c>
      <c r="G78" s="17">
        <v>0</v>
      </c>
      <c r="H78" s="17">
        <v>10</v>
      </c>
      <c r="I78" s="17">
        <v>0</v>
      </c>
    </row>
    <row r="79" spans="1:9">
      <c r="A79" s="17" t="s">
        <v>99</v>
      </c>
      <c r="B79" s="31" t="s">
        <v>131</v>
      </c>
      <c r="C79" s="31" t="s">
        <v>99</v>
      </c>
      <c r="D79" s="19">
        <v>10</v>
      </c>
      <c r="E79" s="18">
        <v>3</v>
      </c>
      <c r="F79" s="17">
        <v>111</v>
      </c>
      <c r="G79" s="17">
        <v>0</v>
      </c>
      <c r="H79" s="17">
        <v>10</v>
      </c>
      <c r="I79" s="17">
        <v>0</v>
      </c>
    </row>
    <row r="80" spans="1:9">
      <c r="A80" s="17" t="s">
        <v>32</v>
      </c>
      <c r="B80" s="31" t="s">
        <v>132</v>
      </c>
      <c r="C80" s="31" t="s">
        <v>90</v>
      </c>
      <c r="D80" s="19">
        <v>10</v>
      </c>
      <c r="E80" s="18">
        <v>2</v>
      </c>
      <c r="F80" s="17">
        <v>59</v>
      </c>
      <c r="G80" s="17">
        <v>0</v>
      </c>
      <c r="H80" s="17">
        <v>0</v>
      </c>
      <c r="I80" s="17">
        <v>10</v>
      </c>
    </row>
    <row r="81" spans="1:9">
      <c r="A81" s="17" t="s">
        <v>87</v>
      </c>
      <c r="B81" s="31" t="s">
        <v>132</v>
      </c>
      <c r="C81" s="31" t="s">
        <v>135</v>
      </c>
      <c r="D81" s="19">
        <v>10</v>
      </c>
      <c r="E81" s="18">
        <v>2</v>
      </c>
      <c r="F81" s="17">
        <v>57</v>
      </c>
      <c r="G81" s="17">
        <v>0</v>
      </c>
      <c r="H81" s="17">
        <v>0</v>
      </c>
      <c r="I81" s="17">
        <v>10</v>
      </c>
    </row>
    <row r="82" spans="1:9">
      <c r="A82" s="17" t="s">
        <v>84</v>
      </c>
      <c r="B82" s="31" t="s">
        <v>132</v>
      </c>
      <c r="C82" s="31" t="s">
        <v>90</v>
      </c>
      <c r="D82" s="19">
        <v>10</v>
      </c>
      <c r="E82" s="18">
        <v>2</v>
      </c>
      <c r="F82" s="17">
        <v>51</v>
      </c>
      <c r="G82" s="17">
        <v>0</v>
      </c>
      <c r="H82" s="17">
        <v>10</v>
      </c>
      <c r="I82" s="17">
        <v>0</v>
      </c>
    </row>
    <row r="83" spans="1:9">
      <c r="A83" s="17" t="s">
        <v>61</v>
      </c>
      <c r="B83" s="31" t="s">
        <v>132</v>
      </c>
      <c r="C83" s="31" t="s">
        <v>90</v>
      </c>
      <c r="D83" s="19">
        <v>10</v>
      </c>
      <c r="E83" s="18">
        <v>2</v>
      </c>
      <c r="F83" s="17">
        <v>41</v>
      </c>
      <c r="G83" s="17">
        <v>0</v>
      </c>
      <c r="H83" s="17">
        <v>10</v>
      </c>
      <c r="I83" s="17">
        <v>0</v>
      </c>
    </row>
    <row r="84" spans="1:9">
      <c r="A84" s="17" t="s">
        <v>85</v>
      </c>
      <c r="B84" s="31" t="s">
        <v>132</v>
      </c>
      <c r="C84" s="31" t="s">
        <v>77</v>
      </c>
      <c r="D84" s="19">
        <v>10</v>
      </c>
      <c r="E84" s="18">
        <v>2</v>
      </c>
      <c r="F84" s="17">
        <v>36</v>
      </c>
      <c r="G84" s="17">
        <v>0</v>
      </c>
      <c r="H84" s="17">
        <v>10</v>
      </c>
      <c r="I84" s="17">
        <v>0</v>
      </c>
    </row>
    <row r="85" spans="1:9">
      <c r="A85" s="17" t="s">
        <v>98</v>
      </c>
      <c r="B85" s="31" t="s">
        <v>132</v>
      </c>
      <c r="C85" s="31" t="s">
        <v>90</v>
      </c>
      <c r="D85" s="19">
        <v>10</v>
      </c>
      <c r="E85" s="18">
        <v>2</v>
      </c>
      <c r="F85" s="17">
        <v>31</v>
      </c>
      <c r="G85" s="17">
        <v>0</v>
      </c>
      <c r="H85" s="17">
        <v>0</v>
      </c>
      <c r="I85" s="17">
        <v>10</v>
      </c>
    </row>
    <row r="86" spans="1:9">
      <c r="A86" s="17" t="s">
        <v>66</v>
      </c>
      <c r="B86" s="31" t="s">
        <v>132</v>
      </c>
      <c r="C86" s="31" t="s">
        <v>135</v>
      </c>
      <c r="D86" s="19">
        <v>10</v>
      </c>
      <c r="E86" s="18">
        <v>1</v>
      </c>
      <c r="F86" s="17">
        <v>21</v>
      </c>
      <c r="G86" s="17">
        <v>0</v>
      </c>
      <c r="H86" s="17">
        <v>0</v>
      </c>
      <c r="I86" s="17">
        <v>10</v>
      </c>
    </row>
    <row r="87" spans="1:9">
      <c r="A87" s="17" t="s">
        <v>38</v>
      </c>
      <c r="B87" s="31" t="s">
        <v>132</v>
      </c>
      <c r="C87" s="31" t="s">
        <v>1</v>
      </c>
      <c r="D87" s="19">
        <v>10</v>
      </c>
      <c r="E87" s="18">
        <v>1</v>
      </c>
      <c r="F87" s="17">
        <v>19</v>
      </c>
      <c r="G87" s="17">
        <v>0</v>
      </c>
      <c r="H87" s="17">
        <v>0</v>
      </c>
      <c r="I87" s="17">
        <v>10</v>
      </c>
    </row>
    <row r="88" spans="1:9">
      <c r="A88" s="17" t="s">
        <v>89</v>
      </c>
      <c r="B88" s="31" t="s">
        <v>132</v>
      </c>
      <c r="C88" s="31" t="s">
        <v>134</v>
      </c>
      <c r="D88" s="19">
        <v>10</v>
      </c>
      <c r="E88" s="18">
        <v>1</v>
      </c>
      <c r="F88" s="17">
        <v>16</v>
      </c>
      <c r="G88" s="17">
        <v>0</v>
      </c>
      <c r="H88" s="17">
        <v>10</v>
      </c>
      <c r="I88" s="17">
        <v>0</v>
      </c>
    </row>
    <row r="89" spans="1:9">
      <c r="A89" s="17" t="s">
        <v>31</v>
      </c>
      <c r="B89" s="31" t="s">
        <v>132</v>
      </c>
      <c r="C89" s="31" t="s">
        <v>46</v>
      </c>
      <c r="D89" s="19">
        <v>10</v>
      </c>
      <c r="E89" s="18">
        <v>1</v>
      </c>
      <c r="F89" s="17">
        <v>11</v>
      </c>
      <c r="G89" s="17">
        <v>0</v>
      </c>
      <c r="H89" s="17">
        <v>0</v>
      </c>
      <c r="I89" s="17">
        <v>10</v>
      </c>
    </row>
    <row r="90" spans="1:9">
      <c r="A90" s="17" t="s">
        <v>40</v>
      </c>
      <c r="B90" s="31" t="s">
        <v>132</v>
      </c>
      <c r="C90" s="31" t="s">
        <v>134</v>
      </c>
      <c r="D90" s="19">
        <v>10</v>
      </c>
      <c r="E90" s="18">
        <v>1</v>
      </c>
      <c r="F90" s="17">
        <v>5</v>
      </c>
      <c r="G90" s="17">
        <v>0</v>
      </c>
      <c r="H90" s="17">
        <v>10</v>
      </c>
      <c r="I90" s="17">
        <v>0</v>
      </c>
    </row>
    <row r="91" spans="1:9">
      <c r="A91" s="17" t="s">
        <v>7</v>
      </c>
      <c r="B91" s="31" t="s">
        <v>132</v>
      </c>
      <c r="C91" s="31" t="s">
        <v>62</v>
      </c>
      <c r="D91" s="19">
        <v>0</v>
      </c>
      <c r="E91" s="18">
        <v>5</v>
      </c>
      <c r="F91" s="17">
        <v>402</v>
      </c>
      <c r="G91" s="17">
        <v>0</v>
      </c>
      <c r="H91" s="17">
        <v>0</v>
      </c>
      <c r="I91" s="17">
        <v>0</v>
      </c>
    </row>
    <row r="92" spans="1:9">
      <c r="A92" s="17" t="s">
        <v>74</v>
      </c>
      <c r="B92" s="31" t="s">
        <v>132</v>
      </c>
      <c r="C92" s="31" t="s">
        <v>9</v>
      </c>
      <c r="D92" s="19">
        <v>0</v>
      </c>
      <c r="E92" s="18">
        <v>3</v>
      </c>
      <c r="F92" s="17">
        <v>129</v>
      </c>
      <c r="G92" s="17">
        <v>0</v>
      </c>
      <c r="H92" s="17">
        <v>0</v>
      </c>
      <c r="I92" s="17">
        <v>0</v>
      </c>
    </row>
    <row r="93" spans="1:9">
      <c r="A93" s="17" t="s">
        <v>37</v>
      </c>
      <c r="B93" s="31" t="s">
        <v>132</v>
      </c>
      <c r="C93" s="31" t="s">
        <v>135</v>
      </c>
      <c r="D93" s="19">
        <v>0</v>
      </c>
      <c r="E93" s="18">
        <v>3</v>
      </c>
      <c r="F93" s="17">
        <v>123</v>
      </c>
      <c r="G93" s="17">
        <v>0</v>
      </c>
      <c r="H93" s="17">
        <v>0</v>
      </c>
      <c r="I93" s="17">
        <v>0</v>
      </c>
    </row>
    <row r="94" spans="1:9">
      <c r="A94" s="17" t="s">
        <v>42</v>
      </c>
      <c r="B94" s="31" t="s">
        <v>132</v>
      </c>
      <c r="C94" s="31" t="s">
        <v>77</v>
      </c>
      <c r="D94" s="19">
        <v>0</v>
      </c>
      <c r="E94" s="18">
        <v>2</v>
      </c>
      <c r="F94" s="17">
        <v>77</v>
      </c>
      <c r="G94" s="17">
        <v>0</v>
      </c>
      <c r="H94" s="17">
        <v>0</v>
      </c>
      <c r="I94" s="17">
        <v>0</v>
      </c>
    </row>
    <row r="95" spans="1:9">
      <c r="A95" s="17" t="s">
        <v>21</v>
      </c>
      <c r="B95" s="31" t="s">
        <v>132</v>
      </c>
      <c r="C95" s="31" t="s">
        <v>133</v>
      </c>
      <c r="D95" s="19">
        <v>0</v>
      </c>
      <c r="E95" s="18">
        <v>2</v>
      </c>
      <c r="F95" s="17">
        <v>41</v>
      </c>
      <c r="G95" s="17">
        <v>0</v>
      </c>
      <c r="H95" s="17">
        <v>0</v>
      </c>
      <c r="I95" s="17">
        <v>0</v>
      </c>
    </row>
    <row r="96" spans="1:9">
      <c r="A96" s="17" t="s">
        <v>20</v>
      </c>
      <c r="B96" s="31" t="s">
        <v>132</v>
      </c>
      <c r="C96" s="31" t="s">
        <v>135</v>
      </c>
      <c r="D96" s="19">
        <v>0</v>
      </c>
      <c r="E96" s="18">
        <v>1</v>
      </c>
      <c r="F96" s="17">
        <v>26</v>
      </c>
      <c r="G96" s="17">
        <v>0</v>
      </c>
      <c r="H96" s="17">
        <v>0</v>
      </c>
      <c r="I96" s="17">
        <v>0</v>
      </c>
    </row>
    <row r="97" spans="1:9">
      <c r="A97" s="17" t="s">
        <v>50</v>
      </c>
      <c r="B97" s="31" t="s">
        <v>132</v>
      </c>
      <c r="C97" s="31" t="s">
        <v>135</v>
      </c>
      <c r="D97" s="19">
        <v>0</v>
      </c>
      <c r="E97" s="18">
        <v>1</v>
      </c>
      <c r="F97" s="17">
        <v>25</v>
      </c>
      <c r="G97" s="17">
        <v>0</v>
      </c>
      <c r="H97" s="17">
        <v>0</v>
      </c>
      <c r="I97" s="17">
        <v>0</v>
      </c>
    </row>
    <row r="98" spans="1:9">
      <c r="A98" s="17" t="s">
        <v>11</v>
      </c>
      <c r="B98" s="31" t="s">
        <v>132</v>
      </c>
      <c r="C98" s="31" t="s">
        <v>70</v>
      </c>
      <c r="D98" s="19">
        <v>0</v>
      </c>
      <c r="E98" s="18">
        <v>1</v>
      </c>
      <c r="F98" s="17">
        <v>17</v>
      </c>
      <c r="G98" s="17">
        <v>0</v>
      </c>
      <c r="H98" s="17">
        <v>0</v>
      </c>
      <c r="I98" s="17">
        <v>0</v>
      </c>
    </row>
    <row r="99" spans="1:9">
      <c r="A99" s="17" t="s">
        <v>26</v>
      </c>
      <c r="B99" s="31" t="s">
        <v>132</v>
      </c>
      <c r="C99" s="31" t="s">
        <v>34</v>
      </c>
      <c r="D99" s="19">
        <v>0</v>
      </c>
      <c r="E99" s="18">
        <v>1</v>
      </c>
      <c r="F99" s="17">
        <v>17</v>
      </c>
      <c r="G99" s="17">
        <v>0</v>
      </c>
      <c r="H99" s="17">
        <v>0</v>
      </c>
      <c r="I99" s="17">
        <v>0</v>
      </c>
    </row>
    <row r="100" spans="1:9">
      <c r="A100" s="17" t="s">
        <v>92</v>
      </c>
      <c r="B100" s="31" t="s">
        <v>132</v>
      </c>
      <c r="C100" s="31" t="s">
        <v>1</v>
      </c>
      <c r="D100" s="19">
        <v>0</v>
      </c>
      <c r="E100" s="18">
        <v>1</v>
      </c>
      <c r="F100" s="17">
        <v>17</v>
      </c>
      <c r="G100" s="17">
        <v>0</v>
      </c>
      <c r="H100" s="17">
        <v>0</v>
      </c>
      <c r="I100" s="17">
        <v>0</v>
      </c>
    </row>
    <row r="101" spans="1:9">
      <c r="A101" s="17" t="s">
        <v>79</v>
      </c>
      <c r="B101" s="31" t="s">
        <v>132</v>
      </c>
      <c r="C101" s="31" t="s">
        <v>1</v>
      </c>
      <c r="D101" s="19">
        <v>0</v>
      </c>
      <c r="E101" s="18">
        <v>1</v>
      </c>
      <c r="F101" s="17">
        <v>16</v>
      </c>
      <c r="G101" s="17">
        <v>0</v>
      </c>
      <c r="H101" s="17">
        <v>0</v>
      </c>
      <c r="I101" s="17">
        <v>0</v>
      </c>
    </row>
    <row r="102" spans="1:9">
      <c r="A102" s="17" t="s">
        <v>81</v>
      </c>
      <c r="B102" s="31" t="s">
        <v>132</v>
      </c>
      <c r="C102" s="31" t="s">
        <v>46</v>
      </c>
      <c r="D102" s="19">
        <v>0</v>
      </c>
      <c r="E102" s="18">
        <v>1</v>
      </c>
      <c r="F102" s="17">
        <v>10</v>
      </c>
      <c r="G102" s="17">
        <v>0</v>
      </c>
      <c r="H102" s="17">
        <v>0</v>
      </c>
      <c r="I102" s="17">
        <v>0</v>
      </c>
    </row>
    <row r="103" spans="1:9">
      <c r="A103" s="31" t="s">
        <v>136</v>
      </c>
      <c r="B103" s="31" t="s">
        <v>132</v>
      </c>
      <c r="C103" s="31" t="s">
        <v>33</v>
      </c>
      <c r="D103" s="19">
        <v>0</v>
      </c>
      <c r="E103" s="18">
        <v>1</v>
      </c>
      <c r="F103" s="17">
        <v>3</v>
      </c>
      <c r="G103" s="17">
        <v>0</v>
      </c>
      <c r="H103" s="17">
        <v>0</v>
      </c>
      <c r="I103" s="17">
        <v>0</v>
      </c>
    </row>
  </sheetData>
  <autoFilter ref="B1:C1"/>
  <sortState ref="A2:I103">
    <sortCondition descending="1" ref="D2:D103"/>
    <sortCondition descending="1" ref="F2:F10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72"/>
  <sheetViews>
    <sheetView workbookViewId="0">
      <selection activeCell="K1" sqref="K1"/>
    </sheetView>
  </sheetViews>
  <sheetFormatPr defaultRowHeight="15"/>
  <cols>
    <col min="1" max="1" width="37.7109375" customWidth="1"/>
    <col min="2" max="2" width="16.7109375" style="105" customWidth="1"/>
    <col min="3" max="3" width="20.140625" style="105" customWidth="1"/>
    <col min="4" max="4" width="10.140625" customWidth="1"/>
    <col min="5" max="5" width="10.7109375" customWidth="1"/>
    <col min="6" max="6" width="13.140625" customWidth="1"/>
    <col min="7" max="7" width="10" customWidth="1"/>
    <col min="8" max="8" width="22.7109375" customWidth="1"/>
    <col min="9" max="9" width="16.7109375" customWidth="1"/>
  </cols>
  <sheetData>
    <row r="1" spans="1:9" ht="77.25" customHeight="1">
      <c r="A1" s="131" t="s">
        <v>117</v>
      </c>
      <c r="B1" s="104" t="s">
        <v>129</v>
      </c>
      <c r="C1" s="94" t="s">
        <v>130</v>
      </c>
      <c r="D1" s="95" t="s">
        <v>0</v>
      </c>
      <c r="E1" s="90" t="s">
        <v>103</v>
      </c>
      <c r="F1" s="54" t="s">
        <v>119</v>
      </c>
      <c r="G1" s="126" t="s">
        <v>123</v>
      </c>
      <c r="H1" s="127" t="s">
        <v>184</v>
      </c>
      <c r="I1" s="126" t="s">
        <v>183</v>
      </c>
    </row>
    <row r="2" spans="1:9">
      <c r="A2" s="55" t="s">
        <v>12</v>
      </c>
      <c r="B2" s="103" t="s">
        <v>132</v>
      </c>
      <c r="C2" s="102" t="s">
        <v>62</v>
      </c>
      <c r="D2" s="19">
        <v>100</v>
      </c>
      <c r="E2" s="18">
        <v>5</v>
      </c>
      <c r="F2" s="56">
        <v>39.1</v>
      </c>
      <c r="G2" s="57">
        <v>39.1</v>
      </c>
      <c r="H2" s="58">
        <v>90</v>
      </c>
      <c r="I2" s="59">
        <v>10</v>
      </c>
    </row>
    <row r="3" spans="1:9">
      <c r="A3" s="55" t="s">
        <v>22</v>
      </c>
      <c r="B3" s="55" t="s">
        <v>132</v>
      </c>
      <c r="C3" s="101" t="s">
        <v>4</v>
      </c>
      <c r="D3" s="19">
        <v>100</v>
      </c>
      <c r="E3" s="1">
        <v>5</v>
      </c>
      <c r="F3" s="56">
        <v>20</v>
      </c>
      <c r="G3" s="57">
        <v>20</v>
      </c>
      <c r="H3" s="58">
        <v>90</v>
      </c>
      <c r="I3" s="59">
        <v>10</v>
      </c>
    </row>
    <row r="4" spans="1:9">
      <c r="A4" s="55" t="s">
        <v>45</v>
      </c>
      <c r="B4" s="55" t="s">
        <v>132</v>
      </c>
      <c r="C4" s="101" t="s">
        <v>46</v>
      </c>
      <c r="D4" s="19">
        <v>100</v>
      </c>
      <c r="E4" s="18">
        <v>5</v>
      </c>
      <c r="F4" s="56">
        <v>17.2</v>
      </c>
      <c r="G4" s="57">
        <v>17.2</v>
      </c>
      <c r="H4" s="58">
        <v>90</v>
      </c>
      <c r="I4" s="59">
        <v>10</v>
      </c>
    </row>
    <row r="5" spans="1:9">
      <c r="A5" s="55" t="s">
        <v>95</v>
      </c>
      <c r="B5" s="55" t="s">
        <v>132</v>
      </c>
      <c r="C5" s="101" t="s">
        <v>34</v>
      </c>
      <c r="D5" s="19">
        <v>100</v>
      </c>
      <c r="E5" s="1">
        <v>4</v>
      </c>
      <c r="F5" s="56">
        <v>14.299999999999999</v>
      </c>
      <c r="G5" s="57">
        <v>14.299999999999999</v>
      </c>
      <c r="H5" s="58">
        <v>90</v>
      </c>
      <c r="I5" s="59">
        <v>10</v>
      </c>
    </row>
    <row r="6" spans="1:9">
      <c r="A6" s="55" t="s">
        <v>97</v>
      </c>
      <c r="B6" s="55" t="s">
        <v>132</v>
      </c>
      <c r="C6" s="101" t="s">
        <v>1</v>
      </c>
      <c r="D6" s="19">
        <v>100</v>
      </c>
      <c r="E6" s="18">
        <v>4</v>
      </c>
      <c r="F6" s="56">
        <v>13.200000000000001</v>
      </c>
      <c r="G6" s="57">
        <v>13.2</v>
      </c>
      <c r="H6" s="58">
        <v>90</v>
      </c>
      <c r="I6" s="59">
        <v>10</v>
      </c>
    </row>
    <row r="7" spans="1:9">
      <c r="A7" s="55" t="s">
        <v>100</v>
      </c>
      <c r="B7" s="55" t="s">
        <v>132</v>
      </c>
      <c r="C7" s="101" t="s">
        <v>46</v>
      </c>
      <c r="D7" s="19">
        <v>100</v>
      </c>
      <c r="E7" s="1">
        <v>4</v>
      </c>
      <c r="F7" s="56">
        <v>10.5</v>
      </c>
      <c r="G7" s="57">
        <v>10.5</v>
      </c>
      <c r="H7" s="58">
        <v>90</v>
      </c>
      <c r="I7" s="59">
        <v>10</v>
      </c>
    </row>
    <row r="8" spans="1:9">
      <c r="A8" s="55" t="s">
        <v>55</v>
      </c>
      <c r="B8" s="55" t="s">
        <v>132</v>
      </c>
      <c r="C8" s="101" t="s">
        <v>9</v>
      </c>
      <c r="D8" s="19">
        <v>100</v>
      </c>
      <c r="E8" s="18">
        <v>3</v>
      </c>
      <c r="F8" s="56">
        <v>7.1</v>
      </c>
      <c r="G8" s="57">
        <v>7.1</v>
      </c>
      <c r="H8" s="58">
        <v>90</v>
      </c>
      <c r="I8" s="59">
        <v>10</v>
      </c>
    </row>
    <row r="9" spans="1:9">
      <c r="A9" s="55" t="s">
        <v>43</v>
      </c>
      <c r="B9" s="55" t="s">
        <v>132</v>
      </c>
      <c r="C9" s="101" t="s">
        <v>70</v>
      </c>
      <c r="D9" s="19">
        <v>100</v>
      </c>
      <c r="E9" s="1">
        <v>3</v>
      </c>
      <c r="F9" s="56">
        <v>5.7</v>
      </c>
      <c r="G9" s="57">
        <v>5.7</v>
      </c>
      <c r="H9" s="58">
        <v>90</v>
      </c>
      <c r="I9" s="59">
        <v>10</v>
      </c>
    </row>
    <row r="10" spans="1:9">
      <c r="A10" s="55" t="s">
        <v>86</v>
      </c>
      <c r="B10" s="55" t="s">
        <v>132</v>
      </c>
      <c r="C10" s="101" t="s">
        <v>34</v>
      </c>
      <c r="D10" s="19">
        <v>100</v>
      </c>
      <c r="E10" s="18">
        <v>3</v>
      </c>
      <c r="F10" s="56">
        <v>5.6</v>
      </c>
      <c r="G10" s="57">
        <v>5.6</v>
      </c>
      <c r="H10" s="58">
        <v>90</v>
      </c>
      <c r="I10" s="59">
        <v>10</v>
      </c>
    </row>
    <row r="11" spans="1:9">
      <c r="A11" s="55" t="s">
        <v>44</v>
      </c>
      <c r="B11" s="55" t="s">
        <v>132</v>
      </c>
      <c r="C11" s="101" t="s">
        <v>34</v>
      </c>
      <c r="D11" s="19">
        <v>100</v>
      </c>
      <c r="E11" s="1">
        <v>2</v>
      </c>
      <c r="F11" s="56">
        <v>3.5999999999999996</v>
      </c>
      <c r="G11" s="57">
        <v>3.5999999999999996</v>
      </c>
      <c r="H11" s="58">
        <v>90</v>
      </c>
      <c r="I11" s="59">
        <v>10</v>
      </c>
    </row>
    <row r="12" spans="1:9">
      <c r="A12" s="55" t="s">
        <v>35</v>
      </c>
      <c r="B12" s="55" t="s">
        <v>132</v>
      </c>
      <c r="C12" s="101" t="s">
        <v>90</v>
      </c>
      <c r="D12" s="19">
        <v>100</v>
      </c>
      <c r="E12" s="18">
        <v>2</v>
      </c>
      <c r="F12" s="56">
        <v>2.9</v>
      </c>
      <c r="G12" s="57">
        <v>2.9</v>
      </c>
      <c r="H12" s="58">
        <v>90</v>
      </c>
      <c r="I12" s="59">
        <v>10</v>
      </c>
    </row>
    <row r="13" spans="1:9">
      <c r="A13" s="55" t="s">
        <v>30</v>
      </c>
      <c r="B13" s="55" t="s">
        <v>132</v>
      </c>
      <c r="C13" s="101" t="s">
        <v>46</v>
      </c>
      <c r="D13" s="19">
        <v>100</v>
      </c>
      <c r="E13" s="1">
        <v>2</v>
      </c>
      <c r="F13" s="56">
        <v>2.9</v>
      </c>
      <c r="G13" s="57">
        <v>2.9</v>
      </c>
      <c r="H13" s="58">
        <v>90</v>
      </c>
      <c r="I13" s="59">
        <v>10</v>
      </c>
    </row>
    <row r="14" spans="1:9" ht="24">
      <c r="A14" s="55" t="s">
        <v>50</v>
      </c>
      <c r="B14" s="55" t="s">
        <v>132</v>
      </c>
      <c r="C14" s="101" t="s">
        <v>135</v>
      </c>
      <c r="D14" s="19">
        <v>100</v>
      </c>
      <c r="E14" s="18">
        <v>2</v>
      </c>
      <c r="F14" s="56">
        <v>1.6</v>
      </c>
      <c r="G14" s="57">
        <v>1.6</v>
      </c>
      <c r="H14" s="58">
        <v>90</v>
      </c>
      <c r="I14" s="59">
        <v>10</v>
      </c>
    </row>
    <row r="15" spans="1:9">
      <c r="A15" s="55" t="s">
        <v>13</v>
      </c>
      <c r="B15" s="55" t="s">
        <v>132</v>
      </c>
      <c r="C15" s="101" t="s">
        <v>1</v>
      </c>
      <c r="D15" s="19">
        <v>100</v>
      </c>
      <c r="E15" s="1">
        <v>1</v>
      </c>
      <c r="F15" s="56">
        <v>1.3</v>
      </c>
      <c r="G15" s="57">
        <v>1.3</v>
      </c>
      <c r="H15" s="58">
        <v>90</v>
      </c>
      <c r="I15" s="59">
        <v>10</v>
      </c>
    </row>
    <row r="16" spans="1:9">
      <c r="A16" s="55" t="s">
        <v>47</v>
      </c>
      <c r="B16" s="55" t="s">
        <v>132</v>
      </c>
      <c r="C16" s="101" t="s">
        <v>9</v>
      </c>
      <c r="D16" s="19">
        <v>99</v>
      </c>
      <c r="E16" s="18">
        <v>5</v>
      </c>
      <c r="F16" s="56">
        <v>29.2</v>
      </c>
      <c r="G16" s="57">
        <v>29.2</v>
      </c>
      <c r="H16" s="58">
        <v>90</v>
      </c>
      <c r="I16" s="59">
        <v>8.6301369863013697</v>
      </c>
    </row>
    <row r="17" spans="1:9">
      <c r="A17" s="55" t="s">
        <v>15</v>
      </c>
      <c r="B17" s="55" t="s">
        <v>132</v>
      </c>
      <c r="C17" s="101" t="s">
        <v>62</v>
      </c>
      <c r="D17" s="19">
        <v>97</v>
      </c>
      <c r="E17" s="1">
        <v>4</v>
      </c>
      <c r="F17" s="56">
        <v>9.3000000000000007</v>
      </c>
      <c r="G17" s="57">
        <v>9.3000000000000007</v>
      </c>
      <c r="H17" s="58">
        <v>86.612903225806448</v>
      </c>
      <c r="I17" s="59">
        <v>10</v>
      </c>
    </row>
    <row r="18" spans="1:9">
      <c r="A18" s="55" t="s">
        <v>60</v>
      </c>
      <c r="B18" s="55" t="s">
        <v>132</v>
      </c>
      <c r="C18" s="101" t="s">
        <v>133</v>
      </c>
      <c r="D18" s="19">
        <v>96</v>
      </c>
      <c r="E18" s="18">
        <v>2</v>
      </c>
      <c r="F18" s="56">
        <v>2.8</v>
      </c>
      <c r="G18" s="57">
        <v>2.8</v>
      </c>
      <c r="H18" s="58">
        <v>90</v>
      </c>
      <c r="I18" s="59">
        <v>6.25</v>
      </c>
    </row>
    <row r="19" spans="1:9">
      <c r="A19" s="55" t="s">
        <v>25</v>
      </c>
      <c r="B19" s="55" t="s">
        <v>132</v>
      </c>
      <c r="C19" s="101" t="s">
        <v>9</v>
      </c>
      <c r="D19" s="19">
        <v>95</v>
      </c>
      <c r="E19" s="1">
        <v>2</v>
      </c>
      <c r="F19" s="56">
        <v>3</v>
      </c>
      <c r="G19" s="57">
        <v>3</v>
      </c>
      <c r="H19" s="58">
        <v>90</v>
      </c>
      <c r="I19" s="59">
        <v>5</v>
      </c>
    </row>
    <row r="20" spans="1:9">
      <c r="A20" s="55" t="s">
        <v>52</v>
      </c>
      <c r="B20" s="55" t="s">
        <v>132</v>
      </c>
      <c r="C20" s="101" t="s">
        <v>77</v>
      </c>
      <c r="D20" s="19">
        <v>95</v>
      </c>
      <c r="E20" s="18">
        <v>1</v>
      </c>
      <c r="F20" s="56">
        <v>1.3</v>
      </c>
      <c r="G20" s="57">
        <v>1.3</v>
      </c>
      <c r="H20" s="58">
        <v>90</v>
      </c>
      <c r="I20" s="59">
        <v>5</v>
      </c>
    </row>
    <row r="21" spans="1:9">
      <c r="A21" s="55" t="s">
        <v>14</v>
      </c>
      <c r="B21" s="55" t="s">
        <v>132</v>
      </c>
      <c r="C21" s="101" t="s">
        <v>134</v>
      </c>
      <c r="D21" s="19">
        <v>95</v>
      </c>
      <c r="E21" s="1">
        <v>1</v>
      </c>
      <c r="F21" s="56">
        <v>1</v>
      </c>
      <c r="G21" s="57">
        <v>1</v>
      </c>
      <c r="H21" s="58">
        <v>90</v>
      </c>
      <c r="I21" s="59">
        <v>5</v>
      </c>
    </row>
    <row r="22" spans="1:9">
      <c r="A22" s="55" t="s">
        <v>83</v>
      </c>
      <c r="B22" s="55" t="s">
        <v>132</v>
      </c>
      <c r="C22" s="101" t="s">
        <v>4</v>
      </c>
      <c r="D22" s="19">
        <v>93</v>
      </c>
      <c r="E22" s="18">
        <v>5</v>
      </c>
      <c r="F22" s="56">
        <v>35.9</v>
      </c>
      <c r="G22" s="57">
        <v>35.9</v>
      </c>
      <c r="H22" s="58">
        <v>82.604456824512539</v>
      </c>
      <c r="I22" s="59">
        <v>10</v>
      </c>
    </row>
    <row r="23" spans="1:9">
      <c r="A23" s="55" t="s">
        <v>96</v>
      </c>
      <c r="B23" s="55" t="s">
        <v>132</v>
      </c>
      <c r="C23" s="101" t="s">
        <v>135</v>
      </c>
      <c r="D23" s="19">
        <v>93</v>
      </c>
      <c r="E23" s="1">
        <v>1</v>
      </c>
      <c r="F23" s="56">
        <v>1.4</v>
      </c>
      <c r="G23" s="57">
        <v>1.4</v>
      </c>
      <c r="H23" s="58">
        <v>90</v>
      </c>
      <c r="I23" s="59">
        <v>2.5</v>
      </c>
    </row>
    <row r="24" spans="1:9">
      <c r="A24" s="55" t="s">
        <v>36</v>
      </c>
      <c r="B24" s="55" t="s">
        <v>132</v>
      </c>
      <c r="C24" s="101" t="s">
        <v>99</v>
      </c>
      <c r="D24" s="19">
        <v>91</v>
      </c>
      <c r="E24" s="18">
        <v>4</v>
      </c>
      <c r="F24" s="56">
        <v>7.8</v>
      </c>
      <c r="G24" s="57">
        <v>7.8</v>
      </c>
      <c r="H24" s="58">
        <v>81.92307692307692</v>
      </c>
      <c r="I24" s="59">
        <v>9.1025641025641022</v>
      </c>
    </row>
    <row r="25" spans="1:9" ht="24">
      <c r="A25" s="55" t="s">
        <v>56</v>
      </c>
      <c r="B25" s="55" t="s">
        <v>132</v>
      </c>
      <c r="C25" s="101" t="s">
        <v>62</v>
      </c>
      <c r="D25" s="19">
        <v>88</v>
      </c>
      <c r="E25" s="1">
        <v>2</v>
      </c>
      <c r="F25" s="56">
        <v>2.7</v>
      </c>
      <c r="G25" s="57">
        <v>2.7</v>
      </c>
      <c r="H25" s="58">
        <v>78.333333333333329</v>
      </c>
      <c r="I25" s="59">
        <v>10</v>
      </c>
    </row>
    <row r="26" spans="1:9">
      <c r="A26" s="55" t="s">
        <v>93</v>
      </c>
      <c r="B26" s="55" t="s">
        <v>132</v>
      </c>
      <c r="C26" s="101" t="s">
        <v>62</v>
      </c>
      <c r="D26" s="19">
        <v>86</v>
      </c>
      <c r="E26" s="18">
        <v>5</v>
      </c>
      <c r="F26" s="56">
        <v>106.6</v>
      </c>
      <c r="G26" s="57">
        <v>106.6</v>
      </c>
      <c r="H26" s="58">
        <v>78.982176360225139</v>
      </c>
      <c r="I26" s="59">
        <v>6.7213883677298307</v>
      </c>
    </row>
    <row r="27" spans="1:9">
      <c r="A27" s="55" t="s">
        <v>54</v>
      </c>
      <c r="B27" s="55" t="s">
        <v>132</v>
      </c>
      <c r="C27" s="101" t="s">
        <v>134</v>
      </c>
      <c r="D27" s="19">
        <v>86</v>
      </c>
      <c r="E27" s="1">
        <v>3</v>
      </c>
      <c r="F27" s="56">
        <v>6.8</v>
      </c>
      <c r="G27" s="57">
        <v>6.8</v>
      </c>
      <c r="H27" s="58">
        <v>76.764705882352942</v>
      </c>
      <c r="I27" s="59">
        <v>9.2647058823529402</v>
      </c>
    </row>
    <row r="28" spans="1:9">
      <c r="A28" s="55" t="s">
        <v>16</v>
      </c>
      <c r="B28" s="55" t="s">
        <v>132</v>
      </c>
      <c r="C28" s="101" t="s">
        <v>1</v>
      </c>
      <c r="D28" s="19">
        <v>77</v>
      </c>
      <c r="E28" s="18">
        <v>5</v>
      </c>
      <c r="F28" s="56">
        <v>70.600000000000009</v>
      </c>
      <c r="G28" s="57">
        <v>70.600000000000009</v>
      </c>
      <c r="H28" s="58">
        <v>69.029745042492934</v>
      </c>
      <c r="I28" s="59">
        <v>8.0665722379603402</v>
      </c>
    </row>
    <row r="29" spans="1:9">
      <c r="A29" s="55" t="s">
        <v>37</v>
      </c>
      <c r="B29" s="55" t="s">
        <v>132</v>
      </c>
      <c r="C29" s="101" t="s">
        <v>135</v>
      </c>
      <c r="D29" s="19">
        <v>75</v>
      </c>
      <c r="E29" s="1">
        <v>3</v>
      </c>
      <c r="F29" s="56">
        <v>6.6000000000000005</v>
      </c>
      <c r="G29" s="57">
        <v>6.6</v>
      </c>
      <c r="H29" s="58">
        <v>70.227272727272734</v>
      </c>
      <c r="I29" s="59">
        <v>4.9242424242424248</v>
      </c>
    </row>
    <row r="30" spans="1:9">
      <c r="A30" s="55" t="s">
        <v>1</v>
      </c>
      <c r="B30" s="55" t="s">
        <v>131</v>
      </c>
      <c r="C30" s="101" t="s">
        <v>1</v>
      </c>
      <c r="D30" s="19">
        <v>75</v>
      </c>
      <c r="E30" s="18">
        <v>1</v>
      </c>
      <c r="F30" s="56">
        <v>1.4</v>
      </c>
      <c r="G30" s="57">
        <v>1.4</v>
      </c>
      <c r="H30" s="58">
        <v>67.5</v>
      </c>
      <c r="I30" s="59">
        <v>7.5</v>
      </c>
    </row>
    <row r="31" spans="1:9">
      <c r="A31" s="55" t="s">
        <v>27</v>
      </c>
      <c r="B31" s="55" t="s">
        <v>132</v>
      </c>
      <c r="C31" s="101" t="s">
        <v>99</v>
      </c>
      <c r="D31" s="19">
        <v>74</v>
      </c>
      <c r="E31" s="1">
        <v>5</v>
      </c>
      <c r="F31" s="56">
        <v>23.6</v>
      </c>
      <c r="G31" s="57">
        <v>23.6</v>
      </c>
      <c r="H31" s="58">
        <v>67.309322033898297</v>
      </c>
      <c r="I31" s="59">
        <v>6.9279661016949152</v>
      </c>
    </row>
    <row r="32" spans="1:9">
      <c r="A32" s="55" t="s">
        <v>57</v>
      </c>
      <c r="B32" s="55" t="s">
        <v>132</v>
      </c>
      <c r="C32" s="101" t="s">
        <v>46</v>
      </c>
      <c r="D32" s="19">
        <v>74</v>
      </c>
      <c r="E32" s="18">
        <v>3</v>
      </c>
      <c r="F32" s="56">
        <v>6</v>
      </c>
      <c r="G32" s="57">
        <v>6</v>
      </c>
      <c r="H32" s="58">
        <v>66.75</v>
      </c>
      <c r="I32" s="59">
        <v>7.416666666666667</v>
      </c>
    </row>
    <row r="33" spans="1:9">
      <c r="A33" s="55" t="s">
        <v>98</v>
      </c>
      <c r="B33" s="55" t="s">
        <v>132</v>
      </c>
      <c r="C33" s="101" t="s">
        <v>90</v>
      </c>
      <c r="D33" s="19">
        <v>73</v>
      </c>
      <c r="E33" s="1">
        <v>3</v>
      </c>
      <c r="F33" s="56">
        <v>3.8</v>
      </c>
      <c r="G33" s="57">
        <v>3.8</v>
      </c>
      <c r="H33" s="58">
        <v>67.5</v>
      </c>
      <c r="I33" s="59">
        <v>5</v>
      </c>
    </row>
    <row r="34" spans="1:9">
      <c r="A34" s="55" t="s">
        <v>91</v>
      </c>
      <c r="B34" s="55" t="s">
        <v>131</v>
      </c>
      <c r="C34" s="101" t="s">
        <v>135</v>
      </c>
      <c r="D34" s="19">
        <v>64</v>
      </c>
      <c r="E34" s="18">
        <v>3</v>
      </c>
      <c r="F34" s="56">
        <v>4.7</v>
      </c>
      <c r="G34" s="57">
        <v>4.7</v>
      </c>
      <c r="H34" s="58">
        <v>56.48936170212766</v>
      </c>
      <c r="I34" s="59">
        <v>7.0212765957446805</v>
      </c>
    </row>
    <row r="35" spans="1:9">
      <c r="A35" s="55" t="s">
        <v>9</v>
      </c>
      <c r="B35" s="55" t="s">
        <v>131</v>
      </c>
      <c r="C35" s="101" t="s">
        <v>9</v>
      </c>
      <c r="D35" s="19">
        <v>59</v>
      </c>
      <c r="E35" s="1">
        <v>3</v>
      </c>
      <c r="F35" s="56">
        <v>4.4000000000000004</v>
      </c>
      <c r="G35" s="57">
        <v>4.4000000000000004</v>
      </c>
      <c r="H35" s="58">
        <v>57.272727272727273</v>
      </c>
      <c r="I35" s="59">
        <v>1.8181818181818183</v>
      </c>
    </row>
    <row r="36" spans="1:9" ht="24">
      <c r="A36" s="55" t="s">
        <v>85</v>
      </c>
      <c r="B36" s="55" t="s">
        <v>132</v>
      </c>
      <c r="C36" s="101" t="s">
        <v>77</v>
      </c>
      <c r="D36" s="19">
        <v>58</v>
      </c>
      <c r="E36" s="18">
        <v>4</v>
      </c>
      <c r="F36" s="56">
        <v>7.8</v>
      </c>
      <c r="G36" s="57">
        <v>7.8000000000000007</v>
      </c>
      <c r="H36" s="58">
        <v>52.500000000000007</v>
      </c>
      <c r="I36" s="59">
        <v>5.1923076923076925</v>
      </c>
    </row>
    <row r="37" spans="1:9">
      <c r="A37" s="55" t="s">
        <v>34</v>
      </c>
      <c r="B37" s="55" t="s">
        <v>131</v>
      </c>
      <c r="C37" s="101" t="s">
        <v>34</v>
      </c>
      <c r="D37" s="19">
        <v>56</v>
      </c>
      <c r="E37" s="1">
        <v>4</v>
      </c>
      <c r="F37" s="56">
        <v>14.7</v>
      </c>
      <c r="G37" s="57">
        <v>14.7</v>
      </c>
      <c r="H37" s="58">
        <v>49.285714285714285</v>
      </c>
      <c r="I37" s="59">
        <v>6.3605442176870746</v>
      </c>
    </row>
    <row r="38" spans="1:9">
      <c r="A38" s="55" t="s">
        <v>58</v>
      </c>
      <c r="B38" s="55" t="s">
        <v>132</v>
      </c>
      <c r="C38" s="101" t="s">
        <v>77</v>
      </c>
      <c r="D38" s="19">
        <v>55</v>
      </c>
      <c r="E38" s="18">
        <v>5</v>
      </c>
      <c r="F38" s="56">
        <v>18.399999999999999</v>
      </c>
      <c r="G38" s="57">
        <v>18.399999999999999</v>
      </c>
      <c r="H38" s="58">
        <v>45</v>
      </c>
      <c r="I38" s="59">
        <v>10</v>
      </c>
    </row>
    <row r="39" spans="1:9">
      <c r="A39" s="55" t="s">
        <v>78</v>
      </c>
      <c r="B39" s="55" t="s">
        <v>132</v>
      </c>
      <c r="C39" s="101" t="s">
        <v>4</v>
      </c>
      <c r="D39" s="19">
        <v>55</v>
      </c>
      <c r="E39" s="1">
        <v>4</v>
      </c>
      <c r="F39" s="56">
        <v>10.199999999999999</v>
      </c>
      <c r="G39" s="57">
        <v>10.199999999999999</v>
      </c>
      <c r="H39" s="58">
        <v>45</v>
      </c>
      <c r="I39" s="59">
        <v>10</v>
      </c>
    </row>
    <row r="40" spans="1:9">
      <c r="A40" s="55" t="s">
        <v>7</v>
      </c>
      <c r="B40" s="55" t="s">
        <v>132</v>
      </c>
      <c r="C40" s="101" t="s">
        <v>62</v>
      </c>
      <c r="D40" s="19">
        <v>55</v>
      </c>
      <c r="E40" s="18">
        <v>1</v>
      </c>
      <c r="F40" s="56">
        <v>1.4</v>
      </c>
      <c r="G40" s="57">
        <v>1.4</v>
      </c>
      <c r="H40" s="58">
        <v>45</v>
      </c>
      <c r="I40" s="59">
        <v>10</v>
      </c>
    </row>
    <row r="41" spans="1:9" ht="24">
      <c r="A41" s="55" t="s">
        <v>41</v>
      </c>
      <c r="B41" s="55" t="s">
        <v>131</v>
      </c>
      <c r="C41" s="101" t="s">
        <v>134</v>
      </c>
      <c r="D41" s="19">
        <v>53</v>
      </c>
      <c r="E41" s="1">
        <v>2</v>
      </c>
      <c r="F41" s="56">
        <v>2.1</v>
      </c>
      <c r="G41" s="57">
        <v>2.1</v>
      </c>
      <c r="H41" s="58">
        <v>45</v>
      </c>
      <c r="I41" s="59">
        <v>8.3333333333333339</v>
      </c>
    </row>
    <row r="42" spans="1:9" ht="24">
      <c r="A42" s="55" t="s">
        <v>68</v>
      </c>
      <c r="B42" s="55" t="s">
        <v>132</v>
      </c>
      <c r="C42" s="101" t="s">
        <v>134</v>
      </c>
      <c r="D42" s="19">
        <v>52</v>
      </c>
      <c r="E42" s="18">
        <v>4</v>
      </c>
      <c r="F42" s="56">
        <v>8.5</v>
      </c>
      <c r="G42" s="57">
        <v>8.5</v>
      </c>
      <c r="H42" s="58">
        <v>44.470588235294116</v>
      </c>
      <c r="I42" s="59">
        <v>7.6470588235294112</v>
      </c>
    </row>
    <row r="43" spans="1:9">
      <c r="A43" s="55" t="s">
        <v>76</v>
      </c>
      <c r="B43" s="55" t="s">
        <v>132</v>
      </c>
      <c r="C43" s="101" t="s">
        <v>99</v>
      </c>
      <c r="D43" s="19">
        <v>52</v>
      </c>
      <c r="E43" s="1">
        <v>3</v>
      </c>
      <c r="F43" s="56">
        <v>5.2</v>
      </c>
      <c r="G43" s="57">
        <v>5.2</v>
      </c>
      <c r="H43" s="58">
        <v>41.53846153846154</v>
      </c>
      <c r="I43" s="59">
        <v>10</v>
      </c>
    </row>
    <row r="44" spans="1:9">
      <c r="A44" s="55" t="s">
        <v>17</v>
      </c>
      <c r="B44" s="55" t="s">
        <v>132</v>
      </c>
      <c r="C44" s="101" t="s">
        <v>62</v>
      </c>
      <c r="D44" s="19">
        <v>52</v>
      </c>
      <c r="E44" s="18">
        <v>2</v>
      </c>
      <c r="F44" s="56">
        <v>3</v>
      </c>
      <c r="G44" s="57">
        <v>3</v>
      </c>
      <c r="H44" s="58">
        <v>45</v>
      </c>
      <c r="I44" s="59">
        <v>6.666666666666667</v>
      </c>
    </row>
    <row r="45" spans="1:9">
      <c r="A45" s="55" t="s">
        <v>29</v>
      </c>
      <c r="B45" s="55" t="s">
        <v>132</v>
      </c>
      <c r="C45" s="101" t="s">
        <v>90</v>
      </c>
      <c r="D45" s="19">
        <v>50</v>
      </c>
      <c r="E45" s="1">
        <v>5</v>
      </c>
      <c r="F45" s="56">
        <v>39.299999999999997</v>
      </c>
      <c r="G45" s="57">
        <v>39.299999999999997</v>
      </c>
      <c r="H45" s="58">
        <v>45</v>
      </c>
      <c r="I45" s="59">
        <v>5</v>
      </c>
    </row>
    <row r="46" spans="1:9">
      <c r="A46" s="55" t="s">
        <v>77</v>
      </c>
      <c r="B46" s="55" t="s">
        <v>131</v>
      </c>
      <c r="C46" s="101" t="s">
        <v>77</v>
      </c>
      <c r="D46" s="19">
        <v>50</v>
      </c>
      <c r="E46" s="18">
        <v>4</v>
      </c>
      <c r="F46" s="56">
        <v>8.8000000000000007</v>
      </c>
      <c r="G46" s="57">
        <v>8.8000000000000007</v>
      </c>
      <c r="H46" s="58">
        <v>39.88636363636364</v>
      </c>
      <c r="I46" s="59">
        <v>10</v>
      </c>
    </row>
    <row r="47" spans="1:9" ht="24">
      <c r="A47" s="55" t="s">
        <v>74</v>
      </c>
      <c r="B47" s="55" t="s">
        <v>132</v>
      </c>
      <c r="C47" s="101" t="s">
        <v>9</v>
      </c>
      <c r="D47" s="19">
        <v>50</v>
      </c>
      <c r="E47" s="1">
        <v>4</v>
      </c>
      <c r="F47" s="56">
        <v>8.5</v>
      </c>
      <c r="G47" s="57">
        <v>8.5</v>
      </c>
      <c r="H47" s="58">
        <v>45</v>
      </c>
      <c r="I47" s="59">
        <v>5</v>
      </c>
    </row>
    <row r="48" spans="1:9">
      <c r="A48" s="55" t="s">
        <v>28</v>
      </c>
      <c r="B48" s="55" t="s">
        <v>132</v>
      </c>
      <c r="C48" s="101" t="s">
        <v>9</v>
      </c>
      <c r="D48" s="19">
        <v>50</v>
      </c>
      <c r="E48" s="18">
        <v>4</v>
      </c>
      <c r="F48" s="56">
        <v>8.3000000000000007</v>
      </c>
      <c r="G48" s="57">
        <v>8.3000000000000007</v>
      </c>
      <c r="H48" s="58">
        <v>45</v>
      </c>
      <c r="I48" s="59">
        <v>5</v>
      </c>
    </row>
    <row r="49" spans="1:9">
      <c r="A49" s="55" t="s">
        <v>8</v>
      </c>
      <c r="B49" s="55" t="s">
        <v>132</v>
      </c>
      <c r="C49" s="101" t="s">
        <v>1</v>
      </c>
      <c r="D49" s="19">
        <v>50</v>
      </c>
      <c r="E49" s="1">
        <v>2</v>
      </c>
      <c r="F49" s="56">
        <v>2.6</v>
      </c>
      <c r="G49" s="57">
        <v>2.6</v>
      </c>
      <c r="H49" s="58">
        <v>45</v>
      </c>
      <c r="I49" s="59">
        <v>5</v>
      </c>
    </row>
    <row r="50" spans="1:9">
      <c r="A50" s="55" t="s">
        <v>69</v>
      </c>
      <c r="B50" s="55" t="s">
        <v>132</v>
      </c>
      <c r="C50" s="101" t="s">
        <v>34</v>
      </c>
      <c r="D50" s="19">
        <v>50</v>
      </c>
      <c r="E50" s="18">
        <v>2</v>
      </c>
      <c r="F50" s="56">
        <v>1.6</v>
      </c>
      <c r="G50" s="57">
        <v>1.6</v>
      </c>
      <c r="H50" s="58">
        <v>45</v>
      </c>
      <c r="I50" s="59">
        <v>5</v>
      </c>
    </row>
    <row r="51" spans="1:9" ht="24">
      <c r="A51" s="55" t="s">
        <v>40</v>
      </c>
      <c r="B51" s="55" t="s">
        <v>132</v>
      </c>
      <c r="C51" s="101" t="s">
        <v>134</v>
      </c>
      <c r="D51" s="19">
        <v>50</v>
      </c>
      <c r="E51" s="1">
        <v>1</v>
      </c>
      <c r="F51" s="56">
        <v>1.4</v>
      </c>
      <c r="G51" s="57">
        <v>1.4</v>
      </c>
      <c r="H51" s="58">
        <v>45</v>
      </c>
      <c r="I51" s="59">
        <v>5</v>
      </c>
    </row>
    <row r="52" spans="1:9">
      <c r="A52" s="55" t="s">
        <v>63</v>
      </c>
      <c r="B52" s="55" t="s">
        <v>132</v>
      </c>
      <c r="C52" s="101" t="s">
        <v>4</v>
      </c>
      <c r="D52" s="19">
        <v>50</v>
      </c>
      <c r="E52" s="18">
        <v>1</v>
      </c>
      <c r="F52" s="56">
        <v>1.4</v>
      </c>
      <c r="G52" s="57">
        <v>1.4</v>
      </c>
      <c r="H52" s="58">
        <v>45</v>
      </c>
      <c r="I52" s="59">
        <v>5</v>
      </c>
    </row>
    <row r="53" spans="1:9">
      <c r="A53" s="55" t="s">
        <v>18</v>
      </c>
      <c r="B53" s="55" t="s">
        <v>132</v>
      </c>
      <c r="C53" s="101" t="s">
        <v>1</v>
      </c>
      <c r="D53" s="19">
        <v>50</v>
      </c>
      <c r="E53" s="1">
        <v>1</v>
      </c>
      <c r="F53" s="60">
        <v>0.7</v>
      </c>
      <c r="G53" s="61">
        <v>0.7</v>
      </c>
      <c r="H53" s="58">
        <v>45</v>
      </c>
      <c r="I53" s="59">
        <v>5</v>
      </c>
    </row>
    <row r="54" spans="1:9">
      <c r="A54" s="55" t="s">
        <v>24</v>
      </c>
      <c r="B54" s="55" t="s">
        <v>132</v>
      </c>
      <c r="C54" s="101" t="s">
        <v>134</v>
      </c>
      <c r="D54" s="19">
        <v>45</v>
      </c>
      <c r="E54" s="18">
        <v>3</v>
      </c>
      <c r="F54" s="56">
        <v>6</v>
      </c>
      <c r="G54" s="57">
        <v>6</v>
      </c>
      <c r="H54" s="58">
        <v>37.5</v>
      </c>
      <c r="I54" s="59">
        <v>7.333333333333333</v>
      </c>
    </row>
    <row r="55" spans="1:9">
      <c r="A55" s="55" t="s">
        <v>101</v>
      </c>
      <c r="B55" s="55" t="s">
        <v>132</v>
      </c>
      <c r="C55" s="101" t="s">
        <v>90</v>
      </c>
      <c r="D55" s="19">
        <v>44</v>
      </c>
      <c r="E55" s="1">
        <v>4</v>
      </c>
      <c r="F55" s="56">
        <v>10.7</v>
      </c>
      <c r="G55" s="57">
        <v>10.7</v>
      </c>
      <c r="H55" s="58">
        <v>34.065420560747668</v>
      </c>
      <c r="I55" s="59">
        <v>10</v>
      </c>
    </row>
    <row r="56" spans="1:9">
      <c r="A56" s="55" t="s">
        <v>94</v>
      </c>
      <c r="B56" s="55" t="s">
        <v>132</v>
      </c>
      <c r="C56" s="101" t="s">
        <v>77</v>
      </c>
      <c r="D56" s="19">
        <v>39</v>
      </c>
      <c r="E56" s="18">
        <v>5</v>
      </c>
      <c r="F56" s="56">
        <v>17.899999999999999</v>
      </c>
      <c r="G56" s="57">
        <v>17.899999999999999</v>
      </c>
      <c r="H56" s="58">
        <v>32.430167597765362</v>
      </c>
      <c r="I56" s="59">
        <v>7.0111731843575411</v>
      </c>
    </row>
    <row r="57" spans="1:9">
      <c r="A57" s="55" t="s">
        <v>72</v>
      </c>
      <c r="B57" s="55" t="s">
        <v>132</v>
      </c>
      <c r="C57" s="101" t="s">
        <v>134</v>
      </c>
      <c r="D57" s="19">
        <v>37</v>
      </c>
      <c r="E57" s="1">
        <v>3</v>
      </c>
      <c r="F57" s="56">
        <v>4.5999999999999996</v>
      </c>
      <c r="G57" s="57">
        <v>4.5999999999999996</v>
      </c>
      <c r="H57" s="58">
        <v>29.34782608695652</v>
      </c>
      <c r="I57" s="59">
        <v>7.1739130434782616</v>
      </c>
    </row>
    <row r="58" spans="1:9">
      <c r="A58" s="55" t="s">
        <v>51</v>
      </c>
      <c r="B58" s="55" t="s">
        <v>132</v>
      </c>
      <c r="C58" s="101" t="s">
        <v>90</v>
      </c>
      <c r="D58" s="19">
        <v>32</v>
      </c>
      <c r="E58" s="18">
        <v>5</v>
      </c>
      <c r="F58" s="56">
        <v>65.099999999999994</v>
      </c>
      <c r="G58" s="57">
        <v>65.099999999999994</v>
      </c>
      <c r="H58" s="58">
        <v>24.331797235023039</v>
      </c>
      <c r="I58" s="59">
        <v>7.5268817204301071</v>
      </c>
    </row>
    <row r="59" spans="1:9">
      <c r="A59" s="55" t="s">
        <v>32</v>
      </c>
      <c r="B59" s="55" t="s">
        <v>132</v>
      </c>
      <c r="C59" s="101" t="s">
        <v>90</v>
      </c>
      <c r="D59" s="19">
        <v>32</v>
      </c>
      <c r="E59" s="1">
        <v>5</v>
      </c>
      <c r="F59" s="56">
        <v>29.900000000000002</v>
      </c>
      <c r="G59" s="57">
        <v>29.9</v>
      </c>
      <c r="H59" s="58">
        <v>28.896321070234119</v>
      </c>
      <c r="I59" s="59">
        <v>2.9096989966555182</v>
      </c>
    </row>
    <row r="60" spans="1:9">
      <c r="A60" s="55" t="s">
        <v>23</v>
      </c>
      <c r="B60" s="55" t="s">
        <v>132</v>
      </c>
      <c r="C60" s="101" t="s">
        <v>34</v>
      </c>
      <c r="D60" s="19">
        <v>29</v>
      </c>
      <c r="E60" s="18">
        <v>5</v>
      </c>
      <c r="F60" s="56">
        <v>18</v>
      </c>
      <c r="G60" s="57">
        <v>18</v>
      </c>
      <c r="H60" s="58">
        <v>19</v>
      </c>
      <c r="I60" s="59">
        <v>10</v>
      </c>
    </row>
    <row r="61" spans="1:9">
      <c r="A61" s="55" t="s">
        <v>65</v>
      </c>
      <c r="B61" s="55" t="s">
        <v>132</v>
      </c>
      <c r="C61" s="101" t="s">
        <v>90</v>
      </c>
      <c r="D61" s="19">
        <v>29</v>
      </c>
      <c r="E61" s="1">
        <v>3</v>
      </c>
      <c r="F61" s="56">
        <v>4.5999999999999996</v>
      </c>
      <c r="G61" s="57">
        <v>4.5999999999999996</v>
      </c>
      <c r="H61" s="58">
        <v>18.586956521739129</v>
      </c>
      <c r="I61" s="59">
        <v>10</v>
      </c>
    </row>
    <row r="62" spans="1:9">
      <c r="A62" s="55" t="s">
        <v>10</v>
      </c>
      <c r="B62" s="55" t="s">
        <v>132</v>
      </c>
      <c r="C62" s="101" t="s">
        <v>9</v>
      </c>
      <c r="D62" s="19">
        <v>23</v>
      </c>
      <c r="E62" s="18">
        <v>2</v>
      </c>
      <c r="F62" s="56">
        <v>3.5999999999999996</v>
      </c>
      <c r="G62" s="57">
        <v>3.5999999999999996</v>
      </c>
      <c r="H62" s="58">
        <v>12.500000000000002</v>
      </c>
      <c r="I62" s="59">
        <v>10</v>
      </c>
    </row>
    <row r="63" spans="1:9" ht="24">
      <c r="A63" s="55" t="s">
        <v>26</v>
      </c>
      <c r="B63" s="55" t="s">
        <v>132</v>
      </c>
      <c r="C63" s="101" t="s">
        <v>34</v>
      </c>
      <c r="D63" s="19">
        <v>13</v>
      </c>
      <c r="E63" s="1">
        <v>3</v>
      </c>
      <c r="F63" s="56">
        <v>6</v>
      </c>
      <c r="G63" s="57">
        <v>6</v>
      </c>
      <c r="H63" s="58">
        <v>7.5</v>
      </c>
      <c r="I63" s="59">
        <v>5</v>
      </c>
    </row>
    <row r="64" spans="1:9">
      <c r="A64" s="55" t="s">
        <v>20</v>
      </c>
      <c r="B64" s="55" t="s">
        <v>132</v>
      </c>
      <c r="C64" s="101" t="s">
        <v>135</v>
      </c>
      <c r="D64" s="19">
        <v>10</v>
      </c>
      <c r="E64" s="18">
        <v>1</v>
      </c>
      <c r="F64" s="56">
        <v>1.3</v>
      </c>
      <c r="G64" s="57">
        <v>1.3</v>
      </c>
      <c r="H64" s="58">
        <v>0</v>
      </c>
      <c r="I64" s="59">
        <v>10</v>
      </c>
    </row>
    <row r="65" spans="1:9">
      <c r="A65" s="55" t="s">
        <v>80</v>
      </c>
      <c r="B65" s="55" t="s">
        <v>132</v>
      </c>
      <c r="C65" s="101" t="s">
        <v>133</v>
      </c>
      <c r="D65" s="19">
        <v>10</v>
      </c>
      <c r="E65" s="1">
        <v>1</v>
      </c>
      <c r="F65" s="56">
        <v>1</v>
      </c>
      <c r="G65" s="57">
        <v>1</v>
      </c>
      <c r="H65" s="58">
        <v>0</v>
      </c>
      <c r="I65" s="59">
        <v>10</v>
      </c>
    </row>
    <row r="66" spans="1:9">
      <c r="A66" s="55" t="s">
        <v>67</v>
      </c>
      <c r="B66" s="55" t="s">
        <v>132</v>
      </c>
      <c r="C66" s="101" t="s">
        <v>90</v>
      </c>
      <c r="D66" s="19">
        <v>10</v>
      </c>
      <c r="E66" s="18">
        <v>1</v>
      </c>
      <c r="F66" s="60">
        <v>0.7</v>
      </c>
      <c r="G66" s="61">
        <v>0.7</v>
      </c>
      <c r="H66" s="58">
        <v>0</v>
      </c>
      <c r="I66" s="59">
        <v>10</v>
      </c>
    </row>
    <row r="67" spans="1:9" ht="24">
      <c r="A67" s="55" t="s">
        <v>2</v>
      </c>
      <c r="B67" s="55" t="s">
        <v>132</v>
      </c>
      <c r="C67" s="101" t="s">
        <v>133</v>
      </c>
      <c r="D67" s="19">
        <v>10</v>
      </c>
      <c r="E67" s="1">
        <v>1</v>
      </c>
      <c r="F67" s="60">
        <v>0.7</v>
      </c>
      <c r="G67" s="61">
        <v>0.7</v>
      </c>
      <c r="H67" s="58">
        <v>0</v>
      </c>
      <c r="I67" s="59">
        <v>10</v>
      </c>
    </row>
    <row r="68" spans="1:9">
      <c r="A68" s="55" t="s">
        <v>5</v>
      </c>
      <c r="B68" s="55" t="s">
        <v>132</v>
      </c>
      <c r="C68" s="101" t="s">
        <v>34</v>
      </c>
      <c r="D68" s="19">
        <v>5</v>
      </c>
      <c r="E68" s="18">
        <v>4</v>
      </c>
      <c r="F68" s="56">
        <v>12.8</v>
      </c>
      <c r="G68" s="57">
        <v>12.8</v>
      </c>
      <c r="H68" s="58">
        <v>0</v>
      </c>
      <c r="I68" s="59">
        <v>5</v>
      </c>
    </row>
    <row r="69" spans="1:9" ht="24">
      <c r="A69" s="55" t="s">
        <v>6</v>
      </c>
      <c r="B69" s="55" t="s">
        <v>132</v>
      </c>
      <c r="C69" s="101" t="s">
        <v>99</v>
      </c>
      <c r="D69" s="19">
        <v>5</v>
      </c>
      <c r="E69" s="1">
        <v>4</v>
      </c>
      <c r="F69" s="56">
        <v>8.1999999999999993</v>
      </c>
      <c r="G69" s="57">
        <v>8.1999999999999993</v>
      </c>
      <c r="H69" s="58">
        <v>0</v>
      </c>
      <c r="I69" s="59">
        <v>5</v>
      </c>
    </row>
    <row r="70" spans="1:9">
      <c r="A70" s="55" t="s">
        <v>39</v>
      </c>
      <c r="B70" s="55" t="s">
        <v>132</v>
      </c>
      <c r="C70" s="101" t="s">
        <v>90</v>
      </c>
      <c r="D70" s="19">
        <v>5</v>
      </c>
      <c r="E70" s="18">
        <v>1</v>
      </c>
      <c r="F70" s="56">
        <v>1.4</v>
      </c>
      <c r="G70" s="57">
        <v>1.4</v>
      </c>
      <c r="H70" s="58">
        <v>0</v>
      </c>
      <c r="I70" s="59">
        <v>5</v>
      </c>
    </row>
    <row r="71" spans="1:9">
      <c r="A71" s="55" t="s">
        <v>92</v>
      </c>
      <c r="B71" s="55" t="s">
        <v>132</v>
      </c>
      <c r="C71" s="101" t="s">
        <v>1</v>
      </c>
      <c r="D71" s="19">
        <v>5</v>
      </c>
      <c r="E71" s="1">
        <v>1</v>
      </c>
      <c r="F71" s="56">
        <v>1.3</v>
      </c>
      <c r="G71" s="57">
        <v>1.3</v>
      </c>
      <c r="H71" s="58">
        <v>0</v>
      </c>
      <c r="I71" s="59">
        <v>5</v>
      </c>
    </row>
    <row r="72" spans="1:9">
      <c r="A72" s="55" t="s">
        <v>49</v>
      </c>
      <c r="B72" s="55" t="s">
        <v>132</v>
      </c>
      <c r="C72" s="101" t="s">
        <v>90</v>
      </c>
      <c r="D72" s="19">
        <v>5</v>
      </c>
      <c r="E72" s="18">
        <v>1</v>
      </c>
      <c r="F72" s="60">
        <v>0.7</v>
      </c>
      <c r="G72" s="61">
        <v>0.7</v>
      </c>
      <c r="H72" s="58">
        <v>0</v>
      </c>
      <c r="I72" s="59">
        <v>5</v>
      </c>
    </row>
  </sheetData>
  <autoFilter ref="B1:C1"/>
  <sortState ref="A2:I72">
    <sortCondition descending="1" ref="D2:D72"/>
    <sortCondition descending="1" ref="F2:F72"/>
  </sortState>
  <mergeCells count="1">
    <mergeCell ref="A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75"/>
  <sheetViews>
    <sheetView workbookViewId="0">
      <selection activeCell="A35" sqref="A35"/>
    </sheetView>
  </sheetViews>
  <sheetFormatPr defaultRowHeight="15"/>
  <cols>
    <col min="1" max="1" width="46.28515625" customWidth="1"/>
    <col min="2" max="2" width="17.85546875" style="105" customWidth="1"/>
    <col min="3" max="3" width="19.85546875" style="105" customWidth="1"/>
    <col min="4" max="4" width="16.28515625" customWidth="1"/>
    <col min="5" max="5" width="9.140625" style="30"/>
    <col min="6" max="6" width="12.42578125" customWidth="1"/>
    <col min="7" max="7" width="23.5703125" customWidth="1"/>
    <col min="8" max="8" width="13.5703125" bestFit="1" customWidth="1"/>
  </cols>
  <sheetData>
    <row r="1" spans="1:8" ht="45" customHeight="1">
      <c r="A1" s="38" t="s">
        <v>102</v>
      </c>
      <c r="B1" s="104" t="s">
        <v>129</v>
      </c>
      <c r="C1" s="94" t="s">
        <v>130</v>
      </c>
      <c r="D1" s="51" t="s">
        <v>0</v>
      </c>
      <c r="E1" s="39" t="s">
        <v>103</v>
      </c>
      <c r="F1" s="40" t="s">
        <v>119</v>
      </c>
      <c r="G1" s="40" t="s">
        <v>122</v>
      </c>
      <c r="H1" s="52" t="s">
        <v>121</v>
      </c>
    </row>
    <row r="2" spans="1:8">
      <c r="A2" s="44" t="s">
        <v>32</v>
      </c>
      <c r="B2" s="44" t="s">
        <v>132</v>
      </c>
      <c r="C2" s="44" t="s">
        <v>90</v>
      </c>
      <c r="D2" s="20">
        <f t="shared" ref="D2:D47" si="0">G2+H2</f>
        <v>100</v>
      </c>
      <c r="E2" s="48">
        <v>5</v>
      </c>
      <c r="F2" s="45">
        <v>29.900000000000002</v>
      </c>
      <c r="G2" s="31">
        <v>100</v>
      </c>
      <c r="H2" s="47">
        <v>0</v>
      </c>
    </row>
    <row r="3" spans="1:8">
      <c r="A3" s="44" t="s">
        <v>56</v>
      </c>
      <c r="B3" s="44" t="s">
        <v>132</v>
      </c>
      <c r="C3" s="44" t="s">
        <v>62</v>
      </c>
      <c r="D3" s="20">
        <f t="shared" si="0"/>
        <v>100</v>
      </c>
      <c r="E3" s="48">
        <v>1</v>
      </c>
      <c r="F3" s="45">
        <v>2.7</v>
      </c>
      <c r="G3" s="31">
        <v>100</v>
      </c>
      <c r="H3" s="47">
        <v>0</v>
      </c>
    </row>
    <row r="4" spans="1:8">
      <c r="A4" s="44" t="s">
        <v>7</v>
      </c>
      <c r="B4" s="44" t="s">
        <v>132</v>
      </c>
      <c r="C4" s="44" t="s">
        <v>62</v>
      </c>
      <c r="D4" s="20">
        <f t="shared" si="0"/>
        <v>100</v>
      </c>
      <c r="E4" s="48">
        <v>1</v>
      </c>
      <c r="F4" s="45">
        <v>1.4</v>
      </c>
      <c r="G4" s="31">
        <v>100</v>
      </c>
      <c r="H4" s="47">
        <v>0</v>
      </c>
    </row>
    <row r="5" spans="1:8">
      <c r="A5" s="44" t="s">
        <v>39</v>
      </c>
      <c r="B5" s="44" t="s">
        <v>132</v>
      </c>
      <c r="C5" s="44" t="s">
        <v>90</v>
      </c>
      <c r="D5" s="20">
        <f t="shared" si="0"/>
        <v>100</v>
      </c>
      <c r="E5" s="48">
        <v>1</v>
      </c>
      <c r="F5" s="45">
        <v>1.4</v>
      </c>
      <c r="G5" s="31">
        <v>100</v>
      </c>
      <c r="H5" s="47">
        <v>0</v>
      </c>
    </row>
    <row r="6" spans="1:8">
      <c r="A6" s="44" t="s">
        <v>95</v>
      </c>
      <c r="B6" s="44" t="s">
        <v>132</v>
      </c>
      <c r="C6" s="44" t="s">
        <v>34</v>
      </c>
      <c r="D6" s="20">
        <f t="shared" si="0"/>
        <v>96</v>
      </c>
      <c r="E6" s="48">
        <v>4</v>
      </c>
      <c r="F6" s="45">
        <v>14.299999999999999</v>
      </c>
      <c r="G6" s="31">
        <v>96</v>
      </c>
      <c r="H6" s="47">
        <v>0</v>
      </c>
    </row>
    <row r="7" spans="1:8">
      <c r="A7" s="44" t="s">
        <v>97</v>
      </c>
      <c r="B7" s="44" t="s">
        <v>132</v>
      </c>
      <c r="C7" s="44" t="s">
        <v>1</v>
      </c>
      <c r="D7" s="20">
        <f t="shared" si="0"/>
        <v>96</v>
      </c>
      <c r="E7" s="48">
        <v>4</v>
      </c>
      <c r="F7" s="45">
        <v>13.200000000000001</v>
      </c>
      <c r="G7" s="31">
        <v>96</v>
      </c>
      <c r="H7" s="47">
        <v>0</v>
      </c>
    </row>
    <row r="8" spans="1:8">
      <c r="A8" s="44" t="s">
        <v>100</v>
      </c>
      <c r="B8" s="44" t="s">
        <v>132</v>
      </c>
      <c r="C8" s="44" t="s">
        <v>46</v>
      </c>
      <c r="D8" s="20">
        <f t="shared" si="0"/>
        <v>95</v>
      </c>
      <c r="E8" s="48">
        <v>3</v>
      </c>
      <c r="F8" s="45">
        <v>10.5</v>
      </c>
      <c r="G8" s="31">
        <v>95</v>
      </c>
      <c r="H8" s="47">
        <v>0</v>
      </c>
    </row>
    <row r="9" spans="1:8">
      <c r="A9" s="44" t="s">
        <v>83</v>
      </c>
      <c r="B9" s="44" t="s">
        <v>132</v>
      </c>
      <c r="C9" s="44" t="s">
        <v>4</v>
      </c>
      <c r="D9" s="20">
        <f t="shared" si="0"/>
        <v>94</v>
      </c>
      <c r="E9" s="48">
        <v>5</v>
      </c>
      <c r="F9" s="45">
        <v>35.9</v>
      </c>
      <c r="G9" s="31">
        <v>94</v>
      </c>
      <c r="H9" s="47">
        <v>0</v>
      </c>
    </row>
    <row r="10" spans="1:8">
      <c r="A10" s="44" t="s">
        <v>45</v>
      </c>
      <c r="B10" s="44" t="s">
        <v>132</v>
      </c>
      <c r="C10" s="44" t="s">
        <v>46</v>
      </c>
      <c r="D10" s="20">
        <f t="shared" si="0"/>
        <v>90</v>
      </c>
      <c r="E10" s="48">
        <v>4</v>
      </c>
      <c r="F10" s="45">
        <v>17.2</v>
      </c>
      <c r="G10" s="31">
        <v>90</v>
      </c>
      <c r="H10" s="47">
        <v>0</v>
      </c>
    </row>
    <row r="11" spans="1:8">
      <c r="A11" s="44" t="s">
        <v>12</v>
      </c>
      <c r="B11" s="44" t="s">
        <v>132</v>
      </c>
      <c r="C11" s="44" t="s">
        <v>62</v>
      </c>
      <c r="D11" s="20">
        <f t="shared" si="0"/>
        <v>88</v>
      </c>
      <c r="E11" s="48">
        <v>5</v>
      </c>
      <c r="F11" s="45">
        <v>39.1</v>
      </c>
      <c r="G11" s="31">
        <v>83</v>
      </c>
      <c r="H11" s="49">
        <v>5</v>
      </c>
    </row>
    <row r="12" spans="1:8" s="30" customFormat="1">
      <c r="A12" s="44" t="s">
        <v>29</v>
      </c>
      <c r="B12" s="44" t="s">
        <v>132</v>
      </c>
      <c r="C12" s="44" t="s">
        <v>90</v>
      </c>
      <c r="D12" s="20">
        <f t="shared" si="0"/>
        <v>87</v>
      </c>
      <c r="E12" s="48">
        <v>5</v>
      </c>
      <c r="F12" s="45">
        <v>39.299999999999997</v>
      </c>
      <c r="G12" s="31">
        <v>87</v>
      </c>
      <c r="H12" s="47">
        <v>0</v>
      </c>
    </row>
    <row r="13" spans="1:8">
      <c r="A13" s="44" t="s">
        <v>23</v>
      </c>
      <c r="B13" s="44" t="s">
        <v>132</v>
      </c>
      <c r="C13" s="44" t="s">
        <v>34</v>
      </c>
      <c r="D13" s="20">
        <f t="shared" si="0"/>
        <v>87</v>
      </c>
      <c r="E13" s="48">
        <v>4</v>
      </c>
      <c r="F13" s="45">
        <v>18</v>
      </c>
      <c r="G13" s="31">
        <v>87</v>
      </c>
      <c r="H13" s="47">
        <v>0</v>
      </c>
    </row>
    <row r="14" spans="1:8">
      <c r="A14" s="44" t="s">
        <v>15</v>
      </c>
      <c r="B14" s="44" t="s">
        <v>132</v>
      </c>
      <c r="C14" s="44" t="s">
        <v>62</v>
      </c>
      <c r="D14" s="20">
        <f t="shared" si="0"/>
        <v>86</v>
      </c>
      <c r="E14" s="48">
        <v>3</v>
      </c>
      <c r="F14" s="45">
        <v>9.3000000000000007</v>
      </c>
      <c r="G14" s="31">
        <v>86</v>
      </c>
      <c r="H14" s="47">
        <v>0</v>
      </c>
    </row>
    <row r="15" spans="1:8">
      <c r="A15" s="44" t="s">
        <v>93</v>
      </c>
      <c r="B15" s="44" t="s">
        <v>132</v>
      </c>
      <c r="C15" s="44" t="s">
        <v>62</v>
      </c>
      <c r="D15" s="20">
        <f t="shared" si="0"/>
        <v>84</v>
      </c>
      <c r="E15" s="48">
        <v>5</v>
      </c>
      <c r="F15" s="45">
        <v>106.6</v>
      </c>
      <c r="G15" s="31">
        <v>84</v>
      </c>
      <c r="H15" s="47">
        <v>0</v>
      </c>
    </row>
    <row r="16" spans="1:8" s="30" customFormat="1">
      <c r="A16" s="44" t="s">
        <v>34</v>
      </c>
      <c r="B16" s="44" t="s">
        <v>131</v>
      </c>
      <c r="C16" s="44" t="s">
        <v>34</v>
      </c>
      <c r="D16" s="20">
        <f t="shared" si="0"/>
        <v>81</v>
      </c>
      <c r="E16" s="48">
        <v>4</v>
      </c>
      <c r="F16" s="45">
        <v>14.7</v>
      </c>
      <c r="G16" s="31">
        <v>81</v>
      </c>
      <c r="H16" s="47">
        <v>0</v>
      </c>
    </row>
    <row r="17" spans="1:8">
      <c r="A17" s="44" t="s">
        <v>28</v>
      </c>
      <c r="B17" s="44" t="s">
        <v>132</v>
      </c>
      <c r="C17" s="44" t="s">
        <v>9</v>
      </c>
      <c r="D17" s="20">
        <f t="shared" si="0"/>
        <v>81</v>
      </c>
      <c r="E17" s="48">
        <v>3</v>
      </c>
      <c r="F17" s="45">
        <v>8.3000000000000007</v>
      </c>
      <c r="G17" s="31">
        <v>76</v>
      </c>
      <c r="H17" s="49">
        <v>5</v>
      </c>
    </row>
    <row r="18" spans="1:8">
      <c r="A18" s="44" t="s">
        <v>16</v>
      </c>
      <c r="B18" s="44" t="s">
        <v>132</v>
      </c>
      <c r="C18" s="44" t="s">
        <v>1</v>
      </c>
      <c r="D18" s="20">
        <f t="shared" si="0"/>
        <v>80</v>
      </c>
      <c r="E18" s="48">
        <v>5</v>
      </c>
      <c r="F18" s="45">
        <v>70.600000000000009</v>
      </c>
      <c r="G18" s="31">
        <v>80</v>
      </c>
      <c r="H18" s="47">
        <v>0</v>
      </c>
    </row>
    <row r="19" spans="1:8">
      <c r="A19" s="44" t="s">
        <v>22</v>
      </c>
      <c r="B19" s="44" t="s">
        <v>132</v>
      </c>
      <c r="C19" s="44" t="s">
        <v>4</v>
      </c>
      <c r="D19" s="20">
        <f t="shared" si="0"/>
        <v>80</v>
      </c>
      <c r="E19" s="48">
        <v>4</v>
      </c>
      <c r="F19" s="45">
        <v>20</v>
      </c>
      <c r="G19" s="31">
        <v>75</v>
      </c>
      <c r="H19" s="49">
        <v>5</v>
      </c>
    </row>
    <row r="20" spans="1:8" s="30" customFormat="1">
      <c r="A20" s="44" t="s">
        <v>101</v>
      </c>
      <c r="B20" s="44" t="s">
        <v>132</v>
      </c>
      <c r="C20" s="44" t="s">
        <v>90</v>
      </c>
      <c r="D20" s="20">
        <f t="shared" si="0"/>
        <v>78</v>
      </c>
      <c r="E20" s="48">
        <v>3</v>
      </c>
      <c r="F20" s="45">
        <v>10.7</v>
      </c>
      <c r="G20" s="31">
        <v>78</v>
      </c>
      <c r="H20" s="47">
        <v>0</v>
      </c>
    </row>
    <row r="21" spans="1:8">
      <c r="A21" s="44" t="s">
        <v>78</v>
      </c>
      <c r="B21" s="44" t="s">
        <v>132</v>
      </c>
      <c r="C21" s="44" t="s">
        <v>4</v>
      </c>
      <c r="D21" s="20">
        <f t="shared" si="0"/>
        <v>78</v>
      </c>
      <c r="E21" s="48">
        <v>3</v>
      </c>
      <c r="F21" s="45">
        <v>10.199999999999999</v>
      </c>
      <c r="G21" s="31">
        <v>78</v>
      </c>
      <c r="H21" s="47">
        <v>0</v>
      </c>
    </row>
    <row r="22" spans="1:8">
      <c r="A22" s="44" t="s">
        <v>25</v>
      </c>
      <c r="B22" s="44" t="s">
        <v>132</v>
      </c>
      <c r="C22" s="44" t="s">
        <v>9</v>
      </c>
      <c r="D22" s="20">
        <f t="shared" si="0"/>
        <v>77</v>
      </c>
      <c r="E22" s="48">
        <v>1</v>
      </c>
      <c r="F22" s="45">
        <v>3</v>
      </c>
      <c r="G22" s="31">
        <v>77</v>
      </c>
      <c r="H22" s="47">
        <v>0</v>
      </c>
    </row>
    <row r="23" spans="1:8">
      <c r="A23" s="44" t="s">
        <v>94</v>
      </c>
      <c r="B23" s="44" t="s">
        <v>132</v>
      </c>
      <c r="C23" s="44" t="s">
        <v>77</v>
      </c>
      <c r="D23" s="20">
        <f t="shared" si="0"/>
        <v>76</v>
      </c>
      <c r="E23" s="48">
        <v>4</v>
      </c>
      <c r="F23" s="45">
        <v>17.899999999999999</v>
      </c>
      <c r="G23" s="31">
        <v>76</v>
      </c>
      <c r="H23" s="47">
        <v>0</v>
      </c>
    </row>
    <row r="24" spans="1:8" ht="24">
      <c r="A24" s="44" t="s">
        <v>85</v>
      </c>
      <c r="B24" s="44" t="s">
        <v>132</v>
      </c>
      <c r="C24" s="44" t="s">
        <v>77</v>
      </c>
      <c r="D24" s="20">
        <f t="shared" si="0"/>
        <v>76</v>
      </c>
      <c r="E24" s="48">
        <v>2</v>
      </c>
      <c r="F24" s="45">
        <v>7.8</v>
      </c>
      <c r="G24" s="31">
        <v>76</v>
      </c>
      <c r="H24" s="47">
        <v>0</v>
      </c>
    </row>
    <row r="25" spans="1:8">
      <c r="A25" s="44" t="s">
        <v>86</v>
      </c>
      <c r="B25" s="44" t="s">
        <v>132</v>
      </c>
      <c r="C25" s="44" t="s">
        <v>34</v>
      </c>
      <c r="D25" s="20">
        <f t="shared" si="0"/>
        <v>76</v>
      </c>
      <c r="E25" s="48">
        <v>2</v>
      </c>
      <c r="F25" s="45">
        <v>5.6</v>
      </c>
      <c r="G25" s="31">
        <v>76</v>
      </c>
      <c r="H25" s="47">
        <v>0</v>
      </c>
    </row>
    <row r="26" spans="1:8">
      <c r="A26" s="44" t="s">
        <v>60</v>
      </c>
      <c r="B26" s="44" t="s">
        <v>132</v>
      </c>
      <c r="C26" s="44" t="s">
        <v>133</v>
      </c>
      <c r="D26" s="20">
        <f t="shared" si="0"/>
        <v>76</v>
      </c>
      <c r="E26" s="48">
        <v>1</v>
      </c>
      <c r="F26" s="45">
        <v>2.8</v>
      </c>
      <c r="G26" s="31">
        <v>76</v>
      </c>
      <c r="H26" s="47">
        <v>0</v>
      </c>
    </row>
    <row r="27" spans="1:8">
      <c r="A27" s="44" t="s">
        <v>8</v>
      </c>
      <c r="B27" s="44" t="s">
        <v>132</v>
      </c>
      <c r="C27" s="44" t="s">
        <v>1</v>
      </c>
      <c r="D27" s="20">
        <f t="shared" si="0"/>
        <v>76</v>
      </c>
      <c r="E27" s="48">
        <v>1</v>
      </c>
      <c r="F27" s="45">
        <v>2.6</v>
      </c>
      <c r="G27" s="31">
        <v>76</v>
      </c>
      <c r="H27" s="47">
        <v>0</v>
      </c>
    </row>
    <row r="28" spans="1:8">
      <c r="A28" s="44" t="s">
        <v>40</v>
      </c>
      <c r="B28" s="44" t="s">
        <v>132</v>
      </c>
      <c r="C28" s="44" t="s">
        <v>134</v>
      </c>
      <c r="D28" s="20">
        <f t="shared" si="0"/>
        <v>76</v>
      </c>
      <c r="E28" s="48">
        <v>1</v>
      </c>
      <c r="F28" s="45">
        <v>1.4</v>
      </c>
      <c r="G28" s="31">
        <v>76</v>
      </c>
      <c r="H28" s="47">
        <v>0</v>
      </c>
    </row>
    <row r="29" spans="1:8">
      <c r="A29" s="44" t="s">
        <v>51</v>
      </c>
      <c r="B29" s="44" t="s">
        <v>132</v>
      </c>
      <c r="C29" s="44" t="s">
        <v>90</v>
      </c>
      <c r="D29" s="20">
        <f t="shared" si="0"/>
        <v>75</v>
      </c>
      <c r="E29" s="48">
        <v>5</v>
      </c>
      <c r="F29" s="45">
        <v>65.099999999999994</v>
      </c>
      <c r="G29" s="31">
        <v>75</v>
      </c>
      <c r="H29" s="47">
        <v>0</v>
      </c>
    </row>
    <row r="30" spans="1:8" ht="24">
      <c r="A30" s="44" t="s">
        <v>74</v>
      </c>
      <c r="B30" s="44" t="s">
        <v>132</v>
      </c>
      <c r="C30" s="44" t="s">
        <v>9</v>
      </c>
      <c r="D30" s="20">
        <f t="shared" si="0"/>
        <v>70</v>
      </c>
      <c r="E30" s="48">
        <v>3</v>
      </c>
      <c r="F30" s="45">
        <v>8.5</v>
      </c>
      <c r="G30" s="31">
        <v>70</v>
      </c>
      <c r="H30" s="47">
        <v>0</v>
      </c>
    </row>
    <row r="31" spans="1:8">
      <c r="A31" s="44" t="s">
        <v>27</v>
      </c>
      <c r="B31" s="44" t="s">
        <v>132</v>
      </c>
      <c r="C31" s="44" t="s">
        <v>99</v>
      </c>
      <c r="D31" s="20">
        <f t="shared" si="0"/>
        <v>69</v>
      </c>
      <c r="E31" s="48">
        <v>5</v>
      </c>
      <c r="F31" s="45">
        <v>23.6</v>
      </c>
      <c r="G31" s="31">
        <v>69</v>
      </c>
      <c r="H31" s="47">
        <v>0</v>
      </c>
    </row>
    <row r="32" spans="1:8">
      <c r="A32" s="44" t="s">
        <v>77</v>
      </c>
      <c r="B32" s="44" t="s">
        <v>131</v>
      </c>
      <c r="C32" s="44" t="s">
        <v>77</v>
      </c>
      <c r="D32" s="20">
        <f t="shared" si="0"/>
        <v>69</v>
      </c>
      <c r="E32" s="48">
        <v>3</v>
      </c>
      <c r="F32" s="45">
        <v>8.8000000000000007</v>
      </c>
      <c r="G32" s="31">
        <v>69</v>
      </c>
      <c r="H32" s="47">
        <v>0</v>
      </c>
    </row>
    <row r="33" spans="1:8">
      <c r="A33" s="44" t="s">
        <v>58</v>
      </c>
      <c r="B33" s="44" t="s">
        <v>132</v>
      </c>
      <c r="C33" s="44" t="s">
        <v>77</v>
      </c>
      <c r="D33" s="20">
        <f t="shared" si="0"/>
        <v>63</v>
      </c>
      <c r="E33" s="48">
        <v>4</v>
      </c>
      <c r="F33" s="45">
        <v>18.399999999999999</v>
      </c>
      <c r="G33" s="31">
        <v>63</v>
      </c>
      <c r="H33" s="47">
        <v>0</v>
      </c>
    </row>
    <row r="34" spans="1:8">
      <c r="A34" s="44" t="s">
        <v>5</v>
      </c>
      <c r="B34" s="44" t="s">
        <v>132</v>
      </c>
      <c r="C34" s="44" t="s">
        <v>34</v>
      </c>
      <c r="D34" s="20">
        <f t="shared" si="0"/>
        <v>57</v>
      </c>
      <c r="E34" s="48">
        <v>4</v>
      </c>
      <c r="F34" s="45">
        <v>12.8</v>
      </c>
      <c r="G34" s="31">
        <v>57</v>
      </c>
      <c r="H34" s="47">
        <v>0</v>
      </c>
    </row>
    <row r="35" spans="1:8">
      <c r="A35" s="44" t="s">
        <v>43</v>
      </c>
      <c r="B35" s="44" t="s">
        <v>132</v>
      </c>
      <c r="C35" s="44" t="s">
        <v>70</v>
      </c>
      <c r="D35" s="20">
        <f t="shared" si="0"/>
        <v>57</v>
      </c>
      <c r="E35" s="48">
        <v>2</v>
      </c>
      <c r="F35" s="45">
        <v>5.7</v>
      </c>
      <c r="G35" s="31">
        <v>57</v>
      </c>
      <c r="H35" s="47">
        <v>0</v>
      </c>
    </row>
    <row r="36" spans="1:8">
      <c r="A36" s="44" t="s">
        <v>91</v>
      </c>
      <c r="B36" s="44" t="s">
        <v>131</v>
      </c>
      <c r="C36" s="44" t="s">
        <v>135</v>
      </c>
      <c r="D36" s="20">
        <f t="shared" si="0"/>
        <v>53</v>
      </c>
      <c r="E36" s="48">
        <v>2</v>
      </c>
      <c r="F36" s="45">
        <v>4.7</v>
      </c>
      <c r="G36" s="31">
        <v>53</v>
      </c>
      <c r="H36" s="47">
        <v>0</v>
      </c>
    </row>
    <row r="37" spans="1:8">
      <c r="A37" s="44" t="s">
        <v>47</v>
      </c>
      <c r="B37" s="44" t="s">
        <v>132</v>
      </c>
      <c r="C37" s="44" t="s">
        <v>9</v>
      </c>
      <c r="D37" s="20">
        <f t="shared" si="0"/>
        <v>52</v>
      </c>
      <c r="E37" s="48">
        <v>5</v>
      </c>
      <c r="F37" s="45">
        <v>29.2</v>
      </c>
      <c r="G37" s="31">
        <v>52</v>
      </c>
      <c r="H37" s="47">
        <v>0</v>
      </c>
    </row>
    <row r="38" spans="1:8">
      <c r="A38" s="44" t="s">
        <v>10</v>
      </c>
      <c r="B38" s="44" t="s">
        <v>132</v>
      </c>
      <c r="C38" s="44" t="s">
        <v>9</v>
      </c>
      <c r="D38" s="20">
        <f t="shared" si="0"/>
        <v>50</v>
      </c>
      <c r="E38" s="48">
        <v>1</v>
      </c>
      <c r="F38" s="45">
        <v>3.5999999999999996</v>
      </c>
      <c r="G38" s="31">
        <v>50</v>
      </c>
      <c r="H38" s="47">
        <v>0</v>
      </c>
    </row>
    <row r="39" spans="1:8">
      <c r="A39" s="44" t="s">
        <v>36</v>
      </c>
      <c r="B39" s="44" t="s">
        <v>132</v>
      </c>
      <c r="C39" s="44" t="s">
        <v>99</v>
      </c>
      <c r="D39" s="20">
        <f t="shared" si="0"/>
        <v>47</v>
      </c>
      <c r="E39" s="48">
        <v>2</v>
      </c>
      <c r="F39" s="45">
        <v>7.8</v>
      </c>
      <c r="G39" s="31">
        <v>47</v>
      </c>
      <c r="H39" s="47">
        <v>0</v>
      </c>
    </row>
    <row r="40" spans="1:8">
      <c r="A40" s="44" t="s">
        <v>54</v>
      </c>
      <c r="B40" s="44" t="s">
        <v>132</v>
      </c>
      <c r="C40" s="44" t="s">
        <v>134</v>
      </c>
      <c r="D40" s="20">
        <f t="shared" si="0"/>
        <v>43</v>
      </c>
      <c r="E40" s="48">
        <v>2</v>
      </c>
      <c r="F40" s="45">
        <v>6.8</v>
      </c>
      <c r="G40" s="31">
        <v>43</v>
      </c>
      <c r="H40" s="47">
        <v>0</v>
      </c>
    </row>
    <row r="41" spans="1:8">
      <c r="A41" s="44" t="s">
        <v>55</v>
      </c>
      <c r="B41" s="44" t="s">
        <v>132</v>
      </c>
      <c r="C41" s="44" t="s">
        <v>9</v>
      </c>
      <c r="D41" s="20">
        <f t="shared" si="0"/>
        <v>37</v>
      </c>
      <c r="E41" s="48">
        <v>2</v>
      </c>
      <c r="F41" s="45">
        <v>7.1</v>
      </c>
      <c r="G41" s="31">
        <v>37</v>
      </c>
      <c r="H41" s="47">
        <v>0</v>
      </c>
    </row>
    <row r="42" spans="1:8">
      <c r="A42" s="44" t="s">
        <v>37</v>
      </c>
      <c r="B42" s="44" t="s">
        <v>132</v>
      </c>
      <c r="C42" s="44" t="s">
        <v>135</v>
      </c>
      <c r="D42" s="20">
        <f t="shared" si="0"/>
        <v>15</v>
      </c>
      <c r="E42" s="48">
        <v>2</v>
      </c>
      <c r="F42" s="45">
        <v>6.6000000000000005</v>
      </c>
      <c r="G42" s="31">
        <v>10</v>
      </c>
      <c r="H42" s="49">
        <v>5</v>
      </c>
    </row>
    <row r="43" spans="1:8">
      <c r="A43" s="44" t="s">
        <v>76</v>
      </c>
      <c r="B43" s="44" t="s">
        <v>132</v>
      </c>
      <c r="C43" s="44" t="s">
        <v>99</v>
      </c>
      <c r="D43" s="20">
        <f t="shared" si="0"/>
        <v>10</v>
      </c>
      <c r="E43" s="48">
        <v>2</v>
      </c>
      <c r="F43" s="45">
        <v>5.2</v>
      </c>
      <c r="G43" s="31">
        <v>10</v>
      </c>
      <c r="H43" s="47">
        <v>0</v>
      </c>
    </row>
    <row r="44" spans="1:8" ht="24">
      <c r="A44" s="44" t="s">
        <v>68</v>
      </c>
      <c r="B44" s="44" t="s">
        <v>132</v>
      </c>
      <c r="C44" s="44" t="s">
        <v>134</v>
      </c>
      <c r="D44" s="20">
        <f t="shared" si="0"/>
        <v>6</v>
      </c>
      <c r="E44" s="48">
        <v>3</v>
      </c>
      <c r="F44" s="45">
        <v>8.5</v>
      </c>
      <c r="G44" s="31">
        <v>6</v>
      </c>
      <c r="H44" s="47">
        <v>0</v>
      </c>
    </row>
    <row r="45" spans="1:8">
      <c r="A45" s="44" t="s">
        <v>6</v>
      </c>
      <c r="B45" s="44" t="s">
        <v>132</v>
      </c>
      <c r="C45" s="44" t="s">
        <v>99</v>
      </c>
      <c r="D45" s="20">
        <f t="shared" si="0"/>
        <v>5</v>
      </c>
      <c r="E45" s="48">
        <v>3</v>
      </c>
      <c r="F45" s="45">
        <v>8.1999999999999993</v>
      </c>
      <c r="G45" s="31">
        <v>5</v>
      </c>
      <c r="H45" s="47">
        <v>0</v>
      </c>
    </row>
    <row r="46" spans="1:8" s="30" customFormat="1">
      <c r="A46" s="44" t="s">
        <v>24</v>
      </c>
      <c r="B46" s="44" t="s">
        <v>132</v>
      </c>
      <c r="C46" s="44" t="s">
        <v>134</v>
      </c>
      <c r="D46" s="20">
        <f t="shared" si="0"/>
        <v>0</v>
      </c>
      <c r="E46" s="48">
        <v>2</v>
      </c>
      <c r="F46" s="45">
        <v>6</v>
      </c>
      <c r="G46" s="31">
        <v>0</v>
      </c>
      <c r="H46" s="47">
        <v>0</v>
      </c>
    </row>
    <row r="47" spans="1:8">
      <c r="A47" s="44" t="s">
        <v>44</v>
      </c>
      <c r="B47" s="44" t="s">
        <v>132</v>
      </c>
      <c r="C47" s="44" t="s">
        <v>34</v>
      </c>
      <c r="D47" s="20">
        <f t="shared" si="0"/>
        <v>0</v>
      </c>
      <c r="E47" s="48">
        <v>1</v>
      </c>
      <c r="F47" s="45">
        <v>3.5999999999999996</v>
      </c>
      <c r="G47" s="31">
        <v>0</v>
      </c>
      <c r="H47" s="47">
        <v>0</v>
      </c>
    </row>
    <row r="48" spans="1:8">
      <c r="A48" s="44" t="s">
        <v>70</v>
      </c>
      <c r="B48" s="44" t="s">
        <v>131</v>
      </c>
      <c r="C48" s="44" t="s">
        <v>70</v>
      </c>
      <c r="D48" s="19" t="s">
        <v>118</v>
      </c>
      <c r="E48" s="18">
        <v>0</v>
      </c>
      <c r="F48" s="45">
        <v>0</v>
      </c>
      <c r="G48" s="31">
        <v>0</v>
      </c>
      <c r="H48" s="50">
        <v>5</v>
      </c>
    </row>
    <row r="49" spans="1:8">
      <c r="A49" s="44" t="s">
        <v>48</v>
      </c>
      <c r="B49" s="44" t="s">
        <v>132</v>
      </c>
      <c r="C49" s="44" t="s">
        <v>70</v>
      </c>
      <c r="D49" s="19" t="s">
        <v>118</v>
      </c>
      <c r="E49" s="48">
        <v>0</v>
      </c>
      <c r="F49" s="45">
        <v>0</v>
      </c>
      <c r="G49" s="31">
        <v>0</v>
      </c>
      <c r="H49" s="50">
        <v>5</v>
      </c>
    </row>
    <row r="50" spans="1:8">
      <c r="A50" s="44" t="s">
        <v>59</v>
      </c>
      <c r="B50" s="44" t="s">
        <v>132</v>
      </c>
      <c r="C50" s="44" t="s">
        <v>46</v>
      </c>
      <c r="D50" s="19" t="s">
        <v>118</v>
      </c>
      <c r="E50" s="48">
        <v>0</v>
      </c>
      <c r="F50" s="45">
        <v>0</v>
      </c>
      <c r="G50" s="31">
        <v>0</v>
      </c>
      <c r="H50" s="50">
        <v>5</v>
      </c>
    </row>
    <row r="51" spans="1:8">
      <c r="A51" s="44" t="s">
        <v>57</v>
      </c>
      <c r="B51" s="44" t="s">
        <v>132</v>
      </c>
      <c r="C51" s="44" t="s">
        <v>46</v>
      </c>
      <c r="D51" s="19" t="s">
        <v>118</v>
      </c>
      <c r="E51" s="48">
        <v>0</v>
      </c>
      <c r="F51" s="45">
        <v>6</v>
      </c>
      <c r="G51" s="31" t="s">
        <v>120</v>
      </c>
      <c r="H51" s="47">
        <v>0</v>
      </c>
    </row>
    <row r="52" spans="1:8">
      <c r="A52" s="44" t="s">
        <v>26</v>
      </c>
      <c r="B52" s="44" t="s">
        <v>132</v>
      </c>
      <c r="C52" s="44" t="s">
        <v>34</v>
      </c>
      <c r="D52" s="19" t="s">
        <v>118</v>
      </c>
      <c r="E52" s="48">
        <v>0</v>
      </c>
      <c r="F52" s="45">
        <v>6</v>
      </c>
      <c r="G52" s="31" t="s">
        <v>120</v>
      </c>
      <c r="H52" s="47">
        <v>0</v>
      </c>
    </row>
    <row r="53" spans="1:8">
      <c r="A53" s="44" t="s">
        <v>65</v>
      </c>
      <c r="B53" s="44" t="s">
        <v>132</v>
      </c>
      <c r="C53" s="44" t="s">
        <v>90</v>
      </c>
      <c r="D53" s="19" t="s">
        <v>118</v>
      </c>
      <c r="E53" s="48">
        <v>0</v>
      </c>
      <c r="F53" s="45">
        <v>4.5999999999999996</v>
      </c>
      <c r="G53" s="31" t="s">
        <v>120</v>
      </c>
      <c r="H53" s="47">
        <v>0</v>
      </c>
    </row>
    <row r="54" spans="1:8">
      <c r="A54" s="44" t="s">
        <v>72</v>
      </c>
      <c r="B54" s="44" t="s">
        <v>132</v>
      </c>
      <c r="C54" s="44" t="s">
        <v>134</v>
      </c>
      <c r="D54" s="19" t="s">
        <v>118</v>
      </c>
      <c r="E54" s="48">
        <v>0</v>
      </c>
      <c r="F54" s="45">
        <v>4.5999999999999996</v>
      </c>
      <c r="G54" s="31" t="s">
        <v>120</v>
      </c>
      <c r="H54" s="47">
        <v>0</v>
      </c>
    </row>
    <row r="55" spans="1:8" s="30" customFormat="1">
      <c r="A55" s="44" t="s">
        <v>9</v>
      </c>
      <c r="B55" s="44" t="s">
        <v>131</v>
      </c>
      <c r="C55" s="44" t="s">
        <v>9</v>
      </c>
      <c r="D55" s="19" t="s">
        <v>118</v>
      </c>
      <c r="E55" s="48">
        <v>0</v>
      </c>
      <c r="F55" s="45">
        <v>4.4000000000000004</v>
      </c>
      <c r="G55" s="31" t="s">
        <v>120</v>
      </c>
      <c r="H55" s="47">
        <v>0</v>
      </c>
    </row>
    <row r="56" spans="1:8">
      <c r="A56" s="44" t="s">
        <v>98</v>
      </c>
      <c r="B56" s="44" t="s">
        <v>132</v>
      </c>
      <c r="C56" s="44" t="s">
        <v>90</v>
      </c>
      <c r="D56" s="19" t="s">
        <v>118</v>
      </c>
      <c r="E56" s="48">
        <v>0</v>
      </c>
      <c r="F56" s="45">
        <v>3.8</v>
      </c>
      <c r="G56" s="31" t="s">
        <v>120</v>
      </c>
      <c r="H56" s="47">
        <v>0</v>
      </c>
    </row>
    <row r="57" spans="1:8">
      <c r="A57" s="44" t="s">
        <v>17</v>
      </c>
      <c r="B57" s="44" t="s">
        <v>132</v>
      </c>
      <c r="C57" s="44" t="s">
        <v>62</v>
      </c>
      <c r="D57" s="19" t="s">
        <v>118</v>
      </c>
      <c r="E57" s="48">
        <v>0</v>
      </c>
      <c r="F57" s="45">
        <v>3</v>
      </c>
      <c r="G57" s="31" t="s">
        <v>120</v>
      </c>
      <c r="H57" s="47">
        <v>0</v>
      </c>
    </row>
    <row r="58" spans="1:8">
      <c r="A58" s="44" t="s">
        <v>35</v>
      </c>
      <c r="B58" s="44" t="s">
        <v>132</v>
      </c>
      <c r="C58" s="44" t="s">
        <v>90</v>
      </c>
      <c r="D58" s="19" t="s">
        <v>118</v>
      </c>
      <c r="E58" s="48">
        <v>0</v>
      </c>
      <c r="F58" s="45">
        <v>2.9</v>
      </c>
      <c r="G58" s="31" t="s">
        <v>120</v>
      </c>
      <c r="H58" s="47">
        <v>0</v>
      </c>
    </row>
    <row r="59" spans="1:8">
      <c r="A59" s="44" t="s">
        <v>30</v>
      </c>
      <c r="B59" s="44" t="s">
        <v>132</v>
      </c>
      <c r="C59" s="44" t="s">
        <v>46</v>
      </c>
      <c r="D59" s="19" t="s">
        <v>118</v>
      </c>
      <c r="E59" s="48">
        <v>0</v>
      </c>
      <c r="F59" s="45">
        <v>2.9</v>
      </c>
      <c r="G59" s="31" t="s">
        <v>120</v>
      </c>
      <c r="H59" s="47">
        <v>0</v>
      </c>
    </row>
    <row r="60" spans="1:8">
      <c r="A60" s="44" t="s">
        <v>41</v>
      </c>
      <c r="B60" s="44" t="s">
        <v>131</v>
      </c>
      <c r="C60" s="44" t="s">
        <v>134</v>
      </c>
      <c r="D60" s="19" t="s">
        <v>118</v>
      </c>
      <c r="E60" s="48">
        <v>0</v>
      </c>
      <c r="F60" s="45">
        <v>2.1</v>
      </c>
      <c r="G60" s="31" t="s">
        <v>120</v>
      </c>
      <c r="H60" s="47">
        <v>0</v>
      </c>
    </row>
    <row r="61" spans="1:8">
      <c r="A61" s="44" t="s">
        <v>50</v>
      </c>
      <c r="B61" s="44" t="s">
        <v>132</v>
      </c>
      <c r="C61" s="44" t="s">
        <v>135</v>
      </c>
      <c r="D61" s="19" t="s">
        <v>118</v>
      </c>
      <c r="E61" s="48">
        <v>0</v>
      </c>
      <c r="F61" s="45">
        <v>1.6</v>
      </c>
      <c r="G61" s="31" t="s">
        <v>120</v>
      </c>
      <c r="H61" s="47">
        <v>0</v>
      </c>
    </row>
    <row r="62" spans="1:8">
      <c r="A62" s="44" t="s">
        <v>69</v>
      </c>
      <c r="B62" s="44" t="s">
        <v>132</v>
      </c>
      <c r="C62" s="44" t="s">
        <v>34</v>
      </c>
      <c r="D62" s="19" t="s">
        <v>118</v>
      </c>
      <c r="E62" s="48">
        <v>0</v>
      </c>
      <c r="F62" s="45">
        <v>1.6</v>
      </c>
      <c r="G62" s="31" t="s">
        <v>120</v>
      </c>
      <c r="H62" s="47">
        <v>0</v>
      </c>
    </row>
    <row r="63" spans="1:8">
      <c r="A63" s="44" t="s">
        <v>1</v>
      </c>
      <c r="B63" s="44" t="s">
        <v>131</v>
      </c>
      <c r="C63" s="44" t="s">
        <v>1</v>
      </c>
      <c r="D63" s="19" t="s">
        <v>118</v>
      </c>
      <c r="E63" s="48">
        <v>0</v>
      </c>
      <c r="F63" s="45">
        <v>1.4</v>
      </c>
      <c r="G63" s="31" t="s">
        <v>120</v>
      </c>
      <c r="H63" s="47">
        <v>0</v>
      </c>
    </row>
    <row r="64" spans="1:8">
      <c r="A64" s="44" t="s">
        <v>63</v>
      </c>
      <c r="B64" s="44" t="s">
        <v>132</v>
      </c>
      <c r="C64" s="44" t="s">
        <v>4</v>
      </c>
      <c r="D64" s="19" t="s">
        <v>118</v>
      </c>
      <c r="E64" s="48">
        <v>0</v>
      </c>
      <c r="F64" s="45">
        <v>1.4</v>
      </c>
      <c r="G64" s="31" t="s">
        <v>120</v>
      </c>
      <c r="H64" s="47">
        <v>0</v>
      </c>
    </row>
    <row r="65" spans="1:8">
      <c r="A65" s="44" t="s">
        <v>96</v>
      </c>
      <c r="B65" s="44" t="s">
        <v>132</v>
      </c>
      <c r="C65" s="44" t="s">
        <v>135</v>
      </c>
      <c r="D65" s="19" t="s">
        <v>118</v>
      </c>
      <c r="E65" s="48">
        <v>0</v>
      </c>
      <c r="F65" s="45">
        <v>1.4</v>
      </c>
      <c r="G65" s="31" t="s">
        <v>120</v>
      </c>
      <c r="H65" s="47">
        <v>0</v>
      </c>
    </row>
    <row r="66" spans="1:8">
      <c r="A66" s="44" t="s">
        <v>13</v>
      </c>
      <c r="B66" s="44" t="s">
        <v>132</v>
      </c>
      <c r="C66" s="44" t="s">
        <v>1</v>
      </c>
      <c r="D66" s="19" t="s">
        <v>118</v>
      </c>
      <c r="E66" s="48">
        <v>0</v>
      </c>
      <c r="F66" s="45">
        <v>1.3</v>
      </c>
      <c r="G66" s="31" t="s">
        <v>120</v>
      </c>
      <c r="H66" s="47">
        <v>0</v>
      </c>
    </row>
    <row r="67" spans="1:8">
      <c r="A67" s="44" t="s">
        <v>52</v>
      </c>
      <c r="B67" s="44" t="s">
        <v>132</v>
      </c>
      <c r="C67" s="44" t="s">
        <v>77</v>
      </c>
      <c r="D67" s="19" t="s">
        <v>118</v>
      </c>
      <c r="E67" s="48">
        <v>0</v>
      </c>
      <c r="F67" s="45">
        <v>1.3</v>
      </c>
      <c r="G67" s="31" t="s">
        <v>120</v>
      </c>
      <c r="H67" s="47">
        <v>0</v>
      </c>
    </row>
    <row r="68" spans="1:8">
      <c r="A68" s="44" t="s">
        <v>20</v>
      </c>
      <c r="B68" s="44" t="s">
        <v>132</v>
      </c>
      <c r="C68" s="44" t="s">
        <v>135</v>
      </c>
      <c r="D68" s="19" t="s">
        <v>118</v>
      </c>
      <c r="E68" s="48">
        <v>0</v>
      </c>
      <c r="F68" s="45">
        <v>1.3</v>
      </c>
      <c r="G68" s="31" t="s">
        <v>120</v>
      </c>
      <c r="H68" s="47">
        <v>0</v>
      </c>
    </row>
    <row r="69" spans="1:8">
      <c r="A69" s="44" t="s">
        <v>92</v>
      </c>
      <c r="B69" s="44" t="s">
        <v>132</v>
      </c>
      <c r="C69" s="44" t="s">
        <v>1</v>
      </c>
      <c r="D69" s="19" t="s">
        <v>118</v>
      </c>
      <c r="E69" s="48">
        <v>0</v>
      </c>
      <c r="F69" s="45">
        <v>1.3</v>
      </c>
      <c r="G69" s="31" t="s">
        <v>120</v>
      </c>
      <c r="H69" s="47">
        <v>0</v>
      </c>
    </row>
    <row r="70" spans="1:8">
      <c r="A70" s="44" t="s">
        <v>14</v>
      </c>
      <c r="B70" s="44" t="s">
        <v>132</v>
      </c>
      <c r="C70" s="44" t="s">
        <v>134</v>
      </c>
      <c r="D70" s="19" t="s">
        <v>118</v>
      </c>
      <c r="E70" s="48">
        <v>0</v>
      </c>
      <c r="F70" s="45">
        <v>1</v>
      </c>
      <c r="G70" s="31" t="s">
        <v>120</v>
      </c>
      <c r="H70" s="47">
        <v>0</v>
      </c>
    </row>
    <row r="71" spans="1:8">
      <c r="A71" s="44" t="s">
        <v>80</v>
      </c>
      <c r="B71" s="44" t="s">
        <v>132</v>
      </c>
      <c r="C71" s="44" t="s">
        <v>133</v>
      </c>
      <c r="D71" s="19" t="s">
        <v>118</v>
      </c>
      <c r="E71" s="48">
        <v>0</v>
      </c>
      <c r="F71" s="45">
        <v>1</v>
      </c>
      <c r="G71" s="31" t="s">
        <v>120</v>
      </c>
      <c r="H71" s="47">
        <v>0</v>
      </c>
    </row>
    <row r="72" spans="1:8">
      <c r="A72" s="44" t="s">
        <v>18</v>
      </c>
      <c r="B72" s="44" t="s">
        <v>132</v>
      </c>
      <c r="C72" s="44" t="s">
        <v>1</v>
      </c>
      <c r="D72" s="19" t="s">
        <v>118</v>
      </c>
      <c r="E72" s="48">
        <v>0</v>
      </c>
      <c r="F72" s="46">
        <v>0.7</v>
      </c>
      <c r="G72" s="31" t="s">
        <v>120</v>
      </c>
      <c r="H72" s="47">
        <v>0</v>
      </c>
    </row>
    <row r="73" spans="1:8">
      <c r="A73" s="44" t="s">
        <v>67</v>
      </c>
      <c r="B73" s="44" t="s">
        <v>132</v>
      </c>
      <c r="C73" s="44" t="s">
        <v>90</v>
      </c>
      <c r="D73" s="19" t="s">
        <v>118</v>
      </c>
      <c r="E73" s="48">
        <v>0</v>
      </c>
      <c r="F73" s="46">
        <v>0.7</v>
      </c>
      <c r="G73" s="31" t="s">
        <v>120</v>
      </c>
      <c r="H73" s="47">
        <v>0</v>
      </c>
    </row>
    <row r="74" spans="1:8">
      <c r="A74" s="44" t="s">
        <v>2</v>
      </c>
      <c r="B74" s="44" t="s">
        <v>132</v>
      </c>
      <c r="C74" s="44" t="s">
        <v>133</v>
      </c>
      <c r="D74" s="19" t="s">
        <v>118</v>
      </c>
      <c r="E74" s="48">
        <v>0</v>
      </c>
      <c r="F74" s="46">
        <v>0.7</v>
      </c>
      <c r="G74" s="31" t="s">
        <v>120</v>
      </c>
      <c r="H74" s="47">
        <v>0</v>
      </c>
    </row>
    <row r="75" spans="1:8">
      <c r="A75" s="44" t="s">
        <v>49</v>
      </c>
      <c r="B75" s="44" t="s">
        <v>132</v>
      </c>
      <c r="C75" s="44" t="s">
        <v>90</v>
      </c>
      <c r="D75" s="19" t="s">
        <v>118</v>
      </c>
      <c r="E75" s="48">
        <v>0</v>
      </c>
      <c r="F75" s="46">
        <v>0.7</v>
      </c>
      <c r="G75" s="31" t="s">
        <v>120</v>
      </c>
      <c r="H75" s="47">
        <v>0</v>
      </c>
    </row>
  </sheetData>
  <autoFilter ref="B1:C1"/>
  <sortState ref="A48:H75">
    <sortCondition descending="1" ref="H48:H75"/>
    <sortCondition descending="1" ref="F48:F75"/>
    <sortCondition ref="A48:A7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103"/>
  <sheetViews>
    <sheetView topLeftCell="B1" workbookViewId="0">
      <selection activeCell="F2" sqref="F2"/>
    </sheetView>
  </sheetViews>
  <sheetFormatPr defaultRowHeight="15"/>
  <cols>
    <col min="1" max="1" width="47.42578125" customWidth="1"/>
    <col min="2" max="2" width="15.140625" style="105" customWidth="1"/>
    <col min="3" max="3" width="18.42578125" style="105" customWidth="1"/>
    <col min="4" max="4" width="8.5703125" style="30" customWidth="1"/>
    <col min="5" max="5" width="10.85546875" style="14" customWidth="1"/>
    <col min="6" max="6" width="14.85546875" customWidth="1"/>
    <col min="7" max="7" width="27.85546875" customWidth="1"/>
    <col min="8" max="8" width="16.140625" customWidth="1"/>
    <col min="9" max="9" width="19.85546875" customWidth="1"/>
  </cols>
  <sheetData>
    <row r="1" spans="1:9" ht="60">
      <c r="A1" s="93" t="s">
        <v>102</v>
      </c>
      <c r="B1" s="104" t="s">
        <v>129</v>
      </c>
      <c r="C1" s="94" t="s">
        <v>130</v>
      </c>
      <c r="D1" s="11" t="s">
        <v>0</v>
      </c>
      <c r="E1" s="39" t="s">
        <v>103</v>
      </c>
      <c r="F1" s="40" t="s">
        <v>110</v>
      </c>
      <c r="G1" s="40" t="s">
        <v>111</v>
      </c>
      <c r="H1" s="40" t="s">
        <v>113</v>
      </c>
      <c r="I1" s="40" t="s">
        <v>115</v>
      </c>
    </row>
    <row r="2" spans="1:9">
      <c r="A2" s="24" t="s">
        <v>61</v>
      </c>
      <c r="B2" s="24" t="s">
        <v>132</v>
      </c>
      <c r="C2" s="24" t="s">
        <v>90</v>
      </c>
      <c r="D2" s="36">
        <v>49</v>
      </c>
      <c r="E2" s="35">
        <v>4</v>
      </c>
      <c r="F2" s="25">
        <v>27329</v>
      </c>
      <c r="G2" s="26">
        <v>0.49</v>
      </c>
      <c r="H2" s="29">
        <v>0.33175022937017645</v>
      </c>
      <c r="I2" s="32">
        <v>0.81886363636363635</v>
      </c>
    </row>
    <row r="3" spans="1:9">
      <c r="A3" s="24" t="s">
        <v>59</v>
      </c>
      <c r="B3" s="24" t="s">
        <v>132</v>
      </c>
      <c r="C3" s="24" t="s">
        <v>46</v>
      </c>
      <c r="D3" s="36">
        <v>48</v>
      </c>
      <c r="E3" s="35">
        <v>2</v>
      </c>
      <c r="F3" s="25">
        <v>3446</v>
      </c>
      <c r="G3" s="26">
        <v>0.48</v>
      </c>
      <c r="H3" s="32">
        <v>5.1478641840087623E-2</v>
      </c>
      <c r="I3" s="32">
        <v>0.96296296296296291</v>
      </c>
    </row>
    <row r="4" spans="1:9">
      <c r="A4" s="24" t="s">
        <v>29</v>
      </c>
      <c r="B4" s="24" t="s">
        <v>132</v>
      </c>
      <c r="C4" s="24" t="s">
        <v>90</v>
      </c>
      <c r="D4" s="36">
        <v>46</v>
      </c>
      <c r="E4" s="35">
        <v>4</v>
      </c>
      <c r="F4" s="25">
        <v>25135</v>
      </c>
      <c r="G4" s="26">
        <v>0.46</v>
      </c>
      <c r="H4" s="32">
        <v>0.51105693888211701</v>
      </c>
      <c r="I4" s="32">
        <v>0.42552567953696241</v>
      </c>
    </row>
    <row r="5" spans="1:9">
      <c r="A5" s="24" t="s">
        <v>63</v>
      </c>
      <c r="B5" s="24" t="s">
        <v>132</v>
      </c>
      <c r="C5" s="24" t="s">
        <v>4</v>
      </c>
      <c r="D5" s="36">
        <v>45</v>
      </c>
      <c r="E5" s="35">
        <v>1</v>
      </c>
      <c r="F5" s="25">
        <v>781</v>
      </c>
      <c r="G5" s="26">
        <v>0.45</v>
      </c>
      <c r="H5" s="29">
        <v>0.31041666666666667</v>
      </c>
      <c r="I5" s="32">
        <v>0.68106312292358806</v>
      </c>
    </row>
    <row r="6" spans="1:9" ht="24">
      <c r="A6" s="24" t="s">
        <v>86</v>
      </c>
      <c r="B6" s="24" t="s">
        <v>132</v>
      </c>
      <c r="C6" s="24" t="s">
        <v>34</v>
      </c>
      <c r="D6" s="36">
        <v>43</v>
      </c>
      <c r="E6" s="35">
        <v>2</v>
      </c>
      <c r="F6" s="25">
        <v>4649</v>
      </c>
      <c r="G6" s="26">
        <v>0.43</v>
      </c>
      <c r="H6" s="32">
        <v>0.32519809825673535</v>
      </c>
      <c r="I6" s="32">
        <v>0.63989290495314588</v>
      </c>
    </row>
    <row r="7" spans="1:9">
      <c r="A7" s="24" t="s">
        <v>82</v>
      </c>
      <c r="B7" s="24" t="s">
        <v>132</v>
      </c>
      <c r="C7" s="24" t="s">
        <v>133</v>
      </c>
      <c r="D7" s="36">
        <v>41</v>
      </c>
      <c r="E7" s="35">
        <v>1</v>
      </c>
      <c r="F7" s="25">
        <v>895</v>
      </c>
      <c r="G7" s="26">
        <v>0.41</v>
      </c>
      <c r="H7" s="32">
        <v>0.20408163265306123</v>
      </c>
      <c r="I7" s="32">
        <v>0.53079710144927539</v>
      </c>
    </row>
    <row r="8" spans="1:9">
      <c r="A8" s="24" t="s">
        <v>47</v>
      </c>
      <c r="B8" s="24" t="s">
        <v>132</v>
      </c>
      <c r="C8" s="24" t="s">
        <v>9</v>
      </c>
      <c r="D8" s="36">
        <v>38</v>
      </c>
      <c r="E8" s="35">
        <v>5</v>
      </c>
      <c r="F8" s="25">
        <v>63165</v>
      </c>
      <c r="G8" s="26">
        <v>0.38</v>
      </c>
      <c r="H8" s="32">
        <v>0.2893437173520752</v>
      </c>
      <c r="I8" s="32">
        <v>0.55584588341488905</v>
      </c>
    </row>
    <row r="9" spans="1:9">
      <c r="A9" s="24" t="s">
        <v>53</v>
      </c>
      <c r="B9" s="24" t="s">
        <v>132</v>
      </c>
      <c r="C9" s="24" t="s">
        <v>1</v>
      </c>
      <c r="D9" s="36">
        <v>37</v>
      </c>
      <c r="E9" s="35">
        <v>3</v>
      </c>
      <c r="F9" s="25">
        <v>14523</v>
      </c>
      <c r="G9" s="28">
        <v>0.37</v>
      </c>
      <c r="H9" s="33" t="s">
        <v>114</v>
      </c>
      <c r="I9" s="32">
        <v>1</v>
      </c>
    </row>
    <row r="10" spans="1:9">
      <c r="A10" s="24" t="s">
        <v>4</v>
      </c>
      <c r="B10" s="24" t="s">
        <v>131</v>
      </c>
      <c r="C10" s="24" t="s">
        <v>4</v>
      </c>
      <c r="D10" s="36">
        <v>35</v>
      </c>
      <c r="E10" s="35">
        <v>3</v>
      </c>
      <c r="F10" s="25">
        <v>15891</v>
      </c>
      <c r="G10" s="26">
        <v>0.35</v>
      </c>
      <c r="H10" s="29">
        <v>0.21711064642240205</v>
      </c>
      <c r="I10" s="32">
        <v>0.66434995911692563</v>
      </c>
    </row>
    <row r="11" spans="1:9">
      <c r="A11" s="24" t="s">
        <v>97</v>
      </c>
      <c r="B11" s="24" t="s">
        <v>132</v>
      </c>
      <c r="C11" s="24" t="s">
        <v>1</v>
      </c>
      <c r="D11" s="36">
        <v>31</v>
      </c>
      <c r="E11" s="35">
        <v>4</v>
      </c>
      <c r="F11" s="25">
        <v>21716</v>
      </c>
      <c r="G11" s="26">
        <v>0.31</v>
      </c>
      <c r="H11" s="32">
        <v>0.30884960507226911</v>
      </c>
      <c r="I11" s="32">
        <v>0.30080515297906602</v>
      </c>
    </row>
    <row r="12" spans="1:9">
      <c r="A12" s="24" t="s">
        <v>40</v>
      </c>
      <c r="B12" s="24" t="s">
        <v>132</v>
      </c>
      <c r="C12" s="24" t="s">
        <v>134</v>
      </c>
      <c r="D12" s="36">
        <v>31</v>
      </c>
      <c r="E12" s="35">
        <v>1</v>
      </c>
      <c r="F12" s="25">
        <v>958</v>
      </c>
      <c r="G12" s="26">
        <v>0.31</v>
      </c>
      <c r="H12" s="32">
        <v>0.36659436008676788</v>
      </c>
      <c r="I12" s="32">
        <v>0.2595573440643863</v>
      </c>
    </row>
    <row r="13" spans="1:9">
      <c r="A13" s="24" t="s">
        <v>60</v>
      </c>
      <c r="B13" s="24" t="s">
        <v>132</v>
      </c>
      <c r="C13" s="24" t="s">
        <v>133</v>
      </c>
      <c r="D13" s="36">
        <v>27</v>
      </c>
      <c r="E13" s="35">
        <v>4</v>
      </c>
      <c r="F13" s="25">
        <v>27984</v>
      </c>
      <c r="G13" s="26">
        <v>0.27</v>
      </c>
      <c r="H13" s="32">
        <v>8.2886369919823052E-2</v>
      </c>
      <c r="I13" s="32">
        <v>0.61450651580967774</v>
      </c>
    </row>
    <row r="14" spans="1:9">
      <c r="A14" s="24" t="s">
        <v>10</v>
      </c>
      <c r="B14" s="24" t="s">
        <v>132</v>
      </c>
      <c r="C14" s="24" t="s">
        <v>9</v>
      </c>
      <c r="D14" s="36">
        <v>27</v>
      </c>
      <c r="E14" s="35">
        <v>3</v>
      </c>
      <c r="F14" s="25">
        <v>9343</v>
      </c>
      <c r="G14" s="26">
        <v>0.27</v>
      </c>
      <c r="H14" s="29">
        <v>6.5341812400635926E-2</v>
      </c>
      <c r="I14" s="32">
        <v>0.69243367179823123</v>
      </c>
    </row>
    <row r="15" spans="1:9" ht="24">
      <c r="A15" s="24" t="s">
        <v>77</v>
      </c>
      <c r="B15" s="24" t="s">
        <v>131</v>
      </c>
      <c r="C15" s="24" t="s">
        <v>77</v>
      </c>
      <c r="D15" s="36">
        <v>26</v>
      </c>
      <c r="E15" s="35">
        <v>4</v>
      </c>
      <c r="F15" s="25">
        <v>39144</v>
      </c>
      <c r="G15" s="26">
        <v>0.26</v>
      </c>
      <c r="H15" s="29">
        <v>0.4090421903926727</v>
      </c>
      <c r="I15" s="32">
        <v>0.10258889246965303</v>
      </c>
    </row>
    <row r="16" spans="1:9">
      <c r="A16" s="24" t="s">
        <v>72</v>
      </c>
      <c r="B16" s="24" t="s">
        <v>132</v>
      </c>
      <c r="C16" s="24" t="s">
        <v>134</v>
      </c>
      <c r="D16" s="36">
        <v>26</v>
      </c>
      <c r="E16" s="35">
        <v>3</v>
      </c>
      <c r="F16" s="25">
        <v>11661</v>
      </c>
      <c r="G16" s="26">
        <v>0.26</v>
      </c>
      <c r="H16" s="32">
        <v>0.1601750547045952</v>
      </c>
      <c r="I16" s="32">
        <v>0.41302538493549729</v>
      </c>
    </row>
    <row r="17" spans="1:9">
      <c r="A17" s="24" t="s">
        <v>65</v>
      </c>
      <c r="B17" s="24" t="s">
        <v>132</v>
      </c>
      <c r="C17" s="24" t="s">
        <v>90</v>
      </c>
      <c r="D17" s="36">
        <v>25</v>
      </c>
      <c r="E17" s="35">
        <v>3</v>
      </c>
      <c r="F17" s="25">
        <v>9734</v>
      </c>
      <c r="G17" s="26">
        <v>0.25</v>
      </c>
      <c r="H17" s="29">
        <v>0.13561253561253561</v>
      </c>
      <c r="I17" s="32">
        <v>0.37816066234056833</v>
      </c>
    </row>
    <row r="18" spans="1:9">
      <c r="A18" s="24" t="s">
        <v>51</v>
      </c>
      <c r="B18" s="24" t="s">
        <v>132</v>
      </c>
      <c r="C18" s="24" t="s">
        <v>90</v>
      </c>
      <c r="D18" s="36">
        <v>23</v>
      </c>
      <c r="E18" s="35">
        <v>3</v>
      </c>
      <c r="F18" s="25">
        <v>14949</v>
      </c>
      <c r="G18" s="26">
        <v>0.23</v>
      </c>
      <c r="H18" s="32">
        <v>0.11529331976941336</v>
      </c>
      <c r="I18" s="32">
        <v>0.30173461495967296</v>
      </c>
    </row>
    <row r="19" spans="1:9">
      <c r="A19" s="24" t="s">
        <v>87</v>
      </c>
      <c r="B19" s="24" t="s">
        <v>132</v>
      </c>
      <c r="C19" s="24" t="s">
        <v>135</v>
      </c>
      <c r="D19" s="36">
        <v>23</v>
      </c>
      <c r="E19" s="35">
        <v>3</v>
      </c>
      <c r="F19" s="25">
        <v>13001</v>
      </c>
      <c r="G19" s="26">
        <v>0.23</v>
      </c>
      <c r="H19" s="32">
        <v>6.2601891098793605E-2</v>
      </c>
      <c r="I19" s="32">
        <v>0.37163244502694043</v>
      </c>
    </row>
    <row r="20" spans="1:9">
      <c r="A20" s="24" t="s">
        <v>89</v>
      </c>
      <c r="B20" s="24" t="s">
        <v>132</v>
      </c>
      <c r="C20" s="24" t="s">
        <v>134</v>
      </c>
      <c r="D20" s="36">
        <v>23</v>
      </c>
      <c r="E20" s="35">
        <v>2</v>
      </c>
      <c r="F20" s="25">
        <v>5969</v>
      </c>
      <c r="G20" s="26">
        <v>0.23</v>
      </c>
      <c r="H20" s="32">
        <v>0.20561757292041771</v>
      </c>
      <c r="I20" s="32">
        <v>0.24780701754385964</v>
      </c>
    </row>
    <row r="21" spans="1:9">
      <c r="A21" s="24" t="s">
        <v>91</v>
      </c>
      <c r="B21" s="24" t="s">
        <v>131</v>
      </c>
      <c r="C21" s="24" t="s">
        <v>135</v>
      </c>
      <c r="D21" s="36">
        <v>22</v>
      </c>
      <c r="E21" s="35">
        <v>4</v>
      </c>
      <c r="F21" s="25">
        <v>19356</v>
      </c>
      <c r="G21" s="26">
        <v>0.22</v>
      </c>
      <c r="H21" s="29">
        <v>0.14574773238235522</v>
      </c>
      <c r="I21" s="32">
        <v>0.35728666563419542</v>
      </c>
    </row>
    <row r="22" spans="1:9">
      <c r="A22" s="24" t="s">
        <v>54</v>
      </c>
      <c r="B22" s="24" t="s">
        <v>132</v>
      </c>
      <c r="C22" s="24" t="s">
        <v>134</v>
      </c>
      <c r="D22" s="36">
        <v>17</v>
      </c>
      <c r="E22" s="35">
        <v>3</v>
      </c>
      <c r="F22" s="25">
        <v>10640</v>
      </c>
      <c r="G22" s="26">
        <v>0.17</v>
      </c>
      <c r="H22" s="32">
        <v>0.10169491525423729</v>
      </c>
      <c r="I22" s="32">
        <v>0.24255053136070015</v>
      </c>
    </row>
    <row r="23" spans="1:9">
      <c r="A23" s="24" t="s">
        <v>16</v>
      </c>
      <c r="B23" s="24" t="s">
        <v>132</v>
      </c>
      <c r="C23" s="24" t="s">
        <v>1</v>
      </c>
      <c r="D23" s="36">
        <v>15</v>
      </c>
      <c r="E23" s="35">
        <v>5</v>
      </c>
      <c r="F23" s="25">
        <v>1583566</v>
      </c>
      <c r="G23" s="26">
        <v>0.15</v>
      </c>
      <c r="H23" s="32">
        <v>0.12893582953109189</v>
      </c>
      <c r="I23" s="32">
        <v>0.15452234351112865</v>
      </c>
    </row>
    <row r="24" spans="1:9">
      <c r="A24" s="24" t="s">
        <v>57</v>
      </c>
      <c r="B24" s="24" t="s">
        <v>132</v>
      </c>
      <c r="C24" s="24" t="s">
        <v>46</v>
      </c>
      <c r="D24" s="36">
        <v>14</v>
      </c>
      <c r="E24" s="35">
        <v>2</v>
      </c>
      <c r="F24" s="25">
        <v>5474</v>
      </c>
      <c r="G24" s="26">
        <v>0.14000000000000001</v>
      </c>
      <c r="H24" s="32">
        <v>2.5899280575539568E-2</v>
      </c>
      <c r="I24" s="32">
        <v>0.51993865030674846</v>
      </c>
    </row>
    <row r="25" spans="1:9">
      <c r="A25" s="24" t="s">
        <v>101</v>
      </c>
      <c r="B25" s="24" t="s">
        <v>132</v>
      </c>
      <c r="C25" s="24" t="s">
        <v>90</v>
      </c>
      <c r="D25" s="36">
        <v>12</v>
      </c>
      <c r="E25" s="35">
        <v>4</v>
      </c>
      <c r="F25" s="25">
        <v>27397</v>
      </c>
      <c r="G25" s="26">
        <v>0.12</v>
      </c>
      <c r="H25" s="32">
        <v>2.8708937265655605E-2</v>
      </c>
      <c r="I25" s="32">
        <v>0.27812762384550799</v>
      </c>
    </row>
    <row r="26" spans="1:9" ht="24">
      <c r="A26" s="24" t="s">
        <v>52</v>
      </c>
      <c r="B26" s="24" t="s">
        <v>132</v>
      </c>
      <c r="C26" s="24" t="s">
        <v>77</v>
      </c>
      <c r="D26" s="36">
        <v>11</v>
      </c>
      <c r="E26" s="35">
        <v>4</v>
      </c>
      <c r="F26" s="25">
        <v>19785</v>
      </c>
      <c r="G26" s="28">
        <v>0.11</v>
      </c>
      <c r="H26" s="32">
        <v>0.21348529834307059</v>
      </c>
      <c r="I26" s="33" t="s">
        <v>114</v>
      </c>
    </row>
    <row r="27" spans="1:9">
      <c r="A27" s="24" t="s">
        <v>45</v>
      </c>
      <c r="B27" s="24" t="s">
        <v>132</v>
      </c>
      <c r="C27" s="24" t="s">
        <v>46</v>
      </c>
      <c r="D27" s="36">
        <v>11</v>
      </c>
      <c r="E27" s="35">
        <v>2</v>
      </c>
      <c r="F27" s="25">
        <v>6167</v>
      </c>
      <c r="G27" s="26">
        <v>0.11</v>
      </c>
      <c r="H27" s="32">
        <v>7.5696055684454755E-2</v>
      </c>
      <c r="I27" s="32">
        <v>0.1423317396101508</v>
      </c>
    </row>
    <row r="28" spans="1:9" ht="24">
      <c r="A28" s="24" t="s">
        <v>11</v>
      </c>
      <c r="B28" s="24" t="s">
        <v>132</v>
      </c>
      <c r="C28" s="24" t="s">
        <v>70</v>
      </c>
      <c r="D28" s="36">
        <v>11</v>
      </c>
      <c r="E28" s="35">
        <v>2</v>
      </c>
      <c r="F28" s="25">
        <v>3363</v>
      </c>
      <c r="G28" s="26">
        <v>0.11</v>
      </c>
      <c r="H28" s="29">
        <v>4.6824104234527687E-2</v>
      </c>
      <c r="I28" s="32">
        <v>0.27232635060639471</v>
      </c>
    </row>
    <row r="29" spans="1:9" ht="24">
      <c r="A29" s="24" t="s">
        <v>23</v>
      </c>
      <c r="B29" s="24" t="s">
        <v>132</v>
      </c>
      <c r="C29" s="24" t="s">
        <v>34</v>
      </c>
      <c r="D29" s="36">
        <v>10</v>
      </c>
      <c r="E29" s="35">
        <v>2</v>
      </c>
      <c r="F29" s="25">
        <v>7100</v>
      </c>
      <c r="G29" s="26">
        <v>0.1</v>
      </c>
      <c r="H29" s="32">
        <v>0.11428571428571428</v>
      </c>
      <c r="I29" s="32">
        <v>7.7777777777777779E-2</v>
      </c>
    </row>
    <row r="30" spans="1:9">
      <c r="A30" s="24" t="s">
        <v>37</v>
      </c>
      <c r="B30" s="24" t="s">
        <v>132</v>
      </c>
      <c r="C30" s="24" t="s">
        <v>135</v>
      </c>
      <c r="D30" s="36">
        <v>10</v>
      </c>
      <c r="E30" s="35">
        <v>2</v>
      </c>
      <c r="F30" s="25">
        <v>2879</v>
      </c>
      <c r="G30" s="26">
        <v>0.1</v>
      </c>
      <c r="H30" s="32">
        <v>9.8495212038303692E-2</v>
      </c>
      <c r="I30" s="32">
        <v>9.3860268172194783E-2</v>
      </c>
    </row>
    <row r="31" spans="1:9">
      <c r="A31" s="24" t="s">
        <v>31</v>
      </c>
      <c r="B31" s="24" t="s">
        <v>132</v>
      </c>
      <c r="C31" s="24" t="s">
        <v>46</v>
      </c>
      <c r="D31" s="36">
        <v>10</v>
      </c>
      <c r="E31" s="35">
        <v>1</v>
      </c>
      <c r="F31" s="25">
        <v>1013</v>
      </c>
      <c r="G31" s="28">
        <v>0.1</v>
      </c>
      <c r="H31" s="33" t="s">
        <v>114</v>
      </c>
      <c r="I31" s="32">
        <v>0.23042505592841164</v>
      </c>
    </row>
    <row r="32" spans="1:9" ht="24">
      <c r="A32" s="24" t="s">
        <v>94</v>
      </c>
      <c r="B32" s="24" t="s">
        <v>132</v>
      </c>
      <c r="C32" s="24" t="s">
        <v>77</v>
      </c>
      <c r="D32" s="36">
        <v>9</v>
      </c>
      <c r="E32" s="35">
        <v>4</v>
      </c>
      <c r="F32" s="25">
        <v>32949</v>
      </c>
      <c r="G32" s="26">
        <v>0.09</v>
      </c>
      <c r="H32" s="32">
        <v>0.1487587995553909</v>
      </c>
      <c r="I32" s="32">
        <v>2.8349746344374812E-2</v>
      </c>
    </row>
    <row r="33" spans="1:9">
      <c r="A33" s="24" t="s">
        <v>8</v>
      </c>
      <c r="B33" s="24" t="s">
        <v>132</v>
      </c>
      <c r="C33" s="24" t="s">
        <v>1</v>
      </c>
      <c r="D33" s="36">
        <v>9</v>
      </c>
      <c r="E33" s="35">
        <v>2</v>
      </c>
      <c r="F33" s="25">
        <v>3885</v>
      </c>
      <c r="G33" s="26">
        <v>0.09</v>
      </c>
      <c r="H33" s="32">
        <v>8.7445573294629902E-2</v>
      </c>
      <c r="I33" s="32">
        <v>9.4774136403897258E-2</v>
      </c>
    </row>
    <row r="34" spans="1:9">
      <c r="A34" s="24" t="s">
        <v>73</v>
      </c>
      <c r="B34" s="24" t="s">
        <v>132</v>
      </c>
      <c r="C34" s="24" t="s">
        <v>4</v>
      </c>
      <c r="D34" s="36">
        <v>9</v>
      </c>
      <c r="E34" s="35">
        <v>1</v>
      </c>
      <c r="F34" s="25">
        <v>2319</v>
      </c>
      <c r="G34" s="26">
        <v>0.09</v>
      </c>
      <c r="H34" s="32">
        <v>0.16052416052416052</v>
      </c>
      <c r="I34" s="32">
        <v>1.3661202185792349E-2</v>
      </c>
    </row>
    <row r="35" spans="1:9">
      <c r="A35" s="24" t="s">
        <v>98</v>
      </c>
      <c r="B35" s="24" t="s">
        <v>132</v>
      </c>
      <c r="C35" s="24" t="s">
        <v>90</v>
      </c>
      <c r="D35" s="36">
        <v>8</v>
      </c>
      <c r="E35" s="35">
        <v>5</v>
      </c>
      <c r="F35" s="25">
        <v>41733</v>
      </c>
      <c r="G35" s="26">
        <v>0.08</v>
      </c>
      <c r="H35" s="32">
        <v>1.8642463025237518E-2</v>
      </c>
      <c r="I35" s="32">
        <v>0.25225144092219021</v>
      </c>
    </row>
    <row r="36" spans="1:9">
      <c r="A36" s="24" t="s">
        <v>9</v>
      </c>
      <c r="B36" s="24" t="s">
        <v>131</v>
      </c>
      <c r="C36" s="24" t="s">
        <v>9</v>
      </c>
      <c r="D36" s="36">
        <v>7</v>
      </c>
      <c r="E36" s="35">
        <v>5</v>
      </c>
      <c r="F36" s="25">
        <v>67998</v>
      </c>
      <c r="G36" s="26">
        <v>7.0000000000000007E-2</v>
      </c>
      <c r="H36" s="32">
        <v>5.6938121733265894E-2</v>
      </c>
      <c r="I36" s="32">
        <v>0.14825046040515655</v>
      </c>
    </row>
    <row r="37" spans="1:9">
      <c r="A37" s="24" t="s">
        <v>36</v>
      </c>
      <c r="B37" s="24" t="s">
        <v>132</v>
      </c>
      <c r="C37" s="24" t="s">
        <v>99</v>
      </c>
      <c r="D37" s="36">
        <v>7</v>
      </c>
      <c r="E37" s="35">
        <v>1</v>
      </c>
      <c r="F37" s="25">
        <v>961</v>
      </c>
      <c r="G37" s="26">
        <v>7.0000000000000007E-2</v>
      </c>
      <c r="H37" s="32">
        <v>0.13507625272331156</v>
      </c>
      <c r="I37" s="32">
        <v>9.9601593625498006E-3</v>
      </c>
    </row>
    <row r="38" spans="1:9" ht="24">
      <c r="A38" s="24" t="s">
        <v>44</v>
      </c>
      <c r="B38" s="24" t="s">
        <v>132</v>
      </c>
      <c r="C38" s="24" t="s">
        <v>34</v>
      </c>
      <c r="D38" s="36">
        <v>6</v>
      </c>
      <c r="E38" s="35">
        <v>5</v>
      </c>
      <c r="F38" s="25">
        <v>64505</v>
      </c>
      <c r="G38" s="26">
        <v>0.06</v>
      </c>
      <c r="H38" s="32">
        <v>7.8611926494832923E-2</v>
      </c>
      <c r="I38" s="32">
        <v>4.7204561509738618E-2</v>
      </c>
    </row>
    <row r="39" spans="1:9">
      <c r="A39" s="24" t="s">
        <v>78</v>
      </c>
      <c r="B39" s="24" t="s">
        <v>132</v>
      </c>
      <c r="C39" s="24" t="s">
        <v>4</v>
      </c>
      <c r="D39" s="36">
        <v>6</v>
      </c>
      <c r="E39" s="35">
        <v>5</v>
      </c>
      <c r="F39" s="25">
        <v>53546</v>
      </c>
      <c r="G39" s="26">
        <v>0.06</v>
      </c>
      <c r="H39" s="29">
        <v>7.7776066533189595E-2</v>
      </c>
      <c r="I39" s="32">
        <v>2.1346235947061334E-2</v>
      </c>
    </row>
    <row r="40" spans="1:9">
      <c r="A40" s="24" t="s">
        <v>1</v>
      </c>
      <c r="B40" s="24" t="s">
        <v>131</v>
      </c>
      <c r="C40" s="24" t="s">
        <v>1</v>
      </c>
      <c r="D40" s="36">
        <v>6</v>
      </c>
      <c r="E40" s="35">
        <v>4</v>
      </c>
      <c r="F40" s="25">
        <v>36191</v>
      </c>
      <c r="G40" s="28">
        <v>0.06</v>
      </c>
      <c r="H40" s="33" t="s">
        <v>114</v>
      </c>
      <c r="I40" s="32">
        <v>0.18699982215898986</v>
      </c>
    </row>
    <row r="41" spans="1:9">
      <c r="A41" s="24" t="s">
        <v>96</v>
      </c>
      <c r="B41" s="24" t="s">
        <v>132</v>
      </c>
      <c r="C41" s="24" t="s">
        <v>135</v>
      </c>
      <c r="D41" s="36">
        <v>6</v>
      </c>
      <c r="E41" s="35">
        <v>4</v>
      </c>
      <c r="F41" s="25">
        <v>21404</v>
      </c>
      <c r="G41" s="26">
        <v>0.06</v>
      </c>
      <c r="H41" s="32">
        <v>7.5569071974933191E-2</v>
      </c>
      <c r="I41" s="32">
        <v>3.4303041789064723E-2</v>
      </c>
    </row>
    <row r="42" spans="1:9" ht="24">
      <c r="A42" s="24" t="s">
        <v>58</v>
      </c>
      <c r="B42" s="24" t="s">
        <v>132</v>
      </c>
      <c r="C42" s="24" t="s">
        <v>77</v>
      </c>
      <c r="D42" s="36">
        <v>5</v>
      </c>
      <c r="E42" s="35">
        <v>5</v>
      </c>
      <c r="F42" s="25">
        <v>397971</v>
      </c>
      <c r="G42" s="26">
        <v>0.05</v>
      </c>
      <c r="H42" s="32">
        <v>9.2298573182607226E-4</v>
      </c>
      <c r="I42" s="32">
        <v>0.40910131392208032</v>
      </c>
    </row>
    <row r="43" spans="1:9">
      <c r="A43" s="24" t="s">
        <v>55</v>
      </c>
      <c r="B43" s="24" t="s">
        <v>132</v>
      </c>
      <c r="C43" s="24" t="s">
        <v>9</v>
      </c>
      <c r="D43" s="36">
        <v>5</v>
      </c>
      <c r="E43" s="35">
        <v>3</v>
      </c>
      <c r="F43" s="25">
        <v>18952</v>
      </c>
      <c r="G43" s="26">
        <v>0.05</v>
      </c>
      <c r="H43" s="29">
        <v>1.8524235875270145E-2</v>
      </c>
      <c r="I43" s="32">
        <v>7.7639415268002165E-2</v>
      </c>
    </row>
    <row r="44" spans="1:9">
      <c r="A44" s="24" t="s">
        <v>46</v>
      </c>
      <c r="B44" s="24" t="s">
        <v>131</v>
      </c>
      <c r="C44" s="24" t="s">
        <v>46</v>
      </c>
      <c r="D44" s="36">
        <v>5</v>
      </c>
      <c r="E44" s="35">
        <v>3</v>
      </c>
      <c r="F44" s="25">
        <v>14412</v>
      </c>
      <c r="G44" s="26">
        <v>0.05</v>
      </c>
      <c r="H44" s="32">
        <v>7.4299369976102536E-2</v>
      </c>
      <c r="I44" s="32">
        <v>1.3446023818670765E-3</v>
      </c>
    </row>
    <row r="45" spans="1:9">
      <c r="A45" s="24" t="s">
        <v>79</v>
      </c>
      <c r="B45" s="24" t="s">
        <v>132</v>
      </c>
      <c r="C45" s="24" t="s">
        <v>1</v>
      </c>
      <c r="D45" s="36">
        <v>5</v>
      </c>
      <c r="E45" s="35">
        <v>1</v>
      </c>
      <c r="F45" s="25">
        <v>2404</v>
      </c>
      <c r="G45" s="26">
        <v>0.05</v>
      </c>
      <c r="H45" s="32">
        <v>7.3888091822094687E-2</v>
      </c>
      <c r="I45" s="32">
        <v>5.9405940594059407E-3</v>
      </c>
    </row>
    <row r="46" spans="1:9" ht="24">
      <c r="A46" s="24" t="s">
        <v>43</v>
      </c>
      <c r="B46" s="24" t="s">
        <v>132</v>
      </c>
      <c r="C46" s="24" t="s">
        <v>70</v>
      </c>
      <c r="D46" s="36">
        <v>5</v>
      </c>
      <c r="E46" s="35">
        <v>1</v>
      </c>
      <c r="F46" s="25">
        <v>1926</v>
      </c>
      <c r="G46" s="26">
        <v>0.05</v>
      </c>
      <c r="H46" s="32">
        <v>7.1979434447300775E-2</v>
      </c>
      <c r="I46" s="32">
        <v>1.1857707509881422E-2</v>
      </c>
    </row>
    <row r="47" spans="1:9">
      <c r="A47" s="24" t="s">
        <v>83</v>
      </c>
      <c r="B47" s="24" t="s">
        <v>132</v>
      </c>
      <c r="C47" s="24" t="s">
        <v>4</v>
      </c>
      <c r="D47" s="36">
        <v>4</v>
      </c>
      <c r="E47" s="35">
        <v>5</v>
      </c>
      <c r="F47" s="25">
        <v>94128</v>
      </c>
      <c r="G47" s="26">
        <v>0.04</v>
      </c>
      <c r="H47" s="32">
        <v>1.7969739214959007E-2</v>
      </c>
      <c r="I47" s="32">
        <v>0.12816009033310333</v>
      </c>
    </row>
    <row r="48" spans="1:9">
      <c r="A48" s="24" t="s">
        <v>12</v>
      </c>
      <c r="B48" s="24" t="s">
        <v>132</v>
      </c>
      <c r="C48" s="24" t="s">
        <v>62</v>
      </c>
      <c r="D48" s="36">
        <v>4</v>
      </c>
      <c r="E48" s="35">
        <v>5</v>
      </c>
      <c r="F48" s="25">
        <v>60615</v>
      </c>
      <c r="G48" s="26">
        <v>0.04</v>
      </c>
      <c r="H48" s="29">
        <v>7.9909978445543303E-2</v>
      </c>
      <c r="I48" s="32">
        <v>2.7522620153438607E-4</v>
      </c>
    </row>
    <row r="49" spans="1:9">
      <c r="A49" s="24" t="s">
        <v>13</v>
      </c>
      <c r="B49" s="24" t="s">
        <v>132</v>
      </c>
      <c r="C49" s="24" t="s">
        <v>1</v>
      </c>
      <c r="D49" s="36">
        <v>4</v>
      </c>
      <c r="E49" s="35">
        <v>3</v>
      </c>
      <c r="F49" s="25">
        <v>10280</v>
      </c>
      <c r="G49" s="26">
        <v>0.04</v>
      </c>
      <c r="H49" s="32">
        <v>7.5167785234899323E-2</v>
      </c>
      <c r="I49" s="32">
        <v>0</v>
      </c>
    </row>
    <row r="50" spans="1:9">
      <c r="A50" s="24" t="s">
        <v>30</v>
      </c>
      <c r="B50" s="24" t="s">
        <v>132</v>
      </c>
      <c r="C50" s="24" t="s">
        <v>46</v>
      </c>
      <c r="D50" s="36">
        <v>4</v>
      </c>
      <c r="E50" s="35">
        <v>2</v>
      </c>
      <c r="F50" s="25">
        <v>4646</v>
      </c>
      <c r="G50" s="26">
        <v>0.04</v>
      </c>
      <c r="H50" s="32">
        <v>7.3247160203681938E-2</v>
      </c>
      <c r="I50" s="32">
        <v>0</v>
      </c>
    </row>
    <row r="51" spans="1:9">
      <c r="A51" s="24" t="s">
        <v>92</v>
      </c>
      <c r="B51" s="24" t="s">
        <v>132</v>
      </c>
      <c r="C51" s="24" t="s">
        <v>1</v>
      </c>
      <c r="D51" s="36">
        <v>4</v>
      </c>
      <c r="E51" s="35">
        <v>1</v>
      </c>
      <c r="F51" s="25">
        <v>1230</v>
      </c>
      <c r="G51" s="26">
        <v>0.04</v>
      </c>
      <c r="H51" s="32">
        <v>5.8139534883720929E-2</v>
      </c>
      <c r="I51" s="32">
        <v>0</v>
      </c>
    </row>
    <row r="52" spans="1:9">
      <c r="A52" s="24" t="s">
        <v>93</v>
      </c>
      <c r="B52" s="24" t="s">
        <v>132</v>
      </c>
      <c r="C52" s="24" t="s">
        <v>62</v>
      </c>
      <c r="D52" s="36">
        <v>3</v>
      </c>
      <c r="E52" s="35">
        <v>5</v>
      </c>
      <c r="F52" s="25">
        <v>64594</v>
      </c>
      <c r="G52" s="26">
        <v>0.03</v>
      </c>
      <c r="H52" s="32">
        <v>4.6777152255044592E-2</v>
      </c>
      <c r="I52" s="32">
        <v>1.0280203784570598E-2</v>
      </c>
    </row>
    <row r="53" spans="1:9">
      <c r="A53" s="24" t="s">
        <v>76</v>
      </c>
      <c r="B53" s="24" t="s">
        <v>132</v>
      </c>
      <c r="C53" s="24" t="s">
        <v>99</v>
      </c>
      <c r="D53" s="36">
        <v>3</v>
      </c>
      <c r="E53" s="35">
        <v>5</v>
      </c>
      <c r="F53" s="25">
        <v>58000</v>
      </c>
      <c r="G53" s="26">
        <v>0.03</v>
      </c>
      <c r="H53" s="32">
        <v>3.3333333333333333E-2</v>
      </c>
      <c r="I53" s="32">
        <v>2.1428571428571429E-2</v>
      </c>
    </row>
    <row r="54" spans="1:9">
      <c r="A54" s="24" t="s">
        <v>66</v>
      </c>
      <c r="B54" s="24" t="s">
        <v>132</v>
      </c>
      <c r="C54" s="24" t="s">
        <v>135</v>
      </c>
      <c r="D54" s="36">
        <v>3</v>
      </c>
      <c r="E54" s="35">
        <v>1</v>
      </c>
      <c r="F54" s="25">
        <v>2022</v>
      </c>
      <c r="G54" s="26">
        <v>0.03</v>
      </c>
      <c r="H54" s="29">
        <v>8.9820359281437126E-2</v>
      </c>
      <c r="I54" s="32">
        <v>0</v>
      </c>
    </row>
    <row r="55" spans="1:9" ht="24">
      <c r="A55" s="24" t="s">
        <v>81</v>
      </c>
      <c r="B55" s="24" t="s">
        <v>132</v>
      </c>
      <c r="C55" s="24" t="s">
        <v>46</v>
      </c>
      <c r="D55" s="36">
        <v>3</v>
      </c>
      <c r="E55" s="35">
        <v>1</v>
      </c>
      <c r="F55" s="25">
        <v>1171</v>
      </c>
      <c r="G55" s="26">
        <v>0.03</v>
      </c>
      <c r="H55" s="32">
        <v>3.9430449069003289E-2</v>
      </c>
      <c r="I55" s="32">
        <v>0</v>
      </c>
    </row>
    <row r="56" spans="1:9" ht="24">
      <c r="A56" s="24" t="s">
        <v>70</v>
      </c>
      <c r="B56" s="24" t="s">
        <v>131</v>
      </c>
      <c r="C56" s="24" t="s">
        <v>70</v>
      </c>
      <c r="D56" s="36">
        <v>2</v>
      </c>
      <c r="E56" s="35">
        <v>4</v>
      </c>
      <c r="F56" s="25">
        <v>31165</v>
      </c>
      <c r="G56" s="26">
        <v>0.02</v>
      </c>
      <c r="H56" s="32">
        <v>1.8765773833753968E-2</v>
      </c>
      <c r="I56" s="32">
        <v>1.969995453856645E-3</v>
      </c>
    </row>
    <row r="57" spans="1:9">
      <c r="A57" s="24" t="s">
        <v>20</v>
      </c>
      <c r="B57" s="24" t="s">
        <v>132</v>
      </c>
      <c r="C57" s="24" t="s">
        <v>135</v>
      </c>
      <c r="D57" s="36">
        <v>2</v>
      </c>
      <c r="E57" s="35">
        <v>3</v>
      </c>
      <c r="F57" s="25">
        <v>16653</v>
      </c>
      <c r="G57" s="26">
        <v>0.02</v>
      </c>
      <c r="H57" s="32">
        <v>1.7094017094017096E-2</v>
      </c>
      <c r="I57" s="32">
        <v>3.8360589541691907E-2</v>
      </c>
    </row>
    <row r="58" spans="1:9">
      <c r="A58" s="24" t="s">
        <v>6</v>
      </c>
      <c r="B58" s="24" t="s">
        <v>132</v>
      </c>
      <c r="C58" s="24" t="s">
        <v>99</v>
      </c>
      <c r="D58" s="36">
        <v>2</v>
      </c>
      <c r="E58" s="35">
        <v>3</v>
      </c>
      <c r="F58" s="25">
        <v>10719</v>
      </c>
      <c r="G58" s="26">
        <v>0.02</v>
      </c>
      <c r="H58" s="32">
        <v>2.9820313495603417E-2</v>
      </c>
      <c r="I58" s="32">
        <v>1.3927576601671309E-3</v>
      </c>
    </row>
    <row r="59" spans="1:9">
      <c r="A59" s="24" t="s">
        <v>3</v>
      </c>
      <c r="B59" s="24" t="s">
        <v>132</v>
      </c>
      <c r="C59" s="24" t="s">
        <v>133</v>
      </c>
      <c r="D59" s="36">
        <v>2</v>
      </c>
      <c r="E59" s="35">
        <v>2</v>
      </c>
      <c r="F59" s="25">
        <v>6058</v>
      </c>
      <c r="G59" s="28">
        <v>0.02</v>
      </c>
      <c r="H59" s="32">
        <v>4.6833013435700573E-2</v>
      </c>
      <c r="I59" s="33" t="s">
        <v>114</v>
      </c>
    </row>
    <row r="60" spans="1:9" ht="24">
      <c r="A60" s="24" t="s">
        <v>88</v>
      </c>
      <c r="B60" s="24" t="s">
        <v>132</v>
      </c>
      <c r="C60" s="24" t="s">
        <v>77</v>
      </c>
      <c r="D60" s="36">
        <v>2</v>
      </c>
      <c r="E60" s="35">
        <v>1</v>
      </c>
      <c r="F60" s="25">
        <v>1371</v>
      </c>
      <c r="G60" s="26">
        <v>0.02</v>
      </c>
      <c r="H60" s="32">
        <v>8.8417329796640146E-3</v>
      </c>
      <c r="I60" s="32">
        <v>6.25E-2</v>
      </c>
    </row>
    <row r="61" spans="1:9">
      <c r="A61" s="24" t="s">
        <v>19</v>
      </c>
      <c r="B61" s="24" t="s">
        <v>132</v>
      </c>
      <c r="C61" s="24" t="s">
        <v>133</v>
      </c>
      <c r="D61" s="36">
        <v>1</v>
      </c>
      <c r="E61" s="35">
        <v>3</v>
      </c>
      <c r="F61" s="25">
        <v>10613</v>
      </c>
      <c r="G61" s="26">
        <v>0.01</v>
      </c>
      <c r="H61" s="29">
        <v>2.001946336716252E-2</v>
      </c>
      <c r="I61" s="32">
        <v>2.9239766081871346E-4</v>
      </c>
    </row>
    <row r="62" spans="1:9">
      <c r="A62" s="24" t="s">
        <v>14</v>
      </c>
      <c r="B62" s="24" t="s">
        <v>132</v>
      </c>
      <c r="C62" s="24" t="s">
        <v>134</v>
      </c>
      <c r="D62" s="36">
        <v>1</v>
      </c>
      <c r="E62" s="35">
        <v>3</v>
      </c>
      <c r="F62" s="25">
        <v>9280</v>
      </c>
      <c r="G62" s="26">
        <v>0.01</v>
      </c>
      <c r="H62" s="32">
        <v>1.7255892255892257E-2</v>
      </c>
      <c r="I62" s="32">
        <v>0</v>
      </c>
    </row>
    <row r="63" spans="1:9">
      <c r="A63" s="24" t="s">
        <v>71</v>
      </c>
      <c r="B63" s="24" t="s">
        <v>132</v>
      </c>
      <c r="C63" s="24" t="s">
        <v>46</v>
      </c>
      <c r="D63" s="36">
        <v>1</v>
      </c>
      <c r="E63" s="35">
        <v>2</v>
      </c>
      <c r="F63" s="25">
        <v>7552</v>
      </c>
      <c r="G63" s="26">
        <v>0.01</v>
      </c>
      <c r="H63" s="32">
        <v>1.1624302541847488E-2</v>
      </c>
      <c r="I63" s="32">
        <v>3.1818181818181815E-2</v>
      </c>
    </row>
    <row r="64" spans="1:9" ht="24">
      <c r="A64" s="24" t="s">
        <v>48</v>
      </c>
      <c r="B64" s="24" t="s">
        <v>132</v>
      </c>
      <c r="C64" s="24" t="s">
        <v>70</v>
      </c>
      <c r="D64" s="36">
        <v>1</v>
      </c>
      <c r="E64" s="35">
        <v>2</v>
      </c>
      <c r="F64" s="25">
        <v>7440</v>
      </c>
      <c r="G64" s="26">
        <v>0.01</v>
      </c>
      <c r="H64" s="29">
        <v>5.8823529411764705E-3</v>
      </c>
      <c r="I64" s="32">
        <v>8.5470085470085479E-3</v>
      </c>
    </row>
    <row r="65" spans="1:9">
      <c r="A65" s="24" t="s">
        <v>84</v>
      </c>
      <c r="B65" s="24" t="s">
        <v>132</v>
      </c>
      <c r="C65" s="24" t="s">
        <v>90</v>
      </c>
      <c r="D65" s="36">
        <v>1</v>
      </c>
      <c r="E65" s="35">
        <v>2</v>
      </c>
      <c r="F65" s="25">
        <v>6160</v>
      </c>
      <c r="G65" s="26">
        <v>0.01</v>
      </c>
      <c r="H65" s="32">
        <v>9.2307692307692316E-3</v>
      </c>
      <c r="I65" s="32">
        <v>1.7021276595744681E-2</v>
      </c>
    </row>
    <row r="66" spans="1:9">
      <c r="A66" s="24" t="s">
        <v>50</v>
      </c>
      <c r="B66" s="24" t="s">
        <v>132</v>
      </c>
      <c r="C66" s="24" t="s">
        <v>135</v>
      </c>
      <c r="D66" s="36">
        <v>1</v>
      </c>
      <c r="E66" s="35">
        <v>2</v>
      </c>
      <c r="F66" s="25">
        <v>4954</v>
      </c>
      <c r="G66" s="26">
        <v>0.01</v>
      </c>
      <c r="H66" s="32">
        <v>3.4229828850855744E-2</v>
      </c>
      <c r="I66" s="32">
        <v>1.0312822275696115E-3</v>
      </c>
    </row>
    <row r="67" spans="1:9" ht="24">
      <c r="A67" s="24" t="s">
        <v>17</v>
      </c>
      <c r="B67" s="24" t="s">
        <v>132</v>
      </c>
      <c r="C67" s="24" t="s">
        <v>62</v>
      </c>
      <c r="D67" s="37">
        <v>0</v>
      </c>
      <c r="E67" s="35">
        <v>5</v>
      </c>
      <c r="F67" s="25">
        <v>837537</v>
      </c>
      <c r="G67" s="27" t="s">
        <v>112</v>
      </c>
      <c r="H67" s="33" t="s">
        <v>114</v>
      </c>
      <c r="I67" s="33" t="s">
        <v>114</v>
      </c>
    </row>
    <row r="68" spans="1:9" ht="24">
      <c r="A68" s="24" t="s">
        <v>95</v>
      </c>
      <c r="B68" s="24" t="s">
        <v>132</v>
      </c>
      <c r="C68" s="24" t="s">
        <v>34</v>
      </c>
      <c r="D68" s="36">
        <v>0</v>
      </c>
      <c r="E68" s="35">
        <v>5</v>
      </c>
      <c r="F68" s="25">
        <v>447923</v>
      </c>
      <c r="G68" s="26">
        <v>0</v>
      </c>
      <c r="H68" s="32">
        <v>1.4241407684030636E-4</v>
      </c>
      <c r="I68" s="32">
        <v>1.2970635921455594E-2</v>
      </c>
    </row>
    <row r="69" spans="1:9" ht="24">
      <c r="A69" s="24" t="s">
        <v>39</v>
      </c>
      <c r="B69" s="24" t="s">
        <v>132</v>
      </c>
      <c r="C69" s="24" t="s">
        <v>90</v>
      </c>
      <c r="D69" s="37">
        <v>0</v>
      </c>
      <c r="E69" s="35">
        <v>5</v>
      </c>
      <c r="F69" s="25">
        <v>76793</v>
      </c>
      <c r="G69" s="27" t="s">
        <v>112</v>
      </c>
      <c r="H69" s="33" t="s">
        <v>114</v>
      </c>
      <c r="I69" s="33" t="s">
        <v>114</v>
      </c>
    </row>
    <row r="70" spans="1:9" ht="24">
      <c r="A70" s="24" t="s">
        <v>33</v>
      </c>
      <c r="B70" s="24" t="s">
        <v>131</v>
      </c>
      <c r="C70" s="24" t="s">
        <v>33</v>
      </c>
      <c r="D70" s="37">
        <v>0</v>
      </c>
      <c r="E70" s="35">
        <v>5</v>
      </c>
      <c r="F70" s="25">
        <v>72113</v>
      </c>
      <c r="G70" s="27" t="s">
        <v>112</v>
      </c>
      <c r="H70" s="33" t="s">
        <v>114</v>
      </c>
      <c r="I70" s="33" t="s">
        <v>114</v>
      </c>
    </row>
    <row r="71" spans="1:9" ht="24">
      <c r="A71" s="24" t="s">
        <v>25</v>
      </c>
      <c r="B71" s="24" t="s">
        <v>132</v>
      </c>
      <c r="C71" s="24" t="s">
        <v>9</v>
      </c>
      <c r="D71" s="37">
        <v>0</v>
      </c>
      <c r="E71" s="35">
        <v>5</v>
      </c>
      <c r="F71" s="25">
        <v>60947</v>
      </c>
      <c r="G71" s="27" t="s">
        <v>112</v>
      </c>
      <c r="H71" s="33" t="s">
        <v>114</v>
      </c>
      <c r="I71" s="33" t="s">
        <v>114</v>
      </c>
    </row>
    <row r="72" spans="1:9">
      <c r="A72" s="24" t="s">
        <v>90</v>
      </c>
      <c r="B72" s="24" t="s">
        <v>131</v>
      </c>
      <c r="C72" s="24" t="s">
        <v>90</v>
      </c>
      <c r="D72" s="36">
        <v>0</v>
      </c>
      <c r="E72" s="35">
        <v>5</v>
      </c>
      <c r="F72" s="25">
        <v>57050</v>
      </c>
      <c r="G72" s="28">
        <v>0</v>
      </c>
      <c r="H72" s="33" t="s">
        <v>114</v>
      </c>
      <c r="I72" s="32">
        <v>6.5821951620865561E-4</v>
      </c>
    </row>
    <row r="73" spans="1:9">
      <c r="A73" s="24" t="s">
        <v>15</v>
      </c>
      <c r="B73" s="24" t="s">
        <v>132</v>
      </c>
      <c r="C73" s="24" t="s">
        <v>62</v>
      </c>
      <c r="D73" s="36">
        <v>0</v>
      </c>
      <c r="E73" s="35">
        <v>5</v>
      </c>
      <c r="F73" s="25">
        <v>55431</v>
      </c>
      <c r="G73" s="26">
        <v>0</v>
      </c>
      <c r="H73" s="32">
        <v>8.8492455224933007E-3</v>
      </c>
      <c r="I73" s="32">
        <v>7.3890715631580889E-5</v>
      </c>
    </row>
    <row r="74" spans="1:9" ht="24">
      <c r="A74" s="24" t="s">
        <v>24</v>
      </c>
      <c r="B74" s="24" t="s">
        <v>132</v>
      </c>
      <c r="C74" s="24" t="s">
        <v>134</v>
      </c>
      <c r="D74" s="37">
        <v>0</v>
      </c>
      <c r="E74" s="35">
        <v>5</v>
      </c>
      <c r="F74" s="25">
        <v>50159</v>
      </c>
      <c r="G74" s="27" t="s">
        <v>112</v>
      </c>
      <c r="H74" s="33" t="s">
        <v>114</v>
      </c>
      <c r="I74" s="33" t="s">
        <v>114</v>
      </c>
    </row>
    <row r="75" spans="1:9" ht="24">
      <c r="A75" s="24" t="s">
        <v>5</v>
      </c>
      <c r="B75" s="24" t="s">
        <v>132</v>
      </c>
      <c r="C75" s="24" t="s">
        <v>34</v>
      </c>
      <c r="D75" s="37">
        <v>0</v>
      </c>
      <c r="E75" s="35">
        <v>5</v>
      </c>
      <c r="F75" s="25">
        <v>43029</v>
      </c>
      <c r="G75" s="27" t="s">
        <v>112</v>
      </c>
      <c r="H75" s="33" t="s">
        <v>114</v>
      </c>
      <c r="I75" s="33" t="s">
        <v>114</v>
      </c>
    </row>
    <row r="76" spans="1:9" ht="24">
      <c r="A76" s="24" t="s">
        <v>41</v>
      </c>
      <c r="B76" s="24" t="s">
        <v>131</v>
      </c>
      <c r="C76" s="24" t="s">
        <v>134</v>
      </c>
      <c r="D76" s="37">
        <v>0</v>
      </c>
      <c r="E76" s="35">
        <v>4</v>
      </c>
      <c r="F76" s="25">
        <v>37011</v>
      </c>
      <c r="G76" s="27" t="s">
        <v>112</v>
      </c>
      <c r="H76" s="33" t="s">
        <v>114</v>
      </c>
      <c r="I76" s="33" t="s">
        <v>114</v>
      </c>
    </row>
    <row r="77" spans="1:9" ht="24">
      <c r="A77" s="24" t="s">
        <v>22</v>
      </c>
      <c r="B77" s="24" t="s">
        <v>132</v>
      </c>
      <c r="C77" s="24" t="s">
        <v>4</v>
      </c>
      <c r="D77" s="37">
        <v>0</v>
      </c>
      <c r="E77" s="35">
        <v>4</v>
      </c>
      <c r="F77" s="25">
        <v>35458</v>
      </c>
      <c r="G77" s="27" t="s">
        <v>112</v>
      </c>
      <c r="H77" s="33" t="s">
        <v>114</v>
      </c>
      <c r="I77" s="33" t="s">
        <v>114</v>
      </c>
    </row>
    <row r="78" spans="1:9" ht="24">
      <c r="A78" s="24" t="s">
        <v>62</v>
      </c>
      <c r="B78" s="24" t="s">
        <v>131</v>
      </c>
      <c r="C78" s="24" t="s">
        <v>62</v>
      </c>
      <c r="D78" s="37">
        <v>0</v>
      </c>
      <c r="E78" s="35">
        <v>4</v>
      </c>
      <c r="F78" s="25">
        <v>34433</v>
      </c>
      <c r="G78" s="27" t="s">
        <v>112</v>
      </c>
      <c r="H78" s="33" t="s">
        <v>114</v>
      </c>
      <c r="I78" s="33" t="s">
        <v>114</v>
      </c>
    </row>
    <row r="79" spans="1:9" ht="24">
      <c r="A79" s="24" t="s">
        <v>67</v>
      </c>
      <c r="B79" s="24" t="s">
        <v>132</v>
      </c>
      <c r="C79" s="24" t="s">
        <v>90</v>
      </c>
      <c r="D79" s="37">
        <v>0</v>
      </c>
      <c r="E79" s="35">
        <v>4</v>
      </c>
      <c r="F79" s="25">
        <v>34368</v>
      </c>
      <c r="G79" s="27" t="s">
        <v>112</v>
      </c>
      <c r="H79" s="33" t="s">
        <v>114</v>
      </c>
      <c r="I79" s="33" t="s">
        <v>114</v>
      </c>
    </row>
    <row r="80" spans="1:9">
      <c r="A80" s="24" t="s">
        <v>7</v>
      </c>
      <c r="B80" s="24" t="s">
        <v>132</v>
      </c>
      <c r="C80" s="24" t="s">
        <v>62</v>
      </c>
      <c r="D80" s="36">
        <v>0</v>
      </c>
      <c r="E80" s="35">
        <v>4</v>
      </c>
      <c r="F80" s="25">
        <v>31459</v>
      </c>
      <c r="G80" s="26">
        <v>0</v>
      </c>
      <c r="H80" s="32">
        <v>4.8992003604009463E-3</v>
      </c>
      <c r="I80" s="32">
        <v>0</v>
      </c>
    </row>
    <row r="81" spans="1:9" ht="24">
      <c r="A81" s="24" t="s">
        <v>35</v>
      </c>
      <c r="B81" s="24" t="s">
        <v>132</v>
      </c>
      <c r="C81" s="24" t="s">
        <v>90</v>
      </c>
      <c r="D81" s="37">
        <v>0</v>
      </c>
      <c r="E81" s="35">
        <v>4</v>
      </c>
      <c r="F81" s="25">
        <v>27787</v>
      </c>
      <c r="G81" s="27" t="s">
        <v>112</v>
      </c>
      <c r="H81" s="33" t="s">
        <v>114</v>
      </c>
      <c r="I81" s="33" t="s">
        <v>114</v>
      </c>
    </row>
    <row r="82" spans="1:9" ht="24">
      <c r="A82" s="24" t="s">
        <v>18</v>
      </c>
      <c r="B82" s="24" t="s">
        <v>132</v>
      </c>
      <c r="C82" s="24" t="s">
        <v>1</v>
      </c>
      <c r="D82" s="37">
        <v>0</v>
      </c>
      <c r="E82" s="35">
        <v>4</v>
      </c>
      <c r="F82" s="25">
        <v>23147</v>
      </c>
      <c r="G82" s="27" t="s">
        <v>112</v>
      </c>
      <c r="H82" s="33" t="s">
        <v>114</v>
      </c>
      <c r="I82" s="33" t="s">
        <v>114</v>
      </c>
    </row>
    <row r="83" spans="1:9" ht="24">
      <c r="A83" s="24" t="s">
        <v>28</v>
      </c>
      <c r="B83" s="24" t="s">
        <v>132</v>
      </c>
      <c r="C83" s="24" t="s">
        <v>9</v>
      </c>
      <c r="D83" s="37">
        <v>0</v>
      </c>
      <c r="E83" s="35">
        <v>4</v>
      </c>
      <c r="F83" s="25">
        <v>23051</v>
      </c>
      <c r="G83" s="27" t="s">
        <v>112</v>
      </c>
      <c r="H83" s="33" t="s">
        <v>114</v>
      </c>
      <c r="I83" s="33" t="s">
        <v>114</v>
      </c>
    </row>
    <row r="84" spans="1:9" ht="24">
      <c r="A84" s="24" t="s">
        <v>2</v>
      </c>
      <c r="B84" s="24" t="s">
        <v>132</v>
      </c>
      <c r="C84" s="24" t="s">
        <v>133</v>
      </c>
      <c r="D84" s="37">
        <v>0</v>
      </c>
      <c r="E84" s="35">
        <v>4</v>
      </c>
      <c r="F84" s="25">
        <v>19760</v>
      </c>
      <c r="G84" s="27" t="s">
        <v>112</v>
      </c>
      <c r="H84" s="33" t="s">
        <v>114</v>
      </c>
      <c r="I84" s="33" t="s">
        <v>114</v>
      </c>
    </row>
    <row r="85" spans="1:9" ht="24">
      <c r="A85" s="24" t="s">
        <v>99</v>
      </c>
      <c r="B85" s="24" t="s">
        <v>131</v>
      </c>
      <c r="C85" s="24" t="s">
        <v>99</v>
      </c>
      <c r="D85" s="37">
        <v>0</v>
      </c>
      <c r="E85" s="35">
        <v>3</v>
      </c>
      <c r="F85" s="25">
        <v>12199</v>
      </c>
      <c r="G85" s="27" t="s">
        <v>112</v>
      </c>
      <c r="H85" s="33" t="s">
        <v>114</v>
      </c>
      <c r="I85" s="33" t="s">
        <v>114</v>
      </c>
    </row>
    <row r="86" spans="1:9" ht="24">
      <c r="A86" s="24" t="s">
        <v>68</v>
      </c>
      <c r="B86" s="24" t="s">
        <v>132</v>
      </c>
      <c r="C86" s="24" t="s">
        <v>134</v>
      </c>
      <c r="D86" s="37">
        <v>0</v>
      </c>
      <c r="E86" s="35">
        <v>3</v>
      </c>
      <c r="F86" s="25">
        <v>10790</v>
      </c>
      <c r="G86" s="27" t="s">
        <v>112</v>
      </c>
      <c r="H86" s="33" t="s">
        <v>114</v>
      </c>
      <c r="I86" s="33" t="s">
        <v>114</v>
      </c>
    </row>
    <row r="87" spans="1:9" ht="24">
      <c r="A87" s="24" t="s">
        <v>100</v>
      </c>
      <c r="B87" s="24" t="s">
        <v>132</v>
      </c>
      <c r="C87" s="24" t="s">
        <v>46</v>
      </c>
      <c r="D87" s="37">
        <v>0</v>
      </c>
      <c r="E87" s="35">
        <v>3</v>
      </c>
      <c r="F87" s="25">
        <v>10732</v>
      </c>
      <c r="G87" s="27" t="s">
        <v>112</v>
      </c>
      <c r="H87" s="33" t="s">
        <v>114</v>
      </c>
      <c r="I87" s="33" t="s">
        <v>114</v>
      </c>
    </row>
    <row r="88" spans="1:9" ht="24">
      <c r="A88" s="24" t="s">
        <v>34</v>
      </c>
      <c r="B88" s="24" t="s">
        <v>131</v>
      </c>
      <c r="C88" s="24" t="s">
        <v>34</v>
      </c>
      <c r="D88" s="37">
        <v>0</v>
      </c>
      <c r="E88" s="35">
        <v>3</v>
      </c>
      <c r="F88" s="25">
        <v>9654</v>
      </c>
      <c r="G88" s="27" t="s">
        <v>112</v>
      </c>
      <c r="H88" s="33" t="s">
        <v>114</v>
      </c>
      <c r="I88" s="33" t="s">
        <v>114</v>
      </c>
    </row>
    <row r="89" spans="1:9" ht="24">
      <c r="A89" s="24" t="s">
        <v>21</v>
      </c>
      <c r="B89" s="24" t="s">
        <v>132</v>
      </c>
      <c r="C89" s="24" t="s">
        <v>133</v>
      </c>
      <c r="D89" s="37">
        <v>0</v>
      </c>
      <c r="E89" s="35">
        <v>3</v>
      </c>
      <c r="F89" s="25">
        <v>9569</v>
      </c>
      <c r="G89" s="27" t="s">
        <v>112</v>
      </c>
      <c r="H89" s="33" t="s">
        <v>114</v>
      </c>
      <c r="I89" s="33" t="s">
        <v>114</v>
      </c>
    </row>
    <row r="90" spans="1:9" ht="24">
      <c r="A90" s="24" t="s">
        <v>74</v>
      </c>
      <c r="B90" s="24" t="s">
        <v>132</v>
      </c>
      <c r="C90" s="24" t="s">
        <v>9</v>
      </c>
      <c r="D90" s="37">
        <v>0</v>
      </c>
      <c r="E90" s="35">
        <v>2</v>
      </c>
      <c r="F90" s="25">
        <v>7800</v>
      </c>
      <c r="G90" s="27" t="s">
        <v>112</v>
      </c>
      <c r="H90" s="33" t="s">
        <v>114</v>
      </c>
      <c r="I90" s="33" t="s">
        <v>114</v>
      </c>
    </row>
    <row r="91" spans="1:9" ht="24">
      <c r="A91" s="24" t="s">
        <v>80</v>
      </c>
      <c r="B91" s="24" t="s">
        <v>132</v>
      </c>
      <c r="C91" s="24" t="s">
        <v>133</v>
      </c>
      <c r="D91" s="37">
        <v>0</v>
      </c>
      <c r="E91" s="35">
        <v>2</v>
      </c>
      <c r="F91" s="25">
        <v>6269</v>
      </c>
      <c r="G91" s="27" t="s">
        <v>112</v>
      </c>
      <c r="H91" s="33" t="s">
        <v>114</v>
      </c>
      <c r="I91" s="33" t="s">
        <v>114</v>
      </c>
    </row>
    <row r="92" spans="1:9" ht="24">
      <c r="A92" s="24" t="s">
        <v>56</v>
      </c>
      <c r="B92" s="24" t="s">
        <v>132</v>
      </c>
      <c r="C92" s="24" t="s">
        <v>62</v>
      </c>
      <c r="D92" s="37">
        <v>0</v>
      </c>
      <c r="E92" s="35">
        <v>2</v>
      </c>
      <c r="F92" s="25">
        <v>5518</v>
      </c>
      <c r="G92" s="27" t="s">
        <v>112</v>
      </c>
      <c r="H92" s="33" t="s">
        <v>114</v>
      </c>
      <c r="I92" s="33" t="s">
        <v>114</v>
      </c>
    </row>
    <row r="93" spans="1:9" ht="24">
      <c r="A93" s="24" t="s">
        <v>75</v>
      </c>
      <c r="B93" s="24" t="s">
        <v>132</v>
      </c>
      <c r="C93" s="24" t="s">
        <v>77</v>
      </c>
      <c r="D93" s="37">
        <v>0</v>
      </c>
      <c r="E93" s="35">
        <v>2</v>
      </c>
      <c r="F93" s="25">
        <v>5007</v>
      </c>
      <c r="G93" s="27" t="s">
        <v>112</v>
      </c>
      <c r="H93" s="33" t="s">
        <v>114</v>
      </c>
      <c r="I93" s="33" t="s">
        <v>114</v>
      </c>
    </row>
    <row r="94" spans="1:9" ht="24">
      <c r="A94" s="24" t="s">
        <v>64</v>
      </c>
      <c r="B94" s="24" t="s">
        <v>132</v>
      </c>
      <c r="C94" s="24" t="s">
        <v>99</v>
      </c>
      <c r="D94" s="37">
        <v>0</v>
      </c>
      <c r="E94" s="35">
        <v>2</v>
      </c>
      <c r="F94" s="25">
        <v>3158</v>
      </c>
      <c r="G94" s="27" t="s">
        <v>112</v>
      </c>
      <c r="H94" s="33" t="s">
        <v>114</v>
      </c>
      <c r="I94" s="33" t="s">
        <v>114</v>
      </c>
    </row>
    <row r="95" spans="1:9" ht="24">
      <c r="A95" s="24" t="s">
        <v>49</v>
      </c>
      <c r="B95" s="24" t="s">
        <v>132</v>
      </c>
      <c r="C95" s="24" t="s">
        <v>90</v>
      </c>
      <c r="D95" s="37">
        <v>0</v>
      </c>
      <c r="E95" s="35">
        <v>1</v>
      </c>
      <c r="F95" s="25">
        <v>1950</v>
      </c>
      <c r="G95" s="27" t="s">
        <v>112</v>
      </c>
      <c r="H95" s="33" t="s">
        <v>114</v>
      </c>
      <c r="I95" s="33" t="s">
        <v>114</v>
      </c>
    </row>
    <row r="96" spans="1:9" ht="24">
      <c r="A96" s="24" t="s">
        <v>69</v>
      </c>
      <c r="B96" s="24" t="s">
        <v>132</v>
      </c>
      <c r="C96" s="24" t="s">
        <v>34</v>
      </c>
      <c r="D96" s="37">
        <v>0</v>
      </c>
      <c r="E96" s="35">
        <v>1</v>
      </c>
      <c r="F96" s="25">
        <v>1833</v>
      </c>
      <c r="G96" s="27" t="s">
        <v>112</v>
      </c>
      <c r="H96" s="33" t="s">
        <v>114</v>
      </c>
      <c r="I96" s="33" t="s">
        <v>114</v>
      </c>
    </row>
    <row r="97" spans="1:9" ht="24">
      <c r="A97" s="24" t="s">
        <v>26</v>
      </c>
      <c r="B97" s="24" t="s">
        <v>132</v>
      </c>
      <c r="C97" s="24" t="s">
        <v>34</v>
      </c>
      <c r="D97" s="37">
        <v>0</v>
      </c>
      <c r="E97" s="35">
        <v>1</v>
      </c>
      <c r="F97" s="25">
        <v>1784</v>
      </c>
      <c r="G97" s="27" t="s">
        <v>112</v>
      </c>
      <c r="H97" s="33" t="s">
        <v>114</v>
      </c>
      <c r="I97" s="33" t="s">
        <v>114</v>
      </c>
    </row>
    <row r="98" spans="1:9" ht="24">
      <c r="A98" s="24" t="s">
        <v>42</v>
      </c>
      <c r="B98" s="24" t="s">
        <v>132</v>
      </c>
      <c r="C98" s="24" t="s">
        <v>77</v>
      </c>
      <c r="D98" s="37">
        <v>0</v>
      </c>
      <c r="E98" s="35">
        <v>1</v>
      </c>
      <c r="F98" s="25">
        <v>1303</v>
      </c>
      <c r="G98" s="27" t="s">
        <v>112</v>
      </c>
      <c r="H98" s="33" t="s">
        <v>114</v>
      </c>
      <c r="I98" s="33" t="s">
        <v>114</v>
      </c>
    </row>
    <row r="99" spans="1:9" ht="24">
      <c r="A99" s="24" t="s">
        <v>38</v>
      </c>
      <c r="B99" s="24" t="s">
        <v>132</v>
      </c>
      <c r="C99" s="24" t="s">
        <v>1</v>
      </c>
      <c r="D99" s="37">
        <v>0</v>
      </c>
      <c r="E99" s="35">
        <v>1</v>
      </c>
      <c r="F99" s="25">
        <v>1003</v>
      </c>
      <c r="G99" s="27" t="s">
        <v>112</v>
      </c>
      <c r="H99" s="33" t="s">
        <v>114</v>
      </c>
      <c r="I99" s="33" t="s">
        <v>114</v>
      </c>
    </row>
    <row r="100" spans="1:9" ht="24">
      <c r="A100" s="24" t="s">
        <v>27</v>
      </c>
      <c r="B100" s="24" t="s">
        <v>132</v>
      </c>
      <c r="C100" s="24" t="s">
        <v>99</v>
      </c>
      <c r="D100" s="37">
        <v>0</v>
      </c>
      <c r="E100" s="35">
        <v>1</v>
      </c>
      <c r="F100" s="25">
        <v>929</v>
      </c>
      <c r="G100" s="27" t="s">
        <v>112</v>
      </c>
      <c r="H100" s="33" t="s">
        <v>114</v>
      </c>
      <c r="I100" s="33" t="s">
        <v>114</v>
      </c>
    </row>
    <row r="101" spans="1:9" ht="24">
      <c r="A101" s="24" t="s">
        <v>136</v>
      </c>
      <c r="B101" s="24" t="s">
        <v>132</v>
      </c>
      <c r="C101" s="24" t="s">
        <v>33</v>
      </c>
      <c r="D101" s="37">
        <v>0</v>
      </c>
      <c r="E101" s="35">
        <v>1</v>
      </c>
      <c r="F101" s="25">
        <v>546</v>
      </c>
      <c r="G101" s="27" t="s">
        <v>112</v>
      </c>
      <c r="H101" s="33" t="s">
        <v>114</v>
      </c>
      <c r="I101" s="33" t="s">
        <v>114</v>
      </c>
    </row>
    <row r="102" spans="1:9" ht="24">
      <c r="A102" s="24" t="s">
        <v>85</v>
      </c>
      <c r="B102" s="24" t="s">
        <v>132</v>
      </c>
      <c r="C102" s="24" t="s">
        <v>77</v>
      </c>
      <c r="D102" s="37">
        <v>0</v>
      </c>
      <c r="E102" s="35">
        <v>1</v>
      </c>
      <c r="F102" s="25">
        <v>450</v>
      </c>
      <c r="G102" s="27" t="s">
        <v>112</v>
      </c>
      <c r="H102" s="33" t="s">
        <v>114</v>
      </c>
      <c r="I102" s="33" t="s">
        <v>114</v>
      </c>
    </row>
    <row r="103" spans="1:9" ht="24">
      <c r="A103" s="24" t="s">
        <v>32</v>
      </c>
      <c r="B103" s="24" t="s">
        <v>132</v>
      </c>
      <c r="C103" s="24" t="s">
        <v>90</v>
      </c>
      <c r="D103" s="37">
        <v>0</v>
      </c>
      <c r="E103" s="35">
        <v>1</v>
      </c>
      <c r="F103" s="25">
        <v>447</v>
      </c>
      <c r="G103" s="27" t="s">
        <v>112</v>
      </c>
      <c r="H103" s="33" t="s">
        <v>114</v>
      </c>
      <c r="I103" s="33" t="s">
        <v>114</v>
      </c>
    </row>
  </sheetData>
  <autoFilter ref="B1:C1"/>
  <sortState ref="A2:I103">
    <sortCondition descending="1" ref="D2:D103"/>
    <sortCondition descending="1" ref="F2:F10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73"/>
  <sheetViews>
    <sheetView workbookViewId="0">
      <selection activeCell="G1" sqref="G1"/>
    </sheetView>
  </sheetViews>
  <sheetFormatPr defaultRowHeight="15"/>
  <cols>
    <col min="1" max="1" width="46.28515625" customWidth="1"/>
    <col min="2" max="2" width="26.7109375" style="105" customWidth="1"/>
    <col min="3" max="3" width="21.5703125" style="105" customWidth="1"/>
    <col min="7" max="7" width="13" customWidth="1"/>
  </cols>
  <sheetData>
    <row r="1" spans="1:8" ht="57.75" customHeight="1">
      <c r="A1" s="8" t="s">
        <v>102</v>
      </c>
      <c r="B1" s="104" t="s">
        <v>129</v>
      </c>
      <c r="C1" s="94" t="s">
        <v>130</v>
      </c>
      <c r="D1" s="11" t="s">
        <v>0</v>
      </c>
      <c r="E1" s="1" t="s">
        <v>103</v>
      </c>
      <c r="F1" s="8" t="s">
        <v>104</v>
      </c>
      <c r="G1" s="8" t="s">
        <v>105</v>
      </c>
      <c r="H1" s="8" t="s">
        <v>106</v>
      </c>
    </row>
    <row r="2" spans="1:8">
      <c r="A2" s="4" t="s">
        <v>86</v>
      </c>
      <c r="B2" s="31" t="s">
        <v>132</v>
      </c>
      <c r="C2" s="31" t="s">
        <v>34</v>
      </c>
      <c r="D2" s="6">
        <v>89</v>
      </c>
      <c r="E2" s="5">
        <v>5</v>
      </c>
      <c r="F2" s="4">
        <v>29</v>
      </c>
      <c r="G2" s="7">
        <v>20</v>
      </c>
      <c r="H2" s="7">
        <v>40</v>
      </c>
    </row>
    <row r="3" spans="1:8">
      <c r="A3" s="4" t="s">
        <v>12</v>
      </c>
      <c r="B3" s="31" t="s">
        <v>132</v>
      </c>
      <c r="C3" s="31" t="s">
        <v>62</v>
      </c>
      <c r="D3" s="6">
        <v>80</v>
      </c>
      <c r="E3" s="5">
        <v>5</v>
      </c>
      <c r="F3" s="4">
        <v>20</v>
      </c>
      <c r="G3" s="7">
        <v>20</v>
      </c>
      <c r="H3" s="7">
        <v>40</v>
      </c>
    </row>
    <row r="4" spans="1:8">
      <c r="A4" s="4" t="s">
        <v>101</v>
      </c>
      <c r="B4" s="31" t="s">
        <v>132</v>
      </c>
      <c r="C4" s="31" t="s">
        <v>90</v>
      </c>
      <c r="D4" s="6">
        <v>80</v>
      </c>
      <c r="E4" s="5">
        <v>5</v>
      </c>
      <c r="F4" s="4">
        <v>20</v>
      </c>
      <c r="G4" s="7">
        <v>20</v>
      </c>
      <c r="H4" s="7">
        <v>40</v>
      </c>
    </row>
    <row r="5" spans="1:8">
      <c r="A5" s="4" t="s">
        <v>59</v>
      </c>
      <c r="B5" s="31" t="s">
        <v>132</v>
      </c>
      <c r="C5" s="31" t="s">
        <v>46</v>
      </c>
      <c r="D5" s="6">
        <v>79</v>
      </c>
      <c r="E5" s="5">
        <v>5</v>
      </c>
      <c r="F5" s="4">
        <v>19</v>
      </c>
      <c r="G5" s="7">
        <v>20</v>
      </c>
      <c r="H5" s="7">
        <v>40</v>
      </c>
    </row>
    <row r="6" spans="1:8">
      <c r="A6" s="4" t="s">
        <v>14</v>
      </c>
      <c r="B6" s="31" t="s">
        <v>132</v>
      </c>
      <c r="C6" s="31" t="s">
        <v>134</v>
      </c>
      <c r="D6" s="6">
        <v>74</v>
      </c>
      <c r="E6" s="5">
        <v>2</v>
      </c>
      <c r="F6" s="4">
        <v>14</v>
      </c>
      <c r="G6" s="7">
        <v>20</v>
      </c>
      <c r="H6" s="7">
        <v>40</v>
      </c>
    </row>
    <row r="7" spans="1:8">
      <c r="A7" s="4" t="s">
        <v>43</v>
      </c>
      <c r="B7" s="31" t="s">
        <v>132</v>
      </c>
      <c r="C7" s="31" t="s">
        <v>70</v>
      </c>
      <c r="D7" s="6">
        <v>85</v>
      </c>
      <c r="E7" s="5">
        <v>1</v>
      </c>
      <c r="F7" s="4">
        <v>25</v>
      </c>
      <c r="G7" s="7">
        <v>20</v>
      </c>
      <c r="H7" s="7">
        <v>40</v>
      </c>
    </row>
    <row r="8" spans="1:8">
      <c r="A8" s="4" t="s">
        <v>13</v>
      </c>
      <c r="B8" s="31" t="s">
        <v>132</v>
      </c>
      <c r="C8" s="31" t="s">
        <v>1</v>
      </c>
      <c r="D8" s="6">
        <v>69</v>
      </c>
      <c r="E8" s="5">
        <v>4</v>
      </c>
      <c r="F8" s="4">
        <v>10</v>
      </c>
      <c r="G8" s="7">
        <v>19</v>
      </c>
      <c r="H8" s="7">
        <v>40</v>
      </c>
    </row>
    <row r="9" spans="1:8">
      <c r="A9" s="4" t="s">
        <v>72</v>
      </c>
      <c r="B9" s="31" t="s">
        <v>132</v>
      </c>
      <c r="C9" s="31" t="s">
        <v>134</v>
      </c>
      <c r="D9" s="6">
        <v>68</v>
      </c>
      <c r="E9" s="5">
        <v>4</v>
      </c>
      <c r="F9" s="4">
        <v>10</v>
      </c>
      <c r="G9" s="7">
        <v>18</v>
      </c>
      <c r="H9" s="7">
        <v>40</v>
      </c>
    </row>
    <row r="10" spans="1:8">
      <c r="A10" s="4" t="s">
        <v>61</v>
      </c>
      <c r="B10" s="31" t="s">
        <v>132</v>
      </c>
      <c r="C10" s="31" t="s">
        <v>90</v>
      </c>
      <c r="D10" s="6">
        <v>74</v>
      </c>
      <c r="E10" s="5">
        <v>2</v>
      </c>
      <c r="F10" s="4">
        <v>18</v>
      </c>
      <c r="G10" s="7">
        <v>16</v>
      </c>
      <c r="H10" s="7">
        <v>40</v>
      </c>
    </row>
    <row r="11" spans="1:8">
      <c r="A11" s="4" t="s">
        <v>45</v>
      </c>
      <c r="B11" s="31" t="s">
        <v>132</v>
      </c>
      <c r="C11" s="31" t="s">
        <v>46</v>
      </c>
      <c r="D11" s="6">
        <v>76</v>
      </c>
      <c r="E11" s="5">
        <v>5</v>
      </c>
      <c r="F11" s="4">
        <v>22</v>
      </c>
      <c r="G11" s="7">
        <v>14</v>
      </c>
      <c r="H11" s="7">
        <v>40</v>
      </c>
    </row>
    <row r="12" spans="1:8">
      <c r="A12" s="4" t="s">
        <v>16</v>
      </c>
      <c r="B12" s="31" t="s">
        <v>132</v>
      </c>
      <c r="C12" s="31" t="s">
        <v>1</v>
      </c>
      <c r="D12" s="6">
        <v>82</v>
      </c>
      <c r="E12" s="5">
        <v>5</v>
      </c>
      <c r="F12" s="4">
        <v>33</v>
      </c>
      <c r="G12" s="7">
        <v>9</v>
      </c>
      <c r="H12" s="7">
        <v>40</v>
      </c>
    </row>
    <row r="13" spans="1:8">
      <c r="A13" s="4" t="s">
        <v>8</v>
      </c>
      <c r="B13" s="31" t="s">
        <v>132</v>
      </c>
      <c r="C13" s="31" t="s">
        <v>1</v>
      </c>
      <c r="D13" s="6">
        <v>51</v>
      </c>
      <c r="E13" s="5">
        <v>2</v>
      </c>
      <c r="F13" s="4">
        <v>8</v>
      </c>
      <c r="G13" s="7">
        <v>3</v>
      </c>
      <c r="H13" s="7">
        <v>40</v>
      </c>
    </row>
    <row r="14" spans="1:8">
      <c r="A14" s="4" t="s">
        <v>70</v>
      </c>
      <c r="B14" s="31" t="s">
        <v>131</v>
      </c>
      <c r="C14" s="31" t="s">
        <v>70</v>
      </c>
      <c r="D14" s="6">
        <v>56</v>
      </c>
      <c r="E14" s="5">
        <v>1</v>
      </c>
      <c r="F14" s="4">
        <v>13</v>
      </c>
      <c r="G14" s="7">
        <v>3</v>
      </c>
      <c r="H14" s="7">
        <v>40</v>
      </c>
    </row>
    <row r="15" spans="1:8">
      <c r="A15" s="4" t="s">
        <v>74</v>
      </c>
      <c r="B15" s="31" t="s">
        <v>132</v>
      </c>
      <c r="C15" s="31" t="s">
        <v>9</v>
      </c>
      <c r="D15" s="6">
        <v>60</v>
      </c>
      <c r="E15" s="5">
        <v>3</v>
      </c>
      <c r="F15" s="4">
        <v>20</v>
      </c>
      <c r="G15" s="7">
        <v>0</v>
      </c>
      <c r="H15" s="7">
        <v>40</v>
      </c>
    </row>
    <row r="16" spans="1:8">
      <c r="A16" s="4" t="s">
        <v>57</v>
      </c>
      <c r="B16" s="31" t="s">
        <v>132</v>
      </c>
      <c r="C16" s="31" t="s">
        <v>46</v>
      </c>
      <c r="D16" s="6">
        <v>59</v>
      </c>
      <c r="E16" s="5">
        <v>1</v>
      </c>
      <c r="F16" s="4">
        <v>19</v>
      </c>
      <c r="G16" s="7">
        <v>0</v>
      </c>
      <c r="H16" s="7">
        <v>40</v>
      </c>
    </row>
    <row r="17" spans="1:8">
      <c r="A17" s="4" t="s">
        <v>27</v>
      </c>
      <c r="B17" s="31" t="s">
        <v>132</v>
      </c>
      <c r="C17" s="31" t="s">
        <v>99</v>
      </c>
      <c r="D17" s="6">
        <v>84</v>
      </c>
      <c r="E17" s="5">
        <v>5</v>
      </c>
      <c r="F17" s="4">
        <v>27</v>
      </c>
      <c r="G17" s="7">
        <v>18</v>
      </c>
      <c r="H17" s="7">
        <v>39</v>
      </c>
    </row>
    <row r="18" spans="1:8">
      <c r="A18" s="4" t="s">
        <v>54</v>
      </c>
      <c r="B18" s="31" t="s">
        <v>132</v>
      </c>
      <c r="C18" s="31" t="s">
        <v>134</v>
      </c>
      <c r="D18" s="6">
        <v>69</v>
      </c>
      <c r="E18" s="5">
        <v>3</v>
      </c>
      <c r="F18" s="4">
        <v>12</v>
      </c>
      <c r="G18" s="7">
        <v>18</v>
      </c>
      <c r="H18" s="7">
        <v>39</v>
      </c>
    </row>
    <row r="19" spans="1:8">
      <c r="A19" s="4" t="s">
        <v>95</v>
      </c>
      <c r="B19" s="31" t="s">
        <v>132</v>
      </c>
      <c r="C19" s="31" t="s">
        <v>34</v>
      </c>
      <c r="D19" s="6">
        <v>88</v>
      </c>
      <c r="E19" s="5">
        <v>5</v>
      </c>
      <c r="F19" s="4">
        <v>32</v>
      </c>
      <c r="G19" s="7">
        <v>17</v>
      </c>
      <c r="H19" s="7">
        <v>39</v>
      </c>
    </row>
    <row r="20" spans="1:8">
      <c r="A20" s="4" t="s">
        <v>33</v>
      </c>
      <c r="B20" s="31" t="s">
        <v>131</v>
      </c>
      <c r="C20" s="31" t="s">
        <v>33</v>
      </c>
      <c r="D20" s="6">
        <v>69</v>
      </c>
      <c r="E20" s="5">
        <v>4</v>
      </c>
      <c r="F20" s="4">
        <v>16</v>
      </c>
      <c r="G20" s="7">
        <v>18</v>
      </c>
      <c r="H20" s="7">
        <v>35</v>
      </c>
    </row>
    <row r="21" spans="1:8">
      <c r="A21" s="4" t="s">
        <v>50</v>
      </c>
      <c r="B21" s="31" t="s">
        <v>132</v>
      </c>
      <c r="C21" s="31" t="s">
        <v>135</v>
      </c>
      <c r="D21" s="6">
        <v>44</v>
      </c>
      <c r="E21" s="5">
        <v>3</v>
      </c>
      <c r="F21" s="4">
        <v>6</v>
      </c>
      <c r="G21" s="7">
        <v>8</v>
      </c>
      <c r="H21" s="7">
        <v>30</v>
      </c>
    </row>
    <row r="22" spans="1:8">
      <c r="A22" s="4" t="s">
        <v>29</v>
      </c>
      <c r="B22" s="31" t="s">
        <v>132</v>
      </c>
      <c r="C22" s="31" t="s">
        <v>90</v>
      </c>
      <c r="D22" s="6">
        <v>50</v>
      </c>
      <c r="E22" s="5">
        <v>5</v>
      </c>
      <c r="F22" s="4">
        <v>18</v>
      </c>
      <c r="G22" s="7">
        <v>3</v>
      </c>
      <c r="H22" s="7">
        <v>29</v>
      </c>
    </row>
    <row r="23" spans="1:8">
      <c r="A23" s="4" t="s">
        <v>97</v>
      </c>
      <c r="B23" s="31" t="s">
        <v>132</v>
      </c>
      <c r="C23" s="31" t="s">
        <v>1</v>
      </c>
      <c r="D23" s="6">
        <v>62</v>
      </c>
      <c r="E23" s="5">
        <v>2</v>
      </c>
      <c r="F23" s="4">
        <v>22</v>
      </c>
      <c r="G23" s="7">
        <v>12</v>
      </c>
      <c r="H23" s="7">
        <v>28</v>
      </c>
    </row>
    <row r="24" spans="1:8">
      <c r="A24" s="4" t="s">
        <v>36</v>
      </c>
      <c r="B24" s="31" t="s">
        <v>132</v>
      </c>
      <c r="C24" s="31" t="s">
        <v>99</v>
      </c>
      <c r="D24" s="6">
        <v>39</v>
      </c>
      <c r="E24" s="5">
        <v>2</v>
      </c>
      <c r="F24" s="4">
        <v>4</v>
      </c>
      <c r="G24" s="7">
        <v>7</v>
      </c>
      <c r="H24" s="7">
        <v>28</v>
      </c>
    </row>
    <row r="25" spans="1:8">
      <c r="A25" s="4" t="s">
        <v>44</v>
      </c>
      <c r="B25" s="31" t="s">
        <v>132</v>
      </c>
      <c r="C25" s="31" t="s">
        <v>34</v>
      </c>
      <c r="D25" s="6">
        <v>66</v>
      </c>
      <c r="E25" s="5">
        <v>4</v>
      </c>
      <c r="F25" s="4">
        <v>34</v>
      </c>
      <c r="G25" s="7">
        <v>4</v>
      </c>
      <c r="H25" s="7">
        <v>28</v>
      </c>
    </row>
    <row r="26" spans="1:8">
      <c r="A26" s="4" t="s">
        <v>53</v>
      </c>
      <c r="B26" s="31" t="s">
        <v>132</v>
      </c>
      <c r="C26" s="31" t="s">
        <v>1</v>
      </c>
      <c r="D26" s="6">
        <v>47</v>
      </c>
      <c r="E26" s="5">
        <v>1</v>
      </c>
      <c r="F26" s="4">
        <v>19</v>
      </c>
      <c r="G26" s="7">
        <v>0</v>
      </c>
      <c r="H26" s="7">
        <v>28</v>
      </c>
    </row>
    <row r="27" spans="1:8">
      <c r="A27" s="4" t="s">
        <v>40</v>
      </c>
      <c r="B27" s="31" t="s">
        <v>132</v>
      </c>
      <c r="C27" s="31" t="s">
        <v>134</v>
      </c>
      <c r="D27" s="6">
        <v>41</v>
      </c>
      <c r="E27" s="5">
        <v>1</v>
      </c>
      <c r="F27" s="4">
        <v>13</v>
      </c>
      <c r="G27" s="7">
        <v>0</v>
      </c>
      <c r="H27" s="7">
        <v>28</v>
      </c>
    </row>
    <row r="28" spans="1:8">
      <c r="A28" s="4" t="s">
        <v>52</v>
      </c>
      <c r="B28" s="31" t="s">
        <v>132</v>
      </c>
      <c r="C28" s="31" t="s">
        <v>77</v>
      </c>
      <c r="D28" s="6">
        <v>49</v>
      </c>
      <c r="E28" s="5">
        <v>4</v>
      </c>
      <c r="F28" s="4">
        <v>22</v>
      </c>
      <c r="G28" s="7">
        <v>0</v>
      </c>
      <c r="H28" s="7">
        <v>27</v>
      </c>
    </row>
    <row r="29" spans="1:8">
      <c r="A29" s="4" t="s">
        <v>92</v>
      </c>
      <c r="B29" s="31" t="s">
        <v>132</v>
      </c>
      <c r="C29" s="31" t="s">
        <v>1</v>
      </c>
      <c r="D29" s="6">
        <v>41</v>
      </c>
      <c r="E29" s="5">
        <v>3</v>
      </c>
      <c r="F29" s="4">
        <v>14</v>
      </c>
      <c r="G29" s="7">
        <v>0</v>
      </c>
      <c r="H29" s="7">
        <v>27</v>
      </c>
    </row>
    <row r="30" spans="1:8">
      <c r="A30" s="4" t="s">
        <v>22</v>
      </c>
      <c r="B30" s="31" t="s">
        <v>132</v>
      </c>
      <c r="C30" s="31" t="s">
        <v>4</v>
      </c>
      <c r="D30" s="6">
        <v>44</v>
      </c>
      <c r="E30" s="5">
        <v>4</v>
      </c>
      <c r="F30" s="4">
        <v>19</v>
      </c>
      <c r="G30" s="7">
        <v>0</v>
      </c>
      <c r="H30" s="7">
        <v>25</v>
      </c>
    </row>
    <row r="31" spans="1:8">
      <c r="A31" s="4" t="s">
        <v>77</v>
      </c>
      <c r="B31" s="31" t="s">
        <v>131</v>
      </c>
      <c r="C31" s="31" t="s">
        <v>77</v>
      </c>
      <c r="D31" s="6">
        <v>41</v>
      </c>
      <c r="E31" s="5">
        <v>3</v>
      </c>
      <c r="F31" s="4">
        <v>17</v>
      </c>
      <c r="G31" s="7">
        <v>0</v>
      </c>
      <c r="H31" s="7">
        <v>24</v>
      </c>
    </row>
    <row r="32" spans="1:8">
      <c r="A32" s="4" t="s">
        <v>47</v>
      </c>
      <c r="B32" s="31" t="s">
        <v>132</v>
      </c>
      <c r="C32" s="31" t="s">
        <v>9</v>
      </c>
      <c r="D32" s="6">
        <v>56</v>
      </c>
      <c r="E32" s="5">
        <v>5</v>
      </c>
      <c r="F32" s="4">
        <v>23</v>
      </c>
      <c r="G32" s="7">
        <v>12</v>
      </c>
      <c r="H32" s="7">
        <v>21</v>
      </c>
    </row>
    <row r="33" spans="1:8">
      <c r="A33" s="4" t="s">
        <v>93</v>
      </c>
      <c r="B33" s="31" t="s">
        <v>132</v>
      </c>
      <c r="C33" s="31" t="s">
        <v>62</v>
      </c>
      <c r="D33" s="6">
        <v>50</v>
      </c>
      <c r="E33" s="5">
        <v>5</v>
      </c>
      <c r="F33" s="4">
        <v>21</v>
      </c>
      <c r="G33" s="7">
        <v>9</v>
      </c>
      <c r="H33" s="7">
        <v>20</v>
      </c>
    </row>
    <row r="34" spans="1:8">
      <c r="A34" s="4" t="s">
        <v>20</v>
      </c>
      <c r="B34" s="31" t="s">
        <v>132</v>
      </c>
      <c r="C34" s="31" t="s">
        <v>135</v>
      </c>
      <c r="D34" s="6">
        <v>28</v>
      </c>
      <c r="E34" s="5">
        <v>1</v>
      </c>
      <c r="F34" s="4">
        <v>9</v>
      </c>
      <c r="G34" s="7">
        <v>0</v>
      </c>
      <c r="H34" s="7">
        <v>19</v>
      </c>
    </row>
    <row r="35" spans="1:8">
      <c r="A35" s="4" t="s">
        <v>35</v>
      </c>
      <c r="B35" s="31" t="s">
        <v>132</v>
      </c>
      <c r="C35" s="31" t="s">
        <v>90</v>
      </c>
      <c r="D35" s="6">
        <v>35</v>
      </c>
      <c r="E35" s="5">
        <v>2</v>
      </c>
      <c r="F35" s="4">
        <v>11</v>
      </c>
      <c r="G35" s="7">
        <v>7</v>
      </c>
      <c r="H35" s="7">
        <v>17</v>
      </c>
    </row>
    <row r="36" spans="1:8">
      <c r="A36" s="4" t="s">
        <v>24</v>
      </c>
      <c r="B36" s="31" t="s">
        <v>132</v>
      </c>
      <c r="C36" s="31" t="s">
        <v>134</v>
      </c>
      <c r="D36" s="6">
        <v>28</v>
      </c>
      <c r="E36" s="5">
        <v>4</v>
      </c>
      <c r="F36" s="4">
        <v>11</v>
      </c>
      <c r="G36" s="7">
        <v>1</v>
      </c>
      <c r="H36" s="7">
        <v>16</v>
      </c>
    </row>
    <row r="37" spans="1:8">
      <c r="A37" s="4" t="s">
        <v>78</v>
      </c>
      <c r="B37" s="31" t="s">
        <v>132</v>
      </c>
      <c r="C37" s="31" t="s">
        <v>4</v>
      </c>
      <c r="D37" s="6">
        <v>22</v>
      </c>
      <c r="E37" s="5">
        <v>4</v>
      </c>
      <c r="F37" s="4">
        <v>8</v>
      </c>
      <c r="G37" s="7">
        <v>0</v>
      </c>
      <c r="H37" s="7">
        <v>14</v>
      </c>
    </row>
    <row r="38" spans="1:8">
      <c r="A38" s="4" t="s">
        <v>5</v>
      </c>
      <c r="B38" s="31" t="s">
        <v>132</v>
      </c>
      <c r="C38" s="31" t="s">
        <v>34</v>
      </c>
      <c r="D38" s="6">
        <v>24</v>
      </c>
      <c r="E38" s="5">
        <v>5</v>
      </c>
      <c r="F38" s="4">
        <v>11</v>
      </c>
      <c r="G38" s="7">
        <v>0</v>
      </c>
      <c r="H38" s="7">
        <v>13</v>
      </c>
    </row>
    <row r="39" spans="1:8">
      <c r="A39" s="4" t="s">
        <v>85</v>
      </c>
      <c r="B39" s="31" t="s">
        <v>132</v>
      </c>
      <c r="C39" s="31" t="s">
        <v>77</v>
      </c>
      <c r="D39" s="6">
        <v>43</v>
      </c>
      <c r="E39" s="5">
        <v>3</v>
      </c>
      <c r="F39" s="4">
        <v>22</v>
      </c>
      <c r="G39" s="7">
        <v>11</v>
      </c>
      <c r="H39" s="7">
        <v>10</v>
      </c>
    </row>
    <row r="40" spans="1:8">
      <c r="A40" s="4" t="s">
        <v>87</v>
      </c>
      <c r="B40" s="31" t="s">
        <v>132</v>
      </c>
      <c r="C40" s="31" t="s">
        <v>135</v>
      </c>
      <c r="D40" s="6">
        <v>35</v>
      </c>
      <c r="E40" s="5">
        <v>3</v>
      </c>
      <c r="F40" s="4">
        <v>17</v>
      </c>
      <c r="G40" s="7">
        <v>8</v>
      </c>
      <c r="H40" s="7">
        <v>10</v>
      </c>
    </row>
    <row r="41" spans="1:8">
      <c r="A41" s="4" t="s">
        <v>136</v>
      </c>
      <c r="B41" s="31" t="s">
        <v>132</v>
      </c>
      <c r="C41" s="31" t="s">
        <v>33</v>
      </c>
      <c r="D41" s="6">
        <v>16</v>
      </c>
      <c r="E41" s="5">
        <v>1</v>
      </c>
      <c r="F41" s="4">
        <v>3</v>
      </c>
      <c r="G41" s="7">
        <v>3</v>
      </c>
      <c r="H41" s="7">
        <v>10</v>
      </c>
    </row>
    <row r="42" spans="1:8">
      <c r="A42" s="4" t="s">
        <v>23</v>
      </c>
      <c r="B42" s="31" t="s">
        <v>132</v>
      </c>
      <c r="C42" s="31" t="s">
        <v>34</v>
      </c>
      <c r="D42" s="6">
        <v>25</v>
      </c>
      <c r="E42" s="5">
        <v>2</v>
      </c>
      <c r="F42" s="4">
        <v>13</v>
      </c>
      <c r="G42" s="7">
        <v>2</v>
      </c>
      <c r="H42" s="7">
        <v>10</v>
      </c>
    </row>
    <row r="43" spans="1:8">
      <c r="A43" s="4" t="s">
        <v>83</v>
      </c>
      <c r="B43" s="31" t="s">
        <v>132</v>
      </c>
      <c r="C43" s="31" t="s">
        <v>4</v>
      </c>
      <c r="D43" s="6">
        <v>24</v>
      </c>
      <c r="E43" s="5">
        <v>5</v>
      </c>
      <c r="F43" s="4">
        <v>14</v>
      </c>
      <c r="G43" s="7">
        <v>0</v>
      </c>
      <c r="H43" s="7">
        <v>10</v>
      </c>
    </row>
    <row r="44" spans="1:8">
      <c r="A44" s="4" t="s">
        <v>55</v>
      </c>
      <c r="B44" s="31" t="s">
        <v>132</v>
      </c>
      <c r="C44" s="31" t="s">
        <v>9</v>
      </c>
      <c r="D44" s="6">
        <v>32</v>
      </c>
      <c r="E44" s="5">
        <v>4</v>
      </c>
      <c r="F44" s="4">
        <v>22</v>
      </c>
      <c r="G44" s="7">
        <v>0</v>
      </c>
      <c r="H44" s="7">
        <v>10</v>
      </c>
    </row>
    <row r="45" spans="1:8">
      <c r="A45" s="4" t="s">
        <v>17</v>
      </c>
      <c r="B45" s="31" t="s">
        <v>132</v>
      </c>
      <c r="C45" s="31" t="s">
        <v>62</v>
      </c>
      <c r="D45" s="6">
        <v>25</v>
      </c>
      <c r="E45" s="5">
        <v>3</v>
      </c>
      <c r="F45" s="4">
        <v>15</v>
      </c>
      <c r="G45" s="7">
        <v>0</v>
      </c>
      <c r="H45" s="7">
        <v>10</v>
      </c>
    </row>
    <row r="46" spans="1:8">
      <c r="A46" s="4" t="s">
        <v>91</v>
      </c>
      <c r="B46" s="31" t="s">
        <v>131</v>
      </c>
      <c r="C46" s="31" t="s">
        <v>135</v>
      </c>
      <c r="D46" s="6">
        <v>21</v>
      </c>
      <c r="E46" s="5">
        <v>2</v>
      </c>
      <c r="F46" s="4">
        <v>11</v>
      </c>
      <c r="G46" s="7">
        <v>0</v>
      </c>
      <c r="H46" s="7">
        <v>10</v>
      </c>
    </row>
    <row r="47" spans="1:8">
      <c r="A47" s="4" t="s">
        <v>25</v>
      </c>
      <c r="B47" s="31" t="s">
        <v>132</v>
      </c>
      <c r="C47" s="31" t="s">
        <v>9</v>
      </c>
      <c r="D47" s="6">
        <v>33</v>
      </c>
      <c r="E47" s="5">
        <v>1</v>
      </c>
      <c r="F47" s="4">
        <v>23</v>
      </c>
      <c r="G47" s="7">
        <v>0</v>
      </c>
      <c r="H47" s="7">
        <v>10</v>
      </c>
    </row>
    <row r="48" spans="1:8">
      <c r="A48" s="4" t="s">
        <v>49</v>
      </c>
      <c r="B48" s="31" t="s">
        <v>132</v>
      </c>
      <c r="C48" s="31" t="s">
        <v>90</v>
      </c>
      <c r="D48" s="6">
        <v>26</v>
      </c>
      <c r="E48" s="5">
        <v>1</v>
      </c>
      <c r="F48" s="4">
        <v>16</v>
      </c>
      <c r="G48" s="7">
        <v>0</v>
      </c>
      <c r="H48" s="7">
        <v>10</v>
      </c>
    </row>
    <row r="49" spans="1:8">
      <c r="A49" s="4" t="s">
        <v>79</v>
      </c>
      <c r="B49" s="31" t="s">
        <v>132</v>
      </c>
      <c r="C49" s="31" t="s">
        <v>1</v>
      </c>
      <c r="D49" s="6">
        <v>16</v>
      </c>
      <c r="E49" s="5">
        <v>1</v>
      </c>
      <c r="F49" s="4">
        <v>6</v>
      </c>
      <c r="G49" s="7">
        <v>0</v>
      </c>
      <c r="H49" s="7">
        <v>10</v>
      </c>
    </row>
    <row r="50" spans="1:8">
      <c r="A50" s="4" t="s">
        <v>31</v>
      </c>
      <c r="B50" s="31" t="s">
        <v>132</v>
      </c>
      <c r="C50" s="31" t="s">
        <v>46</v>
      </c>
      <c r="D50" s="6">
        <v>16</v>
      </c>
      <c r="E50" s="5">
        <v>1</v>
      </c>
      <c r="F50" s="4">
        <v>6</v>
      </c>
      <c r="G50" s="7">
        <v>0</v>
      </c>
      <c r="H50" s="7">
        <v>10</v>
      </c>
    </row>
    <row r="51" spans="1:8">
      <c r="A51" s="4" t="s">
        <v>65</v>
      </c>
      <c r="B51" s="31" t="s">
        <v>132</v>
      </c>
      <c r="C51" s="31" t="s">
        <v>90</v>
      </c>
      <c r="D51" s="6">
        <v>36</v>
      </c>
      <c r="E51" s="5">
        <v>2</v>
      </c>
      <c r="F51" s="4">
        <v>11</v>
      </c>
      <c r="G51" s="7">
        <v>16</v>
      </c>
      <c r="H51" s="7">
        <v>9</v>
      </c>
    </row>
    <row r="52" spans="1:8">
      <c r="A52" s="4" t="s">
        <v>51</v>
      </c>
      <c r="B52" s="31" t="s">
        <v>132</v>
      </c>
      <c r="C52" s="31" t="s">
        <v>90</v>
      </c>
      <c r="D52" s="6">
        <v>28</v>
      </c>
      <c r="E52" s="5">
        <v>5</v>
      </c>
      <c r="F52" s="4">
        <v>18</v>
      </c>
      <c r="G52" s="7">
        <v>2</v>
      </c>
      <c r="H52" s="7">
        <v>8</v>
      </c>
    </row>
    <row r="53" spans="1:8">
      <c r="A53" s="4" t="s">
        <v>76</v>
      </c>
      <c r="B53" s="31" t="s">
        <v>132</v>
      </c>
      <c r="C53" s="31" t="s">
        <v>99</v>
      </c>
      <c r="D53" s="6">
        <v>25</v>
      </c>
      <c r="E53" s="5">
        <v>4</v>
      </c>
      <c r="F53" s="4">
        <v>19</v>
      </c>
      <c r="G53" s="7">
        <v>0</v>
      </c>
      <c r="H53" s="7">
        <v>6</v>
      </c>
    </row>
    <row r="54" spans="1:8">
      <c r="A54" s="4" t="s">
        <v>32</v>
      </c>
      <c r="B54" s="31" t="s">
        <v>132</v>
      </c>
      <c r="C54" s="31" t="s">
        <v>90</v>
      </c>
      <c r="D54" s="6">
        <v>17</v>
      </c>
      <c r="E54" s="5">
        <v>4</v>
      </c>
      <c r="F54" s="4">
        <v>11</v>
      </c>
      <c r="G54" s="7">
        <v>0</v>
      </c>
      <c r="H54" s="7">
        <v>6</v>
      </c>
    </row>
    <row r="55" spans="1:8">
      <c r="A55" s="4" t="s">
        <v>98</v>
      </c>
      <c r="B55" s="31" t="s">
        <v>132</v>
      </c>
      <c r="C55" s="31" t="s">
        <v>90</v>
      </c>
      <c r="D55" s="6">
        <v>18</v>
      </c>
      <c r="E55" s="5">
        <v>3</v>
      </c>
      <c r="F55" s="4">
        <v>13</v>
      </c>
      <c r="G55" s="7">
        <v>0</v>
      </c>
      <c r="H55" s="7">
        <v>5</v>
      </c>
    </row>
    <row r="56" spans="1:8">
      <c r="A56" s="4" t="s">
        <v>34</v>
      </c>
      <c r="B56" s="31" t="s">
        <v>131</v>
      </c>
      <c r="C56" s="31" t="s">
        <v>34</v>
      </c>
      <c r="D56" s="6">
        <v>21</v>
      </c>
      <c r="E56" s="5">
        <v>2</v>
      </c>
      <c r="F56" s="4">
        <v>16</v>
      </c>
      <c r="G56" s="7">
        <v>0</v>
      </c>
      <c r="H56" s="7">
        <v>5</v>
      </c>
    </row>
    <row r="57" spans="1:8">
      <c r="A57" s="4" t="s">
        <v>68</v>
      </c>
      <c r="B57" s="31" t="s">
        <v>132</v>
      </c>
      <c r="C57" s="31" t="s">
        <v>134</v>
      </c>
      <c r="D57" s="6">
        <v>23</v>
      </c>
      <c r="E57" s="5">
        <v>5</v>
      </c>
      <c r="F57" s="4">
        <v>19</v>
      </c>
      <c r="G57" s="7">
        <v>0</v>
      </c>
      <c r="H57" s="7">
        <v>4</v>
      </c>
    </row>
    <row r="58" spans="1:8">
      <c r="A58" s="4" t="s">
        <v>10</v>
      </c>
      <c r="B58" s="31" t="s">
        <v>132</v>
      </c>
      <c r="C58" s="31" t="s">
        <v>9</v>
      </c>
      <c r="D58" s="6">
        <v>27</v>
      </c>
      <c r="E58" s="5">
        <v>3</v>
      </c>
      <c r="F58" s="4">
        <v>23</v>
      </c>
      <c r="G58" s="7">
        <v>0</v>
      </c>
      <c r="H58" s="7">
        <v>4</v>
      </c>
    </row>
    <row r="59" spans="1:8">
      <c r="A59" s="4" t="s">
        <v>94</v>
      </c>
      <c r="B59" s="31" t="s">
        <v>132</v>
      </c>
      <c r="C59" s="31" t="s">
        <v>77</v>
      </c>
      <c r="D59" s="6">
        <v>21</v>
      </c>
      <c r="E59" s="5">
        <v>3</v>
      </c>
      <c r="F59" s="4">
        <v>17</v>
      </c>
      <c r="G59" s="7">
        <v>0</v>
      </c>
      <c r="H59" s="7">
        <v>4</v>
      </c>
    </row>
    <row r="60" spans="1:8">
      <c r="A60" s="4" t="s">
        <v>89</v>
      </c>
      <c r="B60" s="31" t="s">
        <v>132</v>
      </c>
      <c r="C60" s="31" t="s">
        <v>134</v>
      </c>
      <c r="D60" s="6">
        <v>27</v>
      </c>
      <c r="E60" s="5">
        <v>2</v>
      </c>
      <c r="F60" s="4">
        <v>23</v>
      </c>
      <c r="G60" s="7">
        <v>0</v>
      </c>
      <c r="H60" s="7">
        <v>4</v>
      </c>
    </row>
    <row r="61" spans="1:8">
      <c r="A61" s="4" t="s">
        <v>21</v>
      </c>
      <c r="B61" s="31" t="s">
        <v>132</v>
      </c>
      <c r="C61" s="31" t="s">
        <v>133</v>
      </c>
      <c r="D61" s="6">
        <v>17</v>
      </c>
      <c r="E61" s="5">
        <v>2</v>
      </c>
      <c r="F61" s="4">
        <v>13</v>
      </c>
      <c r="G61" s="7">
        <v>0</v>
      </c>
      <c r="H61" s="7">
        <v>4</v>
      </c>
    </row>
    <row r="62" spans="1:8">
      <c r="A62" s="4" t="s">
        <v>71</v>
      </c>
      <c r="B62" s="31" t="s">
        <v>132</v>
      </c>
      <c r="C62" s="31" t="s">
        <v>46</v>
      </c>
      <c r="D62" s="6">
        <v>14</v>
      </c>
      <c r="E62" s="5">
        <v>2</v>
      </c>
      <c r="F62" s="4">
        <v>10</v>
      </c>
      <c r="G62" s="7">
        <v>0</v>
      </c>
      <c r="H62" s="7">
        <v>4</v>
      </c>
    </row>
    <row r="63" spans="1:8">
      <c r="A63" s="4" t="s">
        <v>75</v>
      </c>
      <c r="B63" s="31" t="s">
        <v>132</v>
      </c>
      <c r="C63" s="31" t="s">
        <v>77</v>
      </c>
      <c r="D63" s="6">
        <v>15</v>
      </c>
      <c r="E63" s="5">
        <v>1</v>
      </c>
      <c r="F63" s="4">
        <v>11</v>
      </c>
      <c r="G63" s="7">
        <v>0</v>
      </c>
      <c r="H63" s="7">
        <v>4</v>
      </c>
    </row>
    <row r="64" spans="1:8">
      <c r="A64" s="4" t="s">
        <v>4</v>
      </c>
      <c r="B64" s="31" t="s">
        <v>131</v>
      </c>
      <c r="C64" s="31" t="s">
        <v>4</v>
      </c>
      <c r="D64" s="6">
        <v>10</v>
      </c>
      <c r="E64" s="5">
        <v>1</v>
      </c>
      <c r="F64" s="4">
        <v>6</v>
      </c>
      <c r="G64" s="7">
        <v>0</v>
      </c>
      <c r="H64" s="7">
        <v>4</v>
      </c>
    </row>
    <row r="65" spans="1:8">
      <c r="A65" s="4" t="s">
        <v>37</v>
      </c>
      <c r="B65" s="31" t="s">
        <v>132</v>
      </c>
      <c r="C65" s="31" t="s">
        <v>135</v>
      </c>
      <c r="D65" s="6">
        <v>23</v>
      </c>
      <c r="E65" s="5">
        <v>4</v>
      </c>
      <c r="F65" s="4">
        <v>21</v>
      </c>
      <c r="G65" s="7">
        <v>0</v>
      </c>
      <c r="H65" s="7">
        <v>2</v>
      </c>
    </row>
    <row r="66" spans="1:8">
      <c r="A66" s="31" t="s">
        <v>56</v>
      </c>
      <c r="B66" s="31" t="s">
        <v>132</v>
      </c>
      <c r="C66" s="31" t="s">
        <v>62</v>
      </c>
      <c r="D66" s="6">
        <v>2</v>
      </c>
      <c r="E66" s="5">
        <v>3</v>
      </c>
      <c r="F66" s="4">
        <v>1</v>
      </c>
      <c r="G66" s="7">
        <v>0</v>
      </c>
      <c r="H66" s="7">
        <v>1</v>
      </c>
    </row>
    <row r="67" spans="1:8">
      <c r="A67" s="4" t="s">
        <v>26</v>
      </c>
      <c r="B67" s="31" t="s">
        <v>132</v>
      </c>
      <c r="C67" s="31" t="s">
        <v>34</v>
      </c>
      <c r="D67" s="6">
        <v>20</v>
      </c>
      <c r="E67" s="5">
        <v>2</v>
      </c>
      <c r="F67" s="4">
        <v>19</v>
      </c>
      <c r="G67" s="7">
        <v>0</v>
      </c>
      <c r="H67" s="7">
        <v>1</v>
      </c>
    </row>
    <row r="68" spans="1:8">
      <c r="A68" s="4" t="s">
        <v>63</v>
      </c>
      <c r="B68" s="31" t="s">
        <v>132</v>
      </c>
      <c r="C68" s="31" t="s">
        <v>4</v>
      </c>
      <c r="D68" s="6">
        <v>31</v>
      </c>
      <c r="E68" s="5">
        <v>4</v>
      </c>
      <c r="F68" s="4">
        <v>31</v>
      </c>
      <c r="G68" s="7">
        <v>0</v>
      </c>
      <c r="H68" s="7">
        <v>0</v>
      </c>
    </row>
    <row r="69" spans="1:8">
      <c r="A69" s="4" t="s">
        <v>73</v>
      </c>
      <c r="B69" s="31" t="s">
        <v>132</v>
      </c>
      <c r="C69" s="31" t="s">
        <v>4</v>
      </c>
      <c r="D69" s="6">
        <v>21</v>
      </c>
      <c r="E69" s="5">
        <v>4</v>
      </c>
      <c r="F69" s="4">
        <v>21</v>
      </c>
      <c r="G69" s="7">
        <v>0</v>
      </c>
      <c r="H69" s="7">
        <v>0</v>
      </c>
    </row>
    <row r="70" spans="1:8">
      <c r="A70" s="4" t="s">
        <v>90</v>
      </c>
      <c r="B70" s="31" t="s">
        <v>131</v>
      </c>
      <c r="C70" s="31" t="s">
        <v>90</v>
      </c>
      <c r="D70" s="6">
        <v>12</v>
      </c>
      <c r="E70" s="5">
        <v>4</v>
      </c>
      <c r="F70" s="4">
        <v>12</v>
      </c>
      <c r="G70" s="7">
        <v>0</v>
      </c>
      <c r="H70" s="7">
        <v>0</v>
      </c>
    </row>
    <row r="71" spans="1:8">
      <c r="A71" s="4" t="s">
        <v>15</v>
      </c>
      <c r="B71" s="31" t="s">
        <v>132</v>
      </c>
      <c r="C71" s="31" t="s">
        <v>62</v>
      </c>
      <c r="D71" s="6">
        <v>33</v>
      </c>
      <c r="E71" s="5">
        <v>3</v>
      </c>
      <c r="F71" s="4">
        <v>33</v>
      </c>
      <c r="G71" s="7">
        <v>0</v>
      </c>
      <c r="H71" s="7">
        <v>0</v>
      </c>
    </row>
    <row r="72" spans="1:8">
      <c r="A72" s="4" t="s">
        <v>100</v>
      </c>
      <c r="B72" s="31" t="s">
        <v>132</v>
      </c>
      <c r="C72" s="31" t="s">
        <v>46</v>
      </c>
      <c r="D72" s="6">
        <v>19</v>
      </c>
      <c r="E72" s="5">
        <v>3</v>
      </c>
      <c r="F72" s="4">
        <v>19</v>
      </c>
      <c r="G72" s="7">
        <v>0</v>
      </c>
      <c r="H72" s="7">
        <v>0</v>
      </c>
    </row>
    <row r="73" spans="1:8">
      <c r="A73" s="4" t="s">
        <v>80</v>
      </c>
      <c r="B73" s="31" t="s">
        <v>132</v>
      </c>
      <c r="C73" s="31" t="s">
        <v>133</v>
      </c>
      <c r="D73" s="6">
        <v>0</v>
      </c>
      <c r="E73" s="5">
        <v>1</v>
      </c>
      <c r="F73" s="4">
        <v>0</v>
      </c>
      <c r="G73" s="7">
        <v>0</v>
      </c>
      <c r="H73" s="7">
        <v>0</v>
      </c>
    </row>
  </sheetData>
  <sortState ref="A2:H73">
    <sortCondition descending="1" ref="D2:D73"/>
    <sortCondition descending="1" ref="E2:E73"/>
    <sortCondition ref="A2:A7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I103"/>
  <sheetViews>
    <sheetView topLeftCell="B1" workbookViewId="0">
      <selection activeCell="I13" sqref="I13"/>
    </sheetView>
  </sheetViews>
  <sheetFormatPr defaultRowHeight="15"/>
  <cols>
    <col min="1" max="1" width="42" customWidth="1"/>
    <col min="2" max="2" width="19.7109375" style="105" customWidth="1"/>
    <col min="3" max="3" width="20.7109375" style="105" customWidth="1"/>
    <col min="5" max="5" width="23.42578125" customWidth="1"/>
    <col min="6" max="6" width="22.28515625" customWidth="1"/>
    <col min="7" max="7" width="15.42578125" customWidth="1"/>
    <col min="8" max="8" width="17" customWidth="1"/>
    <col min="9" max="9" width="14.140625" customWidth="1"/>
  </cols>
  <sheetData>
    <row r="1" spans="1:9" ht="87" customHeight="1">
      <c r="A1" s="10" t="s">
        <v>102</v>
      </c>
      <c r="B1" s="34" t="s">
        <v>129</v>
      </c>
      <c r="C1" s="34" t="s">
        <v>130</v>
      </c>
      <c r="D1" s="9" t="s">
        <v>0</v>
      </c>
      <c r="E1" s="122" t="s">
        <v>182</v>
      </c>
      <c r="F1" s="121" t="s">
        <v>166</v>
      </c>
      <c r="G1" s="121" t="s">
        <v>171</v>
      </c>
      <c r="H1" s="121" t="s">
        <v>170</v>
      </c>
      <c r="I1" s="121" t="s">
        <v>169</v>
      </c>
    </row>
    <row r="2" spans="1:9">
      <c r="A2" s="2" t="s">
        <v>58</v>
      </c>
      <c r="B2" s="105" t="s">
        <v>132</v>
      </c>
      <c r="C2" s="105" t="s">
        <v>77</v>
      </c>
      <c r="D2" s="3">
        <v>100</v>
      </c>
      <c r="E2" s="2">
        <v>0</v>
      </c>
      <c r="F2" s="2">
        <v>25</v>
      </c>
      <c r="G2" s="2">
        <v>25</v>
      </c>
      <c r="H2" s="2">
        <v>10</v>
      </c>
      <c r="I2" s="2">
        <v>40</v>
      </c>
    </row>
    <row r="3" spans="1:9">
      <c r="A3" s="2" t="s">
        <v>38</v>
      </c>
      <c r="B3" s="105" t="s">
        <v>132</v>
      </c>
      <c r="C3" s="105" t="s">
        <v>1</v>
      </c>
      <c r="D3" s="3">
        <v>100</v>
      </c>
      <c r="E3" s="2">
        <v>0</v>
      </c>
      <c r="F3" s="2">
        <v>25</v>
      </c>
      <c r="G3" s="2">
        <v>25</v>
      </c>
      <c r="H3" s="2">
        <v>10</v>
      </c>
      <c r="I3" s="2">
        <v>40</v>
      </c>
    </row>
    <row r="4" spans="1:9">
      <c r="A4" s="2" t="s">
        <v>62</v>
      </c>
      <c r="B4" s="105" t="s">
        <v>131</v>
      </c>
      <c r="C4" s="105" t="s">
        <v>62</v>
      </c>
      <c r="D4" s="3">
        <v>100</v>
      </c>
      <c r="E4" s="2">
        <v>0</v>
      </c>
      <c r="F4" s="2">
        <v>25</v>
      </c>
      <c r="G4" s="2">
        <v>25</v>
      </c>
      <c r="H4" s="2">
        <v>10</v>
      </c>
      <c r="I4" s="2">
        <v>40</v>
      </c>
    </row>
    <row r="5" spans="1:9">
      <c r="A5" s="2" t="s">
        <v>2</v>
      </c>
      <c r="B5" s="105" t="s">
        <v>132</v>
      </c>
      <c r="C5" s="105" t="s">
        <v>133</v>
      </c>
      <c r="D5" s="3">
        <v>100</v>
      </c>
      <c r="E5" s="2">
        <v>0</v>
      </c>
      <c r="F5" s="2">
        <v>25</v>
      </c>
      <c r="G5" s="2">
        <v>25</v>
      </c>
      <c r="H5" s="2">
        <v>10</v>
      </c>
      <c r="I5" s="2">
        <v>40</v>
      </c>
    </row>
    <row r="6" spans="1:9">
      <c r="A6" s="2" t="s">
        <v>95</v>
      </c>
      <c r="B6" s="105" t="s">
        <v>132</v>
      </c>
      <c r="C6" s="105" t="s">
        <v>34</v>
      </c>
      <c r="D6" s="3">
        <v>100</v>
      </c>
      <c r="E6" s="2">
        <v>0</v>
      </c>
      <c r="F6" s="2">
        <v>25</v>
      </c>
      <c r="G6" s="2">
        <v>25</v>
      </c>
      <c r="H6" s="2">
        <v>10</v>
      </c>
      <c r="I6" s="2">
        <v>40</v>
      </c>
    </row>
    <row r="7" spans="1:9">
      <c r="A7" s="2" t="s">
        <v>61</v>
      </c>
      <c r="B7" s="105" t="s">
        <v>132</v>
      </c>
      <c r="C7" s="105" t="s">
        <v>90</v>
      </c>
      <c r="D7" s="3">
        <v>100</v>
      </c>
      <c r="E7" s="2">
        <v>0</v>
      </c>
      <c r="F7" s="2">
        <v>25</v>
      </c>
      <c r="G7" s="2">
        <v>25</v>
      </c>
      <c r="H7" s="2">
        <v>10</v>
      </c>
      <c r="I7" s="2">
        <v>40</v>
      </c>
    </row>
    <row r="8" spans="1:9">
      <c r="A8" s="2" t="s">
        <v>32</v>
      </c>
      <c r="B8" s="105" t="s">
        <v>132</v>
      </c>
      <c r="C8" s="105" t="s">
        <v>90</v>
      </c>
      <c r="D8" s="3">
        <v>100</v>
      </c>
      <c r="E8" s="2">
        <v>30</v>
      </c>
      <c r="F8" s="2">
        <v>10</v>
      </c>
      <c r="G8" s="2">
        <v>10</v>
      </c>
      <c r="H8" s="2">
        <v>10</v>
      </c>
      <c r="I8" s="2">
        <v>40</v>
      </c>
    </row>
    <row r="9" spans="1:9">
      <c r="A9" s="2" t="s">
        <v>63</v>
      </c>
      <c r="B9" s="105" t="s">
        <v>132</v>
      </c>
      <c r="C9" s="105" t="s">
        <v>4</v>
      </c>
      <c r="D9" s="3">
        <v>100</v>
      </c>
      <c r="E9" s="2">
        <v>0</v>
      </c>
      <c r="F9" s="2">
        <v>25</v>
      </c>
      <c r="G9" s="2">
        <v>25</v>
      </c>
      <c r="H9" s="2">
        <v>10</v>
      </c>
      <c r="I9" s="2">
        <v>40</v>
      </c>
    </row>
    <row r="10" spans="1:9">
      <c r="A10" s="2" t="s">
        <v>72</v>
      </c>
      <c r="B10" s="105" t="s">
        <v>132</v>
      </c>
      <c r="C10" s="105" t="s">
        <v>134</v>
      </c>
      <c r="D10" s="3">
        <v>100</v>
      </c>
      <c r="E10" s="2">
        <v>0</v>
      </c>
      <c r="F10" s="2">
        <v>25</v>
      </c>
      <c r="G10" s="2">
        <v>25</v>
      </c>
      <c r="H10" s="2">
        <v>10</v>
      </c>
      <c r="I10" s="2">
        <v>40</v>
      </c>
    </row>
    <row r="11" spans="1:9">
      <c r="A11" s="2" t="s">
        <v>65</v>
      </c>
      <c r="B11" s="105" t="s">
        <v>132</v>
      </c>
      <c r="C11" s="105" t="s">
        <v>90</v>
      </c>
      <c r="D11" s="3">
        <v>92</v>
      </c>
      <c r="E11" s="2">
        <v>30</v>
      </c>
      <c r="F11" s="2">
        <v>2</v>
      </c>
      <c r="G11" s="2">
        <v>10</v>
      </c>
      <c r="H11" s="2">
        <v>10</v>
      </c>
      <c r="I11" s="2">
        <v>40</v>
      </c>
    </row>
    <row r="12" spans="1:9">
      <c r="A12" s="2" t="s">
        <v>98</v>
      </c>
      <c r="B12" s="105" t="s">
        <v>132</v>
      </c>
      <c r="C12" s="105" t="s">
        <v>90</v>
      </c>
      <c r="D12" s="3">
        <v>92</v>
      </c>
      <c r="E12" s="2">
        <v>0</v>
      </c>
      <c r="F12" s="2">
        <v>25</v>
      </c>
      <c r="G12" s="2">
        <v>25</v>
      </c>
      <c r="H12" s="2">
        <v>10</v>
      </c>
      <c r="I12" s="2">
        <v>32</v>
      </c>
    </row>
    <row r="13" spans="1:9">
      <c r="A13" s="2" t="s">
        <v>29</v>
      </c>
      <c r="B13" s="105" t="s">
        <v>132</v>
      </c>
      <c r="C13" s="105" t="s">
        <v>90</v>
      </c>
      <c r="D13" s="3">
        <v>92</v>
      </c>
      <c r="E13" s="2">
        <v>30</v>
      </c>
      <c r="F13" s="2">
        <v>10</v>
      </c>
      <c r="G13" s="2">
        <v>10</v>
      </c>
      <c r="H13" s="2">
        <v>10</v>
      </c>
      <c r="I13" s="2">
        <v>32</v>
      </c>
    </row>
    <row r="14" spans="1:9">
      <c r="A14" s="2" t="s">
        <v>87</v>
      </c>
      <c r="B14" s="105" t="s">
        <v>132</v>
      </c>
      <c r="C14" s="105" t="s">
        <v>135</v>
      </c>
      <c r="D14" s="3">
        <v>90</v>
      </c>
      <c r="E14" s="2">
        <v>30</v>
      </c>
      <c r="F14" s="2">
        <v>0</v>
      </c>
      <c r="G14" s="2">
        <v>10</v>
      </c>
      <c r="H14" s="2">
        <v>10</v>
      </c>
      <c r="I14" s="2">
        <v>40</v>
      </c>
    </row>
    <row r="15" spans="1:9">
      <c r="A15" s="105" t="s">
        <v>136</v>
      </c>
      <c r="B15" s="105" t="s">
        <v>132</v>
      </c>
      <c r="C15" s="105" t="s">
        <v>33</v>
      </c>
      <c r="D15" s="3">
        <v>90</v>
      </c>
      <c r="E15" s="2">
        <v>0</v>
      </c>
      <c r="F15" s="2">
        <v>25</v>
      </c>
      <c r="G15" s="2">
        <v>25</v>
      </c>
      <c r="H15" s="2">
        <v>0</v>
      </c>
      <c r="I15" s="2">
        <v>40</v>
      </c>
    </row>
    <row r="16" spans="1:9">
      <c r="A16" s="2" t="s">
        <v>92</v>
      </c>
      <c r="B16" s="105" t="s">
        <v>132</v>
      </c>
      <c r="C16" s="105" t="s">
        <v>1</v>
      </c>
      <c r="D16" s="3">
        <v>84</v>
      </c>
      <c r="E16" s="2">
        <v>30</v>
      </c>
      <c r="F16" s="2">
        <v>2</v>
      </c>
      <c r="G16" s="2">
        <v>2</v>
      </c>
      <c r="H16" s="2">
        <v>10</v>
      </c>
      <c r="I16" s="2">
        <v>40</v>
      </c>
    </row>
    <row r="17" spans="1:9">
      <c r="A17" s="2" t="s">
        <v>31</v>
      </c>
      <c r="B17" s="105" t="s">
        <v>132</v>
      </c>
      <c r="C17" s="105" t="s">
        <v>46</v>
      </c>
      <c r="D17" s="3">
        <v>83</v>
      </c>
      <c r="E17" s="2">
        <v>21</v>
      </c>
      <c r="F17" s="2">
        <v>10</v>
      </c>
      <c r="G17" s="2">
        <v>10</v>
      </c>
      <c r="H17" s="2">
        <v>10</v>
      </c>
      <c r="I17" s="2">
        <v>32</v>
      </c>
    </row>
    <row r="18" spans="1:9">
      <c r="A18" s="2" t="s">
        <v>64</v>
      </c>
      <c r="B18" s="105" t="s">
        <v>132</v>
      </c>
      <c r="C18" s="105" t="s">
        <v>99</v>
      </c>
      <c r="D18" s="3">
        <v>82</v>
      </c>
      <c r="E18" s="2">
        <v>0</v>
      </c>
      <c r="F18" s="2">
        <v>25</v>
      </c>
      <c r="G18" s="2">
        <v>25</v>
      </c>
      <c r="H18" s="2">
        <v>0</v>
      </c>
      <c r="I18" s="2">
        <v>32</v>
      </c>
    </row>
    <row r="19" spans="1:9">
      <c r="A19" s="2" t="s">
        <v>79</v>
      </c>
      <c r="B19" s="105" t="s">
        <v>132</v>
      </c>
      <c r="C19" s="105" t="s">
        <v>1</v>
      </c>
      <c r="D19" s="3">
        <v>82</v>
      </c>
      <c r="E19" s="2">
        <v>30</v>
      </c>
      <c r="F19" s="2">
        <v>0</v>
      </c>
      <c r="G19" s="2">
        <v>2</v>
      </c>
      <c r="H19" s="2">
        <v>10</v>
      </c>
      <c r="I19" s="2">
        <v>40</v>
      </c>
    </row>
    <row r="20" spans="1:9">
      <c r="A20" s="2" t="s">
        <v>22</v>
      </c>
      <c r="B20" s="105" t="s">
        <v>132</v>
      </c>
      <c r="C20" s="105" t="s">
        <v>4</v>
      </c>
      <c r="D20" s="3">
        <v>81</v>
      </c>
      <c r="E20" s="2">
        <v>21</v>
      </c>
      <c r="F20" s="2">
        <v>0</v>
      </c>
      <c r="G20" s="2">
        <v>10</v>
      </c>
      <c r="H20" s="2">
        <v>10</v>
      </c>
      <c r="I20" s="2">
        <v>40</v>
      </c>
    </row>
    <row r="21" spans="1:9">
      <c r="A21" s="2" t="s">
        <v>48</v>
      </c>
      <c r="B21" s="105" t="s">
        <v>132</v>
      </c>
      <c r="C21" s="105" t="s">
        <v>70</v>
      </c>
      <c r="D21" s="3">
        <v>80</v>
      </c>
      <c r="E21" s="2">
        <v>0</v>
      </c>
      <c r="F21" s="2">
        <v>25</v>
      </c>
      <c r="G21" s="2">
        <v>5</v>
      </c>
      <c r="H21" s="2">
        <v>10</v>
      </c>
      <c r="I21" s="2">
        <v>40</v>
      </c>
    </row>
    <row r="22" spans="1:9">
      <c r="A22" s="2" t="s">
        <v>88</v>
      </c>
      <c r="B22" s="105" t="s">
        <v>132</v>
      </c>
      <c r="C22" s="105" t="s">
        <v>77</v>
      </c>
      <c r="D22" s="3">
        <v>80</v>
      </c>
      <c r="E22" s="2">
        <v>0</v>
      </c>
      <c r="F22" s="2">
        <v>5</v>
      </c>
      <c r="G22" s="2">
        <v>25</v>
      </c>
      <c r="H22" s="2">
        <v>10</v>
      </c>
      <c r="I22" s="2">
        <v>40</v>
      </c>
    </row>
    <row r="23" spans="1:9">
      <c r="A23" s="2" t="s">
        <v>73</v>
      </c>
      <c r="B23" s="105" t="s">
        <v>132</v>
      </c>
      <c r="C23" s="105" t="s">
        <v>4</v>
      </c>
      <c r="D23" s="3">
        <v>80</v>
      </c>
      <c r="E23" s="2">
        <v>0</v>
      </c>
      <c r="F23" s="2">
        <v>5</v>
      </c>
      <c r="G23" s="2">
        <v>25</v>
      </c>
      <c r="H23" s="2">
        <v>10</v>
      </c>
      <c r="I23" s="2">
        <v>40</v>
      </c>
    </row>
    <row r="24" spans="1:9">
      <c r="A24" s="2" t="s">
        <v>83</v>
      </c>
      <c r="B24" s="105" t="s">
        <v>132</v>
      </c>
      <c r="C24" s="105" t="s">
        <v>4</v>
      </c>
      <c r="D24" s="3">
        <v>79</v>
      </c>
      <c r="E24" s="2">
        <v>21</v>
      </c>
      <c r="F24" s="2">
        <v>10</v>
      </c>
      <c r="G24" s="2">
        <v>2</v>
      </c>
      <c r="H24" s="2">
        <v>6</v>
      </c>
      <c r="I24" s="2">
        <v>40</v>
      </c>
    </row>
    <row r="25" spans="1:9">
      <c r="A25" s="2" t="s">
        <v>101</v>
      </c>
      <c r="B25" s="105" t="s">
        <v>132</v>
      </c>
      <c r="C25" s="105" t="s">
        <v>90</v>
      </c>
      <c r="D25" s="3">
        <v>78</v>
      </c>
      <c r="E25" s="2">
        <v>30</v>
      </c>
      <c r="F25" s="2">
        <v>0</v>
      </c>
      <c r="G25" s="2">
        <v>10</v>
      </c>
      <c r="H25" s="2">
        <v>6</v>
      </c>
      <c r="I25" s="2">
        <v>32</v>
      </c>
    </row>
    <row r="26" spans="1:9">
      <c r="A26" s="2" t="s">
        <v>91</v>
      </c>
      <c r="B26" s="105" t="s">
        <v>131</v>
      </c>
      <c r="C26" s="105" t="s">
        <v>135</v>
      </c>
      <c r="D26" s="3">
        <v>76</v>
      </c>
      <c r="E26" s="2">
        <v>30</v>
      </c>
      <c r="F26" s="2">
        <v>2</v>
      </c>
      <c r="G26" s="2">
        <v>2</v>
      </c>
      <c r="H26" s="2">
        <v>10</v>
      </c>
      <c r="I26" s="2">
        <v>32</v>
      </c>
    </row>
    <row r="27" spans="1:9">
      <c r="A27" s="2" t="s">
        <v>77</v>
      </c>
      <c r="B27" s="105" t="s">
        <v>131</v>
      </c>
      <c r="C27" s="105" t="s">
        <v>77</v>
      </c>
      <c r="D27" s="3">
        <v>75</v>
      </c>
      <c r="E27" s="2">
        <v>21</v>
      </c>
      <c r="F27" s="2">
        <v>2</v>
      </c>
      <c r="G27" s="2">
        <v>2</v>
      </c>
      <c r="H27" s="2">
        <v>10</v>
      </c>
      <c r="I27" s="2">
        <v>40</v>
      </c>
    </row>
    <row r="28" spans="1:9">
      <c r="A28" s="2" t="s">
        <v>82</v>
      </c>
      <c r="B28" s="105" t="s">
        <v>132</v>
      </c>
      <c r="C28" s="105" t="s">
        <v>133</v>
      </c>
      <c r="D28" s="3">
        <v>75</v>
      </c>
      <c r="E28" s="2">
        <v>0</v>
      </c>
      <c r="F28" s="2">
        <v>25</v>
      </c>
      <c r="G28" s="2">
        <v>0</v>
      </c>
      <c r="H28" s="2">
        <v>10</v>
      </c>
      <c r="I28" s="2">
        <v>40</v>
      </c>
    </row>
    <row r="29" spans="1:9">
      <c r="A29" s="2" t="s">
        <v>3</v>
      </c>
      <c r="B29" s="105" t="s">
        <v>132</v>
      </c>
      <c r="C29" s="105" t="s">
        <v>133</v>
      </c>
      <c r="D29" s="3">
        <v>75</v>
      </c>
      <c r="E29" s="2">
        <v>0</v>
      </c>
      <c r="F29" s="2">
        <v>25</v>
      </c>
      <c r="G29" s="2">
        <v>0</v>
      </c>
      <c r="H29" s="2">
        <v>10</v>
      </c>
      <c r="I29" s="2">
        <v>40</v>
      </c>
    </row>
    <row r="30" spans="1:9">
      <c r="A30" s="2" t="s">
        <v>45</v>
      </c>
      <c r="B30" s="105" t="s">
        <v>132</v>
      </c>
      <c r="C30" s="105" t="s">
        <v>46</v>
      </c>
      <c r="D30" s="3">
        <v>73</v>
      </c>
      <c r="E30" s="2">
        <v>21</v>
      </c>
      <c r="F30" s="2">
        <v>0</v>
      </c>
      <c r="G30" s="2">
        <v>2</v>
      </c>
      <c r="H30" s="2">
        <v>10</v>
      </c>
      <c r="I30" s="2">
        <v>40</v>
      </c>
    </row>
    <row r="31" spans="1:9">
      <c r="A31" s="2" t="s">
        <v>27</v>
      </c>
      <c r="B31" s="105" t="s">
        <v>132</v>
      </c>
      <c r="C31" s="105" t="s">
        <v>99</v>
      </c>
      <c r="D31" s="3">
        <v>71</v>
      </c>
      <c r="E31" s="2">
        <v>0</v>
      </c>
      <c r="F31" s="2">
        <v>25</v>
      </c>
      <c r="G31" s="2">
        <v>0</v>
      </c>
      <c r="H31" s="2">
        <v>6</v>
      </c>
      <c r="I31" s="2">
        <v>40</v>
      </c>
    </row>
    <row r="32" spans="1:9">
      <c r="A32" s="2" t="s">
        <v>6</v>
      </c>
      <c r="B32" s="105" t="s">
        <v>132</v>
      </c>
      <c r="C32" s="105" t="s">
        <v>99</v>
      </c>
      <c r="D32" s="3">
        <v>70</v>
      </c>
      <c r="E32" s="2">
        <v>0</v>
      </c>
      <c r="F32" s="2">
        <v>10</v>
      </c>
      <c r="G32" s="2">
        <v>10</v>
      </c>
      <c r="H32" s="2">
        <v>10</v>
      </c>
      <c r="I32" s="2">
        <v>40</v>
      </c>
    </row>
    <row r="33" spans="1:9">
      <c r="A33" s="2" t="s">
        <v>15</v>
      </c>
      <c r="B33" s="105" t="s">
        <v>132</v>
      </c>
      <c r="C33" s="105" t="s">
        <v>62</v>
      </c>
      <c r="D33" s="3">
        <v>70</v>
      </c>
      <c r="E33" s="2">
        <v>0</v>
      </c>
      <c r="F33" s="2">
        <v>10</v>
      </c>
      <c r="G33" s="2">
        <v>10</v>
      </c>
      <c r="H33" s="2">
        <v>10</v>
      </c>
      <c r="I33" s="2">
        <v>40</v>
      </c>
    </row>
    <row r="34" spans="1:9">
      <c r="A34" s="2" t="s">
        <v>49</v>
      </c>
      <c r="B34" s="105" t="s">
        <v>132</v>
      </c>
      <c r="C34" s="105" t="s">
        <v>90</v>
      </c>
      <c r="D34" s="3">
        <v>70</v>
      </c>
      <c r="E34" s="2">
        <v>0</v>
      </c>
      <c r="F34" s="2">
        <v>10</v>
      </c>
      <c r="G34" s="2">
        <v>10</v>
      </c>
      <c r="H34" s="2">
        <v>10</v>
      </c>
      <c r="I34" s="2">
        <v>40</v>
      </c>
    </row>
    <row r="35" spans="1:9">
      <c r="A35" s="2" t="s">
        <v>93</v>
      </c>
      <c r="B35" s="105" t="s">
        <v>132</v>
      </c>
      <c r="C35" s="105" t="s">
        <v>62</v>
      </c>
      <c r="D35" s="3">
        <v>68</v>
      </c>
      <c r="E35" s="2">
        <v>0</v>
      </c>
      <c r="F35" s="2">
        <v>5</v>
      </c>
      <c r="G35" s="2">
        <v>25</v>
      </c>
      <c r="H35" s="2">
        <v>6</v>
      </c>
      <c r="I35" s="2">
        <v>32</v>
      </c>
    </row>
    <row r="36" spans="1:9">
      <c r="A36" s="2" t="s">
        <v>43</v>
      </c>
      <c r="B36" s="105" t="s">
        <v>132</v>
      </c>
      <c r="C36" s="105" t="s">
        <v>70</v>
      </c>
      <c r="D36" s="3">
        <v>66</v>
      </c>
      <c r="E36" s="2">
        <v>0</v>
      </c>
      <c r="F36" s="2">
        <v>10</v>
      </c>
      <c r="G36" s="2">
        <v>10</v>
      </c>
      <c r="H36" s="2">
        <v>6</v>
      </c>
      <c r="I36" s="2">
        <v>40</v>
      </c>
    </row>
    <row r="37" spans="1:9">
      <c r="A37" s="2" t="s">
        <v>28</v>
      </c>
      <c r="B37" s="105" t="s">
        <v>132</v>
      </c>
      <c r="C37" s="105" t="s">
        <v>9</v>
      </c>
      <c r="D37" s="3">
        <v>66</v>
      </c>
      <c r="E37" s="2">
        <v>30</v>
      </c>
      <c r="F37" s="2">
        <v>2</v>
      </c>
      <c r="G37" s="2">
        <v>2</v>
      </c>
      <c r="H37" s="2">
        <v>0</v>
      </c>
      <c r="I37" s="2">
        <v>32</v>
      </c>
    </row>
    <row r="38" spans="1:9">
      <c r="A38" s="2" t="s">
        <v>1</v>
      </c>
      <c r="B38" s="105" t="s">
        <v>131</v>
      </c>
      <c r="C38" s="105" t="s">
        <v>1</v>
      </c>
      <c r="D38" s="3">
        <v>60</v>
      </c>
      <c r="E38" s="2">
        <v>0</v>
      </c>
      <c r="F38" s="2">
        <v>5</v>
      </c>
      <c r="G38" s="2">
        <v>5</v>
      </c>
      <c r="H38" s="2">
        <v>10</v>
      </c>
      <c r="I38" s="2">
        <v>40</v>
      </c>
    </row>
    <row r="39" spans="1:9">
      <c r="A39" s="2" t="s">
        <v>99</v>
      </c>
      <c r="B39" s="105" t="s">
        <v>131</v>
      </c>
      <c r="C39" s="105" t="s">
        <v>99</v>
      </c>
      <c r="D39" s="3">
        <v>60</v>
      </c>
      <c r="E39" s="2">
        <v>0</v>
      </c>
      <c r="F39" s="2">
        <v>5</v>
      </c>
      <c r="G39" s="2">
        <v>5</v>
      </c>
      <c r="H39" s="2">
        <v>10</v>
      </c>
      <c r="I39" s="2">
        <v>40</v>
      </c>
    </row>
    <row r="40" spans="1:9">
      <c r="A40" s="2" t="s">
        <v>94</v>
      </c>
      <c r="B40" s="105" t="s">
        <v>132</v>
      </c>
      <c r="C40" s="105" t="s">
        <v>77</v>
      </c>
      <c r="D40" s="3">
        <v>60</v>
      </c>
      <c r="E40" s="2">
        <v>0</v>
      </c>
      <c r="F40" s="2">
        <v>5</v>
      </c>
      <c r="G40" s="2">
        <v>5</v>
      </c>
      <c r="H40" s="2">
        <v>10</v>
      </c>
      <c r="I40" s="2">
        <v>40</v>
      </c>
    </row>
    <row r="41" spans="1:9">
      <c r="A41" s="2" t="s">
        <v>10</v>
      </c>
      <c r="B41" s="105" t="s">
        <v>132</v>
      </c>
      <c r="C41" s="105" t="s">
        <v>9</v>
      </c>
      <c r="D41" s="3">
        <v>60</v>
      </c>
      <c r="E41" s="2">
        <v>0</v>
      </c>
      <c r="F41" s="2">
        <v>5</v>
      </c>
      <c r="G41" s="2">
        <v>5</v>
      </c>
      <c r="H41" s="2">
        <v>10</v>
      </c>
      <c r="I41" s="2">
        <v>40</v>
      </c>
    </row>
    <row r="42" spans="1:9">
      <c r="A42" s="2" t="s">
        <v>80</v>
      </c>
      <c r="B42" s="105" t="s">
        <v>132</v>
      </c>
      <c r="C42" s="105" t="s">
        <v>133</v>
      </c>
      <c r="D42" s="3">
        <v>60</v>
      </c>
      <c r="E42" s="2">
        <v>0</v>
      </c>
      <c r="F42" s="2">
        <v>5</v>
      </c>
      <c r="G42" s="2">
        <v>5</v>
      </c>
      <c r="H42" s="2">
        <v>10</v>
      </c>
      <c r="I42" s="2">
        <v>40</v>
      </c>
    </row>
    <row r="43" spans="1:9">
      <c r="A43" s="2" t="s">
        <v>68</v>
      </c>
      <c r="B43" s="105" t="s">
        <v>132</v>
      </c>
      <c r="C43" s="105" t="s">
        <v>134</v>
      </c>
      <c r="D43" s="3">
        <v>60</v>
      </c>
      <c r="E43" s="2">
        <v>0</v>
      </c>
      <c r="F43" s="2">
        <v>0</v>
      </c>
      <c r="G43" s="2">
        <v>10</v>
      </c>
      <c r="H43" s="2">
        <v>10</v>
      </c>
      <c r="I43" s="2">
        <v>40</v>
      </c>
    </row>
    <row r="44" spans="1:9">
      <c r="A44" s="2" t="s">
        <v>84</v>
      </c>
      <c r="B44" s="105" t="s">
        <v>132</v>
      </c>
      <c r="C44" s="105" t="s">
        <v>90</v>
      </c>
      <c r="D44" s="3">
        <v>60</v>
      </c>
      <c r="E44" s="2">
        <v>0</v>
      </c>
      <c r="F44" s="2">
        <v>5</v>
      </c>
      <c r="G44" s="2">
        <v>5</v>
      </c>
      <c r="H44" s="2">
        <v>10</v>
      </c>
      <c r="I44" s="2">
        <v>40</v>
      </c>
    </row>
    <row r="45" spans="1:9">
      <c r="A45" s="2" t="s">
        <v>78</v>
      </c>
      <c r="B45" s="105" t="s">
        <v>132</v>
      </c>
      <c r="C45" s="105" t="s">
        <v>4</v>
      </c>
      <c r="D45" s="3">
        <v>56</v>
      </c>
      <c r="E45" s="2">
        <v>30</v>
      </c>
      <c r="F45" s="2">
        <v>10</v>
      </c>
      <c r="G45" s="2">
        <v>10</v>
      </c>
      <c r="H45" s="2">
        <v>6</v>
      </c>
      <c r="I45" s="2">
        <v>0</v>
      </c>
    </row>
    <row r="46" spans="1:9">
      <c r="A46" s="2" t="s">
        <v>19</v>
      </c>
      <c r="B46" s="105" t="s">
        <v>132</v>
      </c>
      <c r="C46" s="105" t="s">
        <v>133</v>
      </c>
      <c r="D46" s="3">
        <v>55</v>
      </c>
      <c r="E46" s="2">
        <v>0</v>
      </c>
      <c r="F46" s="2">
        <v>0</v>
      </c>
      <c r="G46" s="2">
        <v>5</v>
      </c>
      <c r="H46" s="2">
        <v>10</v>
      </c>
      <c r="I46" s="2">
        <v>40</v>
      </c>
    </row>
    <row r="47" spans="1:9">
      <c r="A47" s="2" t="s">
        <v>20</v>
      </c>
      <c r="B47" s="105" t="s">
        <v>132</v>
      </c>
      <c r="C47" s="105" t="s">
        <v>135</v>
      </c>
      <c r="D47" s="3">
        <v>55</v>
      </c>
      <c r="E47" s="2">
        <v>0</v>
      </c>
      <c r="F47" s="2">
        <v>0</v>
      </c>
      <c r="G47" s="2">
        <v>5</v>
      </c>
      <c r="H47" s="2">
        <v>10</v>
      </c>
      <c r="I47" s="2">
        <v>40</v>
      </c>
    </row>
    <row r="48" spans="1:9">
      <c r="A48" s="2" t="s">
        <v>97</v>
      </c>
      <c r="B48" s="105" t="s">
        <v>132</v>
      </c>
      <c r="C48" s="105" t="s">
        <v>1</v>
      </c>
      <c r="D48" s="3">
        <v>55</v>
      </c>
      <c r="E48" s="2">
        <v>0</v>
      </c>
      <c r="F48" s="2">
        <v>0</v>
      </c>
      <c r="G48" s="2">
        <v>5</v>
      </c>
      <c r="H48" s="2">
        <v>10</v>
      </c>
      <c r="I48" s="2">
        <v>40</v>
      </c>
    </row>
    <row r="49" spans="1:9">
      <c r="A49" s="2" t="s">
        <v>39</v>
      </c>
      <c r="B49" s="105" t="s">
        <v>132</v>
      </c>
      <c r="C49" s="105" t="s">
        <v>90</v>
      </c>
      <c r="D49" s="3">
        <v>55</v>
      </c>
      <c r="E49" s="2">
        <v>0</v>
      </c>
      <c r="F49" s="2">
        <v>0</v>
      </c>
      <c r="G49" s="2">
        <v>5</v>
      </c>
      <c r="H49" s="2">
        <v>10</v>
      </c>
      <c r="I49" s="2">
        <v>40</v>
      </c>
    </row>
    <row r="50" spans="1:9">
      <c r="A50" s="2" t="s">
        <v>53</v>
      </c>
      <c r="B50" s="105" t="s">
        <v>132</v>
      </c>
      <c r="C50" s="105" t="s">
        <v>1</v>
      </c>
      <c r="D50" s="3">
        <v>54</v>
      </c>
      <c r="E50" s="2">
        <v>0</v>
      </c>
      <c r="F50" s="2">
        <v>2</v>
      </c>
      <c r="G50" s="2">
        <v>2</v>
      </c>
      <c r="H50" s="2">
        <v>10</v>
      </c>
      <c r="I50" s="2">
        <v>40</v>
      </c>
    </row>
    <row r="51" spans="1:9">
      <c r="A51" s="2" t="s">
        <v>9</v>
      </c>
      <c r="B51" s="105" t="s">
        <v>131</v>
      </c>
      <c r="C51" s="105" t="s">
        <v>9</v>
      </c>
      <c r="D51" s="3">
        <v>54</v>
      </c>
      <c r="E51" s="2">
        <v>0</v>
      </c>
      <c r="F51" s="2">
        <v>2</v>
      </c>
      <c r="G51" s="2">
        <v>2</v>
      </c>
      <c r="H51" s="2">
        <v>10</v>
      </c>
      <c r="I51" s="2">
        <v>40</v>
      </c>
    </row>
    <row r="52" spans="1:9">
      <c r="A52" s="2" t="s">
        <v>44</v>
      </c>
      <c r="B52" s="105" t="s">
        <v>132</v>
      </c>
      <c r="C52" s="105" t="s">
        <v>34</v>
      </c>
      <c r="D52" s="3">
        <v>54</v>
      </c>
      <c r="E52" s="2">
        <v>0</v>
      </c>
      <c r="F52" s="2">
        <v>2</v>
      </c>
      <c r="G52" s="2">
        <v>10</v>
      </c>
      <c r="H52" s="2">
        <v>10</v>
      </c>
      <c r="I52" s="2">
        <v>32</v>
      </c>
    </row>
    <row r="53" spans="1:9">
      <c r="A53" s="2" t="s">
        <v>55</v>
      </c>
      <c r="B53" s="105" t="s">
        <v>132</v>
      </c>
      <c r="C53" s="105" t="s">
        <v>9</v>
      </c>
      <c r="D53" s="3">
        <v>54</v>
      </c>
      <c r="E53" s="2">
        <v>0</v>
      </c>
      <c r="F53" s="2">
        <v>2</v>
      </c>
      <c r="G53" s="2">
        <v>2</v>
      </c>
      <c r="H53" s="2">
        <v>10</v>
      </c>
      <c r="I53" s="2">
        <v>40</v>
      </c>
    </row>
    <row r="54" spans="1:9">
      <c r="A54" s="2" t="s">
        <v>25</v>
      </c>
      <c r="B54" s="105" t="s">
        <v>132</v>
      </c>
      <c r="C54" s="105" t="s">
        <v>9</v>
      </c>
      <c r="D54" s="3">
        <v>54</v>
      </c>
      <c r="E54" s="2">
        <v>0</v>
      </c>
      <c r="F54" s="2">
        <v>2</v>
      </c>
      <c r="G54" s="2">
        <v>2</v>
      </c>
      <c r="H54" s="2">
        <v>10</v>
      </c>
      <c r="I54" s="2">
        <v>40</v>
      </c>
    </row>
    <row r="55" spans="1:9">
      <c r="A55" s="2" t="s">
        <v>16</v>
      </c>
      <c r="B55" s="105" t="s">
        <v>132</v>
      </c>
      <c r="C55" s="105" t="s">
        <v>1</v>
      </c>
      <c r="D55" s="3">
        <v>54</v>
      </c>
      <c r="E55" s="2">
        <v>0</v>
      </c>
      <c r="F55" s="2">
        <v>2</v>
      </c>
      <c r="G55" s="2">
        <v>2</v>
      </c>
      <c r="H55" s="2">
        <v>10</v>
      </c>
      <c r="I55" s="2">
        <v>40</v>
      </c>
    </row>
    <row r="56" spans="1:9">
      <c r="A56" s="2" t="s">
        <v>5</v>
      </c>
      <c r="B56" s="105" t="s">
        <v>132</v>
      </c>
      <c r="C56" s="105" t="s">
        <v>34</v>
      </c>
      <c r="D56" s="3">
        <v>54</v>
      </c>
      <c r="E56" s="2">
        <v>0</v>
      </c>
      <c r="F56" s="2">
        <v>2</v>
      </c>
      <c r="G56" s="2">
        <v>2</v>
      </c>
      <c r="H56" s="2">
        <v>10</v>
      </c>
      <c r="I56" s="2">
        <v>40</v>
      </c>
    </row>
    <row r="57" spans="1:9">
      <c r="A57" s="2" t="s">
        <v>54</v>
      </c>
      <c r="B57" s="105" t="s">
        <v>132</v>
      </c>
      <c r="C57" s="105" t="s">
        <v>134</v>
      </c>
      <c r="D57" s="3">
        <v>52</v>
      </c>
      <c r="E57" s="2">
        <v>0</v>
      </c>
      <c r="F57" s="2">
        <v>0</v>
      </c>
      <c r="G57" s="2">
        <v>2</v>
      </c>
      <c r="H57" s="2">
        <v>10</v>
      </c>
      <c r="I57" s="2">
        <v>40</v>
      </c>
    </row>
    <row r="58" spans="1:9">
      <c r="A58" s="2" t="s">
        <v>57</v>
      </c>
      <c r="B58" s="105" t="s">
        <v>132</v>
      </c>
      <c r="C58" s="105" t="s">
        <v>46</v>
      </c>
      <c r="D58" s="3">
        <v>52</v>
      </c>
      <c r="E58" s="2">
        <v>0</v>
      </c>
      <c r="F58" s="2">
        <v>5</v>
      </c>
      <c r="G58" s="2">
        <v>5</v>
      </c>
      <c r="H58" s="2">
        <v>10</v>
      </c>
      <c r="I58" s="2">
        <v>32</v>
      </c>
    </row>
    <row r="59" spans="1:9">
      <c r="A59" s="2" t="s">
        <v>60</v>
      </c>
      <c r="B59" s="105" t="s">
        <v>132</v>
      </c>
      <c r="C59" s="105" t="s">
        <v>133</v>
      </c>
      <c r="D59" s="3">
        <v>52</v>
      </c>
      <c r="E59" s="2">
        <v>0</v>
      </c>
      <c r="F59" s="2">
        <v>5</v>
      </c>
      <c r="G59" s="2">
        <v>5</v>
      </c>
      <c r="H59" s="2">
        <v>10</v>
      </c>
      <c r="I59" s="2">
        <v>32</v>
      </c>
    </row>
    <row r="60" spans="1:9">
      <c r="A60" s="2" t="s">
        <v>100</v>
      </c>
      <c r="B60" s="105" t="s">
        <v>132</v>
      </c>
      <c r="C60" s="105" t="s">
        <v>46</v>
      </c>
      <c r="D60" s="3">
        <v>52</v>
      </c>
      <c r="E60" s="2">
        <v>0</v>
      </c>
      <c r="F60" s="2">
        <v>5</v>
      </c>
      <c r="G60" s="2">
        <v>5</v>
      </c>
      <c r="H60" s="2">
        <v>10</v>
      </c>
      <c r="I60" s="2">
        <v>32</v>
      </c>
    </row>
    <row r="61" spans="1:9">
      <c r="A61" s="2" t="s">
        <v>76</v>
      </c>
      <c r="B61" s="105" t="s">
        <v>132</v>
      </c>
      <c r="C61" s="105" t="s">
        <v>99</v>
      </c>
      <c r="D61" s="3">
        <v>51</v>
      </c>
      <c r="E61" s="2">
        <v>21</v>
      </c>
      <c r="F61" s="2">
        <v>10</v>
      </c>
      <c r="G61" s="2">
        <v>10</v>
      </c>
      <c r="H61" s="2">
        <v>10</v>
      </c>
      <c r="I61" s="2">
        <v>0</v>
      </c>
    </row>
    <row r="62" spans="1:9">
      <c r="A62" s="2" t="s">
        <v>70</v>
      </c>
      <c r="B62" s="105" t="s">
        <v>131</v>
      </c>
      <c r="C62" s="105" t="s">
        <v>70</v>
      </c>
      <c r="D62" s="3">
        <v>50</v>
      </c>
      <c r="E62" s="2">
        <v>0</v>
      </c>
      <c r="F62" s="2">
        <v>2</v>
      </c>
      <c r="G62" s="2">
        <v>10</v>
      </c>
      <c r="H62" s="2">
        <v>6</v>
      </c>
      <c r="I62" s="2">
        <v>32</v>
      </c>
    </row>
    <row r="63" spans="1:9">
      <c r="A63" s="2" t="s">
        <v>75</v>
      </c>
      <c r="B63" s="105" t="s">
        <v>132</v>
      </c>
      <c r="C63" s="105" t="s">
        <v>77</v>
      </c>
      <c r="D63" s="3">
        <v>50</v>
      </c>
      <c r="E63" s="2">
        <v>0</v>
      </c>
      <c r="F63" s="2">
        <v>0</v>
      </c>
      <c r="G63" s="2">
        <v>0</v>
      </c>
      <c r="H63" s="2">
        <v>10</v>
      </c>
      <c r="I63" s="2">
        <v>40</v>
      </c>
    </row>
    <row r="64" spans="1:9">
      <c r="A64" s="2" t="s">
        <v>52</v>
      </c>
      <c r="B64" s="105" t="s">
        <v>132</v>
      </c>
      <c r="C64" s="105" t="s">
        <v>77</v>
      </c>
      <c r="D64" s="3">
        <v>50</v>
      </c>
      <c r="E64" s="2">
        <v>0</v>
      </c>
      <c r="F64" s="2">
        <v>0</v>
      </c>
      <c r="G64" s="2">
        <v>0</v>
      </c>
      <c r="H64" s="2">
        <v>10</v>
      </c>
      <c r="I64" s="2">
        <v>40</v>
      </c>
    </row>
    <row r="65" spans="1:9">
      <c r="A65" s="2" t="s">
        <v>51</v>
      </c>
      <c r="B65" s="105" t="s">
        <v>132</v>
      </c>
      <c r="C65" s="105" t="s">
        <v>90</v>
      </c>
      <c r="D65" s="3">
        <v>50</v>
      </c>
      <c r="E65" s="2">
        <v>0</v>
      </c>
      <c r="F65" s="2">
        <v>2</v>
      </c>
      <c r="G65" s="2">
        <v>10</v>
      </c>
      <c r="H65" s="2">
        <v>6</v>
      </c>
      <c r="I65" s="2">
        <v>32</v>
      </c>
    </row>
    <row r="66" spans="1:9">
      <c r="A66" s="2" t="s">
        <v>59</v>
      </c>
      <c r="B66" s="105" t="s">
        <v>132</v>
      </c>
      <c r="C66" s="105" t="s">
        <v>46</v>
      </c>
      <c r="D66" s="3">
        <v>48</v>
      </c>
      <c r="E66" s="2">
        <v>0</v>
      </c>
      <c r="F66" s="2">
        <v>5</v>
      </c>
      <c r="G66" s="2">
        <v>5</v>
      </c>
      <c r="H66" s="2">
        <v>6</v>
      </c>
      <c r="I66" s="2">
        <v>32</v>
      </c>
    </row>
    <row r="67" spans="1:9">
      <c r="A67" s="2" t="s">
        <v>34</v>
      </c>
      <c r="B67" s="105" t="s">
        <v>131</v>
      </c>
      <c r="C67" s="105" t="s">
        <v>34</v>
      </c>
      <c r="D67" s="3">
        <v>48</v>
      </c>
      <c r="E67" s="2">
        <v>0</v>
      </c>
      <c r="F67" s="2">
        <v>5</v>
      </c>
      <c r="G67" s="2">
        <v>5</v>
      </c>
      <c r="H67" s="2">
        <v>6</v>
      </c>
      <c r="I67" s="2">
        <v>32</v>
      </c>
    </row>
    <row r="68" spans="1:9">
      <c r="A68" s="2" t="s">
        <v>81</v>
      </c>
      <c r="B68" s="105" t="s">
        <v>132</v>
      </c>
      <c r="C68" s="105" t="s">
        <v>46</v>
      </c>
      <c r="D68" s="3">
        <v>47</v>
      </c>
      <c r="E68" s="2">
        <v>0</v>
      </c>
      <c r="F68" s="2">
        <v>0</v>
      </c>
      <c r="G68" s="2">
        <v>5</v>
      </c>
      <c r="H68" s="2">
        <v>10</v>
      </c>
      <c r="I68" s="2">
        <v>32</v>
      </c>
    </row>
    <row r="69" spans="1:9">
      <c r="A69" s="2" t="s">
        <v>69</v>
      </c>
      <c r="B69" s="105" t="s">
        <v>132</v>
      </c>
      <c r="C69" s="105" t="s">
        <v>34</v>
      </c>
      <c r="D69" s="3">
        <v>44</v>
      </c>
      <c r="E69" s="2">
        <v>0</v>
      </c>
      <c r="F69" s="2">
        <v>0</v>
      </c>
      <c r="G69" s="2">
        <v>2</v>
      </c>
      <c r="H69" s="2">
        <v>10</v>
      </c>
      <c r="I69" s="2">
        <v>32</v>
      </c>
    </row>
    <row r="70" spans="1:9">
      <c r="A70" s="2" t="s">
        <v>8</v>
      </c>
      <c r="B70" s="105" t="s">
        <v>132</v>
      </c>
      <c r="C70" s="105" t="s">
        <v>1</v>
      </c>
      <c r="D70" s="3">
        <v>42</v>
      </c>
      <c r="E70" s="2">
        <v>0</v>
      </c>
      <c r="F70" s="2">
        <v>0</v>
      </c>
      <c r="G70" s="2">
        <v>0</v>
      </c>
      <c r="H70" s="2">
        <v>10</v>
      </c>
      <c r="I70" s="2">
        <v>32</v>
      </c>
    </row>
    <row r="71" spans="1:9">
      <c r="A71" s="2" t="s">
        <v>35</v>
      </c>
      <c r="B71" s="105" t="s">
        <v>132</v>
      </c>
      <c r="C71" s="105" t="s">
        <v>90</v>
      </c>
      <c r="D71" s="3">
        <v>42</v>
      </c>
      <c r="E71" s="2">
        <v>0</v>
      </c>
      <c r="F71" s="2">
        <v>0</v>
      </c>
      <c r="G71" s="2">
        <v>0</v>
      </c>
      <c r="H71" s="2">
        <v>10</v>
      </c>
      <c r="I71" s="2">
        <v>32</v>
      </c>
    </row>
    <row r="72" spans="1:9">
      <c r="A72" s="2" t="s">
        <v>41</v>
      </c>
      <c r="B72" s="105" t="s">
        <v>131</v>
      </c>
      <c r="C72" s="105" t="s">
        <v>134</v>
      </c>
      <c r="D72" s="3">
        <v>42</v>
      </c>
      <c r="E72" s="2">
        <v>0</v>
      </c>
      <c r="F72" s="2">
        <v>0</v>
      </c>
      <c r="G72" s="2">
        <v>0</v>
      </c>
      <c r="H72" s="2">
        <v>10</v>
      </c>
      <c r="I72" s="2">
        <v>32</v>
      </c>
    </row>
    <row r="73" spans="1:9">
      <c r="A73" s="2" t="s">
        <v>86</v>
      </c>
      <c r="B73" s="105" t="s">
        <v>132</v>
      </c>
      <c r="C73" s="105" t="s">
        <v>34</v>
      </c>
      <c r="D73" s="3">
        <v>34</v>
      </c>
      <c r="E73" s="2">
        <v>30</v>
      </c>
      <c r="F73" s="2">
        <v>2</v>
      </c>
      <c r="G73" s="2">
        <v>2</v>
      </c>
      <c r="H73" s="2">
        <v>0</v>
      </c>
      <c r="I73" s="2">
        <v>0</v>
      </c>
    </row>
    <row r="74" spans="1:9">
      <c r="A74" s="2" t="s">
        <v>71</v>
      </c>
      <c r="B74" s="105" t="s">
        <v>132</v>
      </c>
      <c r="C74" s="105" t="s">
        <v>46</v>
      </c>
      <c r="D74" s="3">
        <v>33</v>
      </c>
      <c r="E74" s="2">
        <v>21</v>
      </c>
      <c r="F74" s="2">
        <v>0</v>
      </c>
      <c r="G74" s="2">
        <v>2</v>
      </c>
      <c r="H74" s="2">
        <v>10</v>
      </c>
      <c r="I74" s="2">
        <v>0</v>
      </c>
    </row>
    <row r="75" spans="1:9">
      <c r="A75" s="2" t="s">
        <v>17</v>
      </c>
      <c r="B75" s="105" t="s">
        <v>132</v>
      </c>
      <c r="C75" s="105" t="s">
        <v>62</v>
      </c>
      <c r="D75" s="3">
        <v>32</v>
      </c>
      <c r="E75" s="2">
        <v>0</v>
      </c>
      <c r="F75" s="2">
        <v>0</v>
      </c>
      <c r="G75" s="2">
        <v>0</v>
      </c>
      <c r="H75" s="2">
        <v>0</v>
      </c>
      <c r="I75" s="2">
        <v>32</v>
      </c>
    </row>
    <row r="76" spans="1:9">
      <c r="A76" s="2" t="s">
        <v>67</v>
      </c>
      <c r="B76" s="105" t="s">
        <v>132</v>
      </c>
      <c r="C76" s="105" t="s">
        <v>90</v>
      </c>
      <c r="D76" s="3">
        <v>30</v>
      </c>
      <c r="E76" s="2">
        <v>0</v>
      </c>
      <c r="F76" s="2">
        <v>25</v>
      </c>
      <c r="G76" s="2">
        <v>5</v>
      </c>
      <c r="H76" s="2">
        <v>0</v>
      </c>
      <c r="I76" s="2">
        <v>0</v>
      </c>
    </row>
    <row r="77" spans="1:9">
      <c r="A77" s="2" t="s">
        <v>85</v>
      </c>
      <c r="B77" s="105" t="s">
        <v>132</v>
      </c>
      <c r="C77" s="105" t="s">
        <v>77</v>
      </c>
      <c r="D77" s="3">
        <v>30</v>
      </c>
      <c r="E77" s="2">
        <v>30</v>
      </c>
      <c r="F77" s="2">
        <v>0</v>
      </c>
      <c r="G77" s="2">
        <v>0</v>
      </c>
      <c r="H77" s="2">
        <v>0</v>
      </c>
      <c r="I77" s="2">
        <v>0</v>
      </c>
    </row>
    <row r="78" spans="1:9">
      <c r="A78" s="2" t="s">
        <v>89</v>
      </c>
      <c r="B78" s="105" t="s">
        <v>132</v>
      </c>
      <c r="C78" s="105" t="s">
        <v>134</v>
      </c>
      <c r="D78" s="3">
        <v>30</v>
      </c>
      <c r="E78" s="2">
        <v>30</v>
      </c>
      <c r="F78" s="2">
        <v>0</v>
      </c>
      <c r="G78" s="2">
        <v>0</v>
      </c>
      <c r="H78" s="2">
        <v>0</v>
      </c>
      <c r="I78" s="2">
        <v>0</v>
      </c>
    </row>
    <row r="79" spans="1:9">
      <c r="A79" s="2" t="s">
        <v>23</v>
      </c>
      <c r="B79" s="105" t="s">
        <v>132</v>
      </c>
      <c r="C79" s="105" t="s">
        <v>34</v>
      </c>
      <c r="D79" s="3">
        <v>27</v>
      </c>
      <c r="E79" s="2">
        <v>21</v>
      </c>
      <c r="F79" s="2">
        <v>0</v>
      </c>
      <c r="G79" s="2">
        <v>0</v>
      </c>
      <c r="H79" s="2">
        <v>6</v>
      </c>
      <c r="I79" s="2">
        <v>0</v>
      </c>
    </row>
    <row r="80" spans="1:9">
      <c r="A80" s="2" t="s">
        <v>26</v>
      </c>
      <c r="B80" s="105" t="s">
        <v>132</v>
      </c>
      <c r="C80" s="105" t="s">
        <v>34</v>
      </c>
      <c r="D80" s="3">
        <v>23</v>
      </c>
      <c r="E80" s="2">
        <v>21</v>
      </c>
      <c r="F80" s="2">
        <v>0</v>
      </c>
      <c r="G80" s="2">
        <v>2</v>
      </c>
      <c r="H80" s="2">
        <v>0</v>
      </c>
      <c r="I80" s="2">
        <v>0</v>
      </c>
    </row>
    <row r="81" spans="1:9">
      <c r="A81" s="2" t="s">
        <v>24</v>
      </c>
      <c r="B81" s="105" t="s">
        <v>132</v>
      </c>
      <c r="C81" s="105" t="s">
        <v>134</v>
      </c>
      <c r="D81" s="3">
        <v>23</v>
      </c>
      <c r="E81" s="2">
        <v>21</v>
      </c>
      <c r="F81" s="2">
        <v>0</v>
      </c>
      <c r="G81" s="2">
        <v>2</v>
      </c>
      <c r="H81" s="2">
        <v>0</v>
      </c>
      <c r="I81" s="2">
        <v>0</v>
      </c>
    </row>
    <row r="82" spans="1:9">
      <c r="A82" s="2" t="s">
        <v>36</v>
      </c>
      <c r="B82" s="105" t="s">
        <v>132</v>
      </c>
      <c r="C82" s="105" t="s">
        <v>99</v>
      </c>
      <c r="D82" s="3">
        <v>20</v>
      </c>
      <c r="E82" s="2">
        <v>0</v>
      </c>
      <c r="F82" s="2">
        <v>10</v>
      </c>
      <c r="G82" s="2">
        <v>10</v>
      </c>
      <c r="H82" s="2">
        <v>0</v>
      </c>
      <c r="I82" s="2">
        <v>0</v>
      </c>
    </row>
    <row r="83" spans="1:9">
      <c r="A83" s="2" t="s">
        <v>40</v>
      </c>
      <c r="B83" s="105" t="s">
        <v>132</v>
      </c>
      <c r="C83" s="105" t="s">
        <v>134</v>
      </c>
      <c r="D83" s="3">
        <v>20</v>
      </c>
      <c r="E83" s="2">
        <v>0</v>
      </c>
      <c r="F83" s="2">
        <v>5</v>
      </c>
      <c r="G83" s="2">
        <v>5</v>
      </c>
      <c r="H83" s="2">
        <v>10</v>
      </c>
      <c r="I83" s="2">
        <v>0</v>
      </c>
    </row>
    <row r="84" spans="1:9">
      <c r="A84" s="2" t="s">
        <v>47</v>
      </c>
      <c r="B84" s="105" t="s">
        <v>132</v>
      </c>
      <c r="C84" s="105" t="s">
        <v>9</v>
      </c>
      <c r="D84" s="3">
        <v>20</v>
      </c>
      <c r="E84" s="2">
        <v>0</v>
      </c>
      <c r="F84" s="2">
        <v>5</v>
      </c>
      <c r="G84" s="2">
        <v>5</v>
      </c>
      <c r="H84" s="2">
        <v>10</v>
      </c>
      <c r="I84" s="2">
        <v>0</v>
      </c>
    </row>
    <row r="85" spans="1:9">
      <c r="A85" s="2" t="s">
        <v>12</v>
      </c>
      <c r="B85" s="105" t="s">
        <v>132</v>
      </c>
      <c r="C85" s="105" t="s">
        <v>62</v>
      </c>
      <c r="D85" s="3">
        <v>15</v>
      </c>
      <c r="E85" s="2">
        <v>0</v>
      </c>
      <c r="F85" s="2">
        <v>0</v>
      </c>
      <c r="G85" s="2">
        <v>5</v>
      </c>
      <c r="H85" s="2">
        <v>10</v>
      </c>
      <c r="I85" s="2">
        <v>0</v>
      </c>
    </row>
    <row r="86" spans="1:9">
      <c r="A86" s="2" t="s">
        <v>18</v>
      </c>
      <c r="B86" s="105" t="s">
        <v>132</v>
      </c>
      <c r="C86" s="105" t="s">
        <v>1</v>
      </c>
      <c r="D86" s="3">
        <v>14</v>
      </c>
      <c r="E86" s="2">
        <v>0</v>
      </c>
      <c r="F86" s="2">
        <v>2</v>
      </c>
      <c r="G86" s="2">
        <v>2</v>
      </c>
      <c r="H86" s="2">
        <v>10</v>
      </c>
      <c r="I86" s="2">
        <v>0</v>
      </c>
    </row>
    <row r="87" spans="1:9">
      <c r="A87" s="2" t="s">
        <v>21</v>
      </c>
      <c r="B87" s="105" t="s">
        <v>132</v>
      </c>
      <c r="C87" s="105" t="s">
        <v>133</v>
      </c>
      <c r="D87" s="3">
        <v>14</v>
      </c>
      <c r="E87" s="2">
        <v>0</v>
      </c>
      <c r="F87" s="2">
        <v>2</v>
      </c>
      <c r="G87" s="2">
        <v>2</v>
      </c>
      <c r="H87" s="2">
        <v>10</v>
      </c>
      <c r="I87" s="2">
        <v>0</v>
      </c>
    </row>
    <row r="88" spans="1:9">
      <c r="A88" s="2" t="s">
        <v>33</v>
      </c>
      <c r="B88" s="105" t="s">
        <v>131</v>
      </c>
      <c r="C88" s="105" t="s">
        <v>33</v>
      </c>
      <c r="D88" s="3">
        <v>12</v>
      </c>
      <c r="E88" s="2">
        <v>0</v>
      </c>
      <c r="F88" s="2">
        <v>2</v>
      </c>
      <c r="G88" s="2">
        <v>10</v>
      </c>
      <c r="H88" s="2">
        <v>0</v>
      </c>
      <c r="I88" s="2">
        <v>0</v>
      </c>
    </row>
    <row r="89" spans="1:9">
      <c r="A89" s="2" t="s">
        <v>14</v>
      </c>
      <c r="B89" s="105" t="s">
        <v>132</v>
      </c>
      <c r="C89" s="105" t="s">
        <v>134</v>
      </c>
      <c r="D89" s="3">
        <v>12</v>
      </c>
      <c r="E89" s="2">
        <v>0</v>
      </c>
      <c r="F89" s="2">
        <v>0</v>
      </c>
      <c r="G89" s="2">
        <v>2</v>
      </c>
      <c r="H89" s="2">
        <v>10</v>
      </c>
      <c r="I89" s="2">
        <v>0</v>
      </c>
    </row>
    <row r="90" spans="1:9">
      <c r="A90" s="2" t="s">
        <v>50</v>
      </c>
      <c r="B90" s="105" t="s">
        <v>132</v>
      </c>
      <c r="C90" s="105" t="s">
        <v>135</v>
      </c>
      <c r="D90" s="3">
        <v>10</v>
      </c>
      <c r="E90" s="2">
        <v>0</v>
      </c>
      <c r="F90" s="2">
        <v>0</v>
      </c>
      <c r="G90" s="2">
        <v>0</v>
      </c>
      <c r="H90" s="2">
        <v>10</v>
      </c>
      <c r="I90" s="2">
        <v>0</v>
      </c>
    </row>
    <row r="91" spans="1:9">
      <c r="A91" s="2" t="s">
        <v>56</v>
      </c>
      <c r="B91" s="105" t="s">
        <v>132</v>
      </c>
      <c r="C91" s="105" t="s">
        <v>62</v>
      </c>
      <c r="D91" s="3">
        <v>10</v>
      </c>
      <c r="E91" s="2">
        <v>0</v>
      </c>
      <c r="F91" s="2">
        <v>0</v>
      </c>
      <c r="G91" s="2">
        <v>0</v>
      </c>
      <c r="H91" s="2">
        <v>10</v>
      </c>
      <c r="I91" s="2">
        <v>0</v>
      </c>
    </row>
    <row r="92" spans="1:9">
      <c r="A92" s="2" t="s">
        <v>4</v>
      </c>
      <c r="B92" s="105" t="s">
        <v>131</v>
      </c>
      <c r="C92" s="105" t="s">
        <v>4</v>
      </c>
      <c r="D92" s="3">
        <v>10</v>
      </c>
      <c r="E92" s="2">
        <v>0</v>
      </c>
      <c r="F92" s="2">
        <v>0</v>
      </c>
      <c r="G92" s="2">
        <v>0</v>
      </c>
      <c r="H92" s="2">
        <v>10</v>
      </c>
      <c r="I92" s="2">
        <v>0</v>
      </c>
    </row>
    <row r="93" spans="1:9">
      <c r="A93" s="2" t="s">
        <v>11</v>
      </c>
      <c r="B93" s="105" t="s">
        <v>132</v>
      </c>
      <c r="C93" s="105" t="s">
        <v>70</v>
      </c>
      <c r="D93" s="3">
        <v>5</v>
      </c>
      <c r="E93" s="2">
        <v>0</v>
      </c>
      <c r="F93" s="2">
        <v>0</v>
      </c>
      <c r="G93" s="2">
        <v>5</v>
      </c>
      <c r="H93" s="2">
        <v>0</v>
      </c>
      <c r="I93" s="2">
        <v>0</v>
      </c>
    </row>
    <row r="94" spans="1:9">
      <c r="A94" s="2" t="s">
        <v>74</v>
      </c>
      <c r="B94" s="105" t="s">
        <v>132</v>
      </c>
      <c r="C94" s="105" t="s">
        <v>9</v>
      </c>
      <c r="D94" s="3">
        <v>5</v>
      </c>
      <c r="E94" s="2">
        <v>0</v>
      </c>
      <c r="F94" s="2">
        <v>0</v>
      </c>
      <c r="G94" s="2">
        <v>5</v>
      </c>
      <c r="H94" s="2">
        <v>0</v>
      </c>
      <c r="I94" s="2">
        <v>0</v>
      </c>
    </row>
    <row r="95" spans="1:9">
      <c r="A95" s="2" t="s">
        <v>42</v>
      </c>
      <c r="B95" s="105" t="s">
        <v>132</v>
      </c>
      <c r="C95" s="105" t="s">
        <v>77</v>
      </c>
      <c r="D95" s="3">
        <v>4</v>
      </c>
      <c r="E95" s="2">
        <v>0</v>
      </c>
      <c r="F95" s="2">
        <v>2</v>
      </c>
      <c r="G95" s="2">
        <v>2</v>
      </c>
      <c r="H95" s="2">
        <v>0</v>
      </c>
      <c r="I95" s="2">
        <v>0</v>
      </c>
    </row>
    <row r="96" spans="1:9">
      <c r="A96" s="2" t="s">
        <v>13</v>
      </c>
      <c r="B96" s="105" t="s">
        <v>132</v>
      </c>
      <c r="C96" s="105" t="s">
        <v>1</v>
      </c>
      <c r="D96" s="3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</row>
    <row r="97" spans="1:9">
      <c r="A97" s="2" t="s">
        <v>66</v>
      </c>
      <c r="B97" s="105" t="s">
        <v>132</v>
      </c>
      <c r="C97" s="105" t="s">
        <v>135</v>
      </c>
      <c r="D97" s="3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</row>
    <row r="98" spans="1:9">
      <c r="A98" s="2" t="s">
        <v>7</v>
      </c>
      <c r="B98" s="105" t="s">
        <v>132</v>
      </c>
      <c r="C98" s="105" t="s">
        <v>62</v>
      </c>
      <c r="D98" s="3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</row>
    <row r="99" spans="1:9">
      <c r="A99" s="2" t="s">
        <v>46</v>
      </c>
      <c r="B99" s="105" t="s">
        <v>131</v>
      </c>
      <c r="C99" s="105" t="s">
        <v>46</v>
      </c>
      <c r="D99" s="3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</row>
    <row r="100" spans="1:9">
      <c r="A100" s="2" t="s">
        <v>90</v>
      </c>
      <c r="B100" s="105" t="s">
        <v>131</v>
      </c>
      <c r="C100" s="105" t="s">
        <v>90</v>
      </c>
      <c r="D100" s="3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</row>
    <row r="101" spans="1:9">
      <c r="A101" s="2" t="s">
        <v>96</v>
      </c>
      <c r="B101" s="105" t="s">
        <v>132</v>
      </c>
      <c r="C101" s="105" t="s">
        <v>135</v>
      </c>
      <c r="D101" s="3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</row>
    <row r="102" spans="1:9">
      <c r="A102" s="2" t="s">
        <v>37</v>
      </c>
      <c r="B102" s="105" t="s">
        <v>132</v>
      </c>
      <c r="C102" s="105" t="s">
        <v>135</v>
      </c>
      <c r="D102" s="3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</row>
    <row r="103" spans="1:9">
      <c r="A103" s="2" t="s">
        <v>30</v>
      </c>
      <c r="B103" s="105" t="s">
        <v>132</v>
      </c>
      <c r="C103" s="105" t="s">
        <v>46</v>
      </c>
      <c r="D103" s="3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</row>
  </sheetData>
  <autoFilter ref="B1:C103"/>
  <sortState ref="A2:I103">
    <sortCondition descending="1" ref="D2:D103"/>
    <sortCondition ref="A2:A103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M76"/>
  <sheetViews>
    <sheetView topLeftCell="E1" zoomScale="85" zoomScaleNormal="85" workbookViewId="0">
      <selection activeCell="H1" sqref="H1"/>
    </sheetView>
  </sheetViews>
  <sheetFormatPr defaultRowHeight="15"/>
  <cols>
    <col min="1" max="1" width="48.7109375" customWidth="1"/>
    <col min="2" max="2" width="19.85546875" style="105" customWidth="1"/>
    <col min="3" max="3" width="19.5703125" style="105" customWidth="1"/>
    <col min="6" max="6" width="20.5703125" customWidth="1"/>
    <col min="7" max="7" width="27.85546875" customWidth="1"/>
    <col min="8" max="8" width="16.42578125" customWidth="1"/>
    <col min="9" max="9" width="15.7109375" customWidth="1"/>
    <col min="10" max="10" width="22.140625" customWidth="1"/>
    <col min="11" max="11" width="18.140625" customWidth="1"/>
    <col min="12" max="12" width="19.42578125" customWidth="1"/>
    <col min="13" max="13" width="23.5703125" customWidth="1"/>
  </cols>
  <sheetData>
    <row r="1" spans="1:13" ht="109.5" customHeight="1">
      <c r="A1" s="41" t="s">
        <v>102</v>
      </c>
      <c r="B1" s="34" t="s">
        <v>129</v>
      </c>
      <c r="C1" s="34" t="s">
        <v>130</v>
      </c>
      <c r="D1" s="42" t="s">
        <v>0</v>
      </c>
      <c r="E1" s="43" t="s">
        <v>103</v>
      </c>
      <c r="F1" s="123" t="s">
        <v>189</v>
      </c>
      <c r="G1" s="123" t="s">
        <v>167</v>
      </c>
      <c r="H1" s="125" t="s">
        <v>168</v>
      </c>
      <c r="I1" s="125" t="s">
        <v>188</v>
      </c>
      <c r="J1" s="125" t="s">
        <v>191</v>
      </c>
      <c r="K1" s="125" t="s">
        <v>192</v>
      </c>
      <c r="L1" s="125" t="s">
        <v>193</v>
      </c>
      <c r="M1" s="125" t="s">
        <v>190</v>
      </c>
    </row>
    <row r="2" spans="1:13">
      <c r="A2" s="21" t="s">
        <v>22</v>
      </c>
      <c r="B2" s="21" t="s">
        <v>132</v>
      </c>
      <c r="C2" s="21" t="s">
        <v>4</v>
      </c>
      <c r="D2" s="22">
        <v>100</v>
      </c>
      <c r="E2" s="23">
        <v>4</v>
      </c>
      <c r="F2" s="13">
        <v>10</v>
      </c>
      <c r="G2" s="13">
        <v>10</v>
      </c>
      <c r="H2" s="13">
        <v>20</v>
      </c>
      <c r="I2" s="15">
        <v>0</v>
      </c>
      <c r="J2" s="15">
        <v>0</v>
      </c>
      <c r="K2" s="15">
        <v>0</v>
      </c>
      <c r="L2" s="15">
        <v>0</v>
      </c>
      <c r="M2" s="15">
        <v>0</v>
      </c>
    </row>
    <row r="3" spans="1:13">
      <c r="A3" s="21" t="s">
        <v>57</v>
      </c>
      <c r="B3" s="21" t="s">
        <v>132</v>
      </c>
      <c r="C3" s="21" t="s">
        <v>46</v>
      </c>
      <c r="D3" s="22">
        <v>100</v>
      </c>
      <c r="E3" s="23">
        <v>1</v>
      </c>
      <c r="F3" s="13">
        <v>10</v>
      </c>
      <c r="G3" s="13">
        <v>10</v>
      </c>
      <c r="H3" s="13">
        <v>20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</row>
    <row r="4" spans="1:13">
      <c r="A4" s="21" t="s">
        <v>44</v>
      </c>
      <c r="B4" s="21" t="s">
        <v>132</v>
      </c>
      <c r="C4" s="21" t="s">
        <v>34</v>
      </c>
      <c r="D4" s="22">
        <v>90</v>
      </c>
      <c r="E4" s="23">
        <v>4</v>
      </c>
      <c r="F4" s="13">
        <v>10</v>
      </c>
      <c r="G4" s="13">
        <v>10</v>
      </c>
      <c r="H4" s="13">
        <v>20</v>
      </c>
      <c r="I4" s="13">
        <v>0</v>
      </c>
      <c r="J4" s="13">
        <v>20</v>
      </c>
      <c r="K4" s="13">
        <v>15</v>
      </c>
      <c r="L4" s="13">
        <v>5</v>
      </c>
      <c r="M4" s="13">
        <v>10</v>
      </c>
    </row>
    <row r="5" spans="1:13">
      <c r="A5" s="21" t="s">
        <v>97</v>
      </c>
      <c r="B5" s="21" t="s">
        <v>132</v>
      </c>
      <c r="C5" s="21" t="s">
        <v>1</v>
      </c>
      <c r="D5" s="22">
        <v>85</v>
      </c>
      <c r="E5" s="23">
        <v>2</v>
      </c>
      <c r="F5" s="13">
        <v>10</v>
      </c>
      <c r="G5" s="13">
        <v>10</v>
      </c>
      <c r="H5" s="13">
        <v>20</v>
      </c>
      <c r="I5" s="13">
        <v>0</v>
      </c>
      <c r="J5" s="13">
        <v>20</v>
      </c>
      <c r="K5" s="13">
        <v>15</v>
      </c>
      <c r="L5" s="13">
        <v>0</v>
      </c>
      <c r="M5" s="13">
        <v>10</v>
      </c>
    </row>
    <row r="6" spans="1:13">
      <c r="A6" s="21" t="s">
        <v>16</v>
      </c>
      <c r="B6" s="21" t="s">
        <v>132</v>
      </c>
      <c r="C6" s="21" t="s">
        <v>1</v>
      </c>
      <c r="D6" s="22">
        <v>83</v>
      </c>
      <c r="E6" s="23">
        <v>5</v>
      </c>
      <c r="F6" s="13">
        <v>10</v>
      </c>
      <c r="G6" s="13">
        <v>10</v>
      </c>
      <c r="H6" s="13">
        <v>20</v>
      </c>
      <c r="I6" s="16">
        <v>2.6805716895427114</v>
      </c>
      <c r="J6" s="13">
        <v>20</v>
      </c>
      <c r="K6" s="13">
        <v>15</v>
      </c>
      <c r="L6" s="13">
        <v>5</v>
      </c>
      <c r="M6" s="13">
        <v>0</v>
      </c>
    </row>
    <row r="7" spans="1:13">
      <c r="A7" s="21" t="s">
        <v>95</v>
      </c>
      <c r="B7" s="21" t="s">
        <v>132</v>
      </c>
      <c r="C7" s="21" t="s">
        <v>34</v>
      </c>
      <c r="D7" s="22">
        <v>81</v>
      </c>
      <c r="E7" s="23">
        <v>5</v>
      </c>
      <c r="F7" s="13">
        <v>10</v>
      </c>
      <c r="G7" s="13">
        <v>0</v>
      </c>
      <c r="H7" s="13">
        <v>20</v>
      </c>
      <c r="I7" s="16">
        <v>1.2779680489808976</v>
      </c>
      <c r="J7" s="13">
        <v>20</v>
      </c>
      <c r="K7" s="13">
        <v>15</v>
      </c>
      <c r="L7" s="13">
        <v>5</v>
      </c>
      <c r="M7" s="13">
        <v>10</v>
      </c>
    </row>
    <row r="8" spans="1:13">
      <c r="A8" s="21" t="s">
        <v>29</v>
      </c>
      <c r="B8" s="21" t="s">
        <v>132</v>
      </c>
      <c r="C8" s="21" t="s">
        <v>90</v>
      </c>
      <c r="D8" s="22">
        <v>80</v>
      </c>
      <c r="E8" s="23">
        <v>5</v>
      </c>
      <c r="F8" s="13">
        <v>10</v>
      </c>
      <c r="G8" s="13">
        <v>10</v>
      </c>
      <c r="H8" s="13">
        <v>20</v>
      </c>
      <c r="I8" s="105">
        <v>0</v>
      </c>
      <c r="J8" s="105">
        <v>20</v>
      </c>
      <c r="K8" s="105">
        <v>15</v>
      </c>
      <c r="L8" s="105">
        <v>5</v>
      </c>
      <c r="M8" s="105">
        <v>0</v>
      </c>
    </row>
    <row r="9" spans="1:13">
      <c r="A9" s="21" t="s">
        <v>51</v>
      </c>
      <c r="B9" s="21" t="s">
        <v>132</v>
      </c>
      <c r="C9" s="21" t="s">
        <v>90</v>
      </c>
      <c r="D9" s="22">
        <v>80</v>
      </c>
      <c r="E9" s="23">
        <v>5</v>
      </c>
      <c r="F9" s="13">
        <v>10</v>
      </c>
      <c r="G9" s="13">
        <v>0</v>
      </c>
      <c r="H9" s="13">
        <v>20</v>
      </c>
      <c r="I9" s="13">
        <v>0</v>
      </c>
      <c r="J9" s="13">
        <v>20</v>
      </c>
      <c r="K9" s="13">
        <v>15</v>
      </c>
      <c r="L9" s="13">
        <v>5</v>
      </c>
      <c r="M9" s="13">
        <v>10</v>
      </c>
    </row>
    <row r="10" spans="1:13">
      <c r="A10" s="21" t="s">
        <v>45</v>
      </c>
      <c r="B10" s="21" t="s">
        <v>132</v>
      </c>
      <c r="C10" s="21" t="s">
        <v>46</v>
      </c>
      <c r="D10" s="22">
        <v>80</v>
      </c>
      <c r="E10" s="23">
        <v>5</v>
      </c>
      <c r="F10" s="13">
        <v>10</v>
      </c>
      <c r="G10" s="13">
        <v>0</v>
      </c>
      <c r="H10" s="13">
        <v>20</v>
      </c>
      <c r="I10" s="13">
        <v>0</v>
      </c>
      <c r="J10" s="13">
        <v>20</v>
      </c>
      <c r="K10" s="13">
        <v>15</v>
      </c>
      <c r="L10" s="13">
        <v>5</v>
      </c>
      <c r="M10" s="13">
        <v>10</v>
      </c>
    </row>
    <row r="11" spans="1:13">
      <c r="A11" s="21" t="s">
        <v>27</v>
      </c>
      <c r="B11" s="21" t="s">
        <v>132</v>
      </c>
      <c r="C11" s="21" t="s">
        <v>99</v>
      </c>
      <c r="D11" s="22">
        <v>75</v>
      </c>
      <c r="E11" s="23">
        <v>5</v>
      </c>
      <c r="F11" s="13">
        <v>10</v>
      </c>
      <c r="G11" s="13">
        <v>10</v>
      </c>
      <c r="H11" s="13">
        <v>20</v>
      </c>
      <c r="I11" s="13">
        <v>0</v>
      </c>
      <c r="J11" s="13">
        <v>20</v>
      </c>
      <c r="K11" s="13">
        <v>15</v>
      </c>
      <c r="L11" s="13">
        <v>0</v>
      </c>
      <c r="M11" s="13">
        <v>0</v>
      </c>
    </row>
    <row r="12" spans="1:13" ht="24">
      <c r="A12" s="21" t="s">
        <v>68</v>
      </c>
      <c r="B12" s="21" t="s">
        <v>132</v>
      </c>
      <c r="C12" s="21" t="s">
        <v>134</v>
      </c>
      <c r="D12" s="22">
        <v>75</v>
      </c>
      <c r="E12" s="23">
        <v>5</v>
      </c>
      <c r="F12" s="13">
        <v>10</v>
      </c>
      <c r="G12" s="13">
        <v>0</v>
      </c>
      <c r="H12" s="13">
        <v>20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</row>
    <row r="13" spans="1:13">
      <c r="A13" s="21" t="s">
        <v>55</v>
      </c>
      <c r="B13" s="21" t="s">
        <v>132</v>
      </c>
      <c r="C13" s="21" t="s">
        <v>9</v>
      </c>
      <c r="D13" s="22">
        <v>75</v>
      </c>
      <c r="E13" s="23">
        <v>4</v>
      </c>
      <c r="F13" s="13">
        <v>10</v>
      </c>
      <c r="G13" s="13">
        <v>10</v>
      </c>
      <c r="H13" s="13">
        <v>10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</row>
    <row r="14" spans="1:13">
      <c r="A14" s="21" t="s">
        <v>90</v>
      </c>
      <c r="B14" s="21" t="s">
        <v>131</v>
      </c>
      <c r="C14" s="21" t="s">
        <v>90</v>
      </c>
      <c r="D14" s="22">
        <v>75</v>
      </c>
      <c r="E14" s="23">
        <v>4</v>
      </c>
      <c r="F14" s="13">
        <v>10</v>
      </c>
      <c r="G14" s="13">
        <v>0</v>
      </c>
      <c r="H14" s="13">
        <v>20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</row>
    <row r="15" spans="1:13">
      <c r="A15" s="21" t="s">
        <v>63</v>
      </c>
      <c r="B15" s="21" t="s">
        <v>132</v>
      </c>
      <c r="C15" s="21" t="s">
        <v>4</v>
      </c>
      <c r="D15" s="22">
        <v>75</v>
      </c>
      <c r="E15" s="23">
        <v>4</v>
      </c>
      <c r="F15" s="13">
        <v>10</v>
      </c>
      <c r="G15" s="13">
        <v>0</v>
      </c>
      <c r="H15" s="13">
        <v>20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</row>
    <row r="16" spans="1:13">
      <c r="A16" s="21" t="s">
        <v>73</v>
      </c>
      <c r="B16" s="21" t="s">
        <v>132</v>
      </c>
      <c r="C16" s="21" t="s">
        <v>4</v>
      </c>
      <c r="D16" s="22">
        <v>75</v>
      </c>
      <c r="E16" s="23">
        <v>4</v>
      </c>
      <c r="F16" s="13">
        <v>10</v>
      </c>
      <c r="G16" s="13">
        <v>0</v>
      </c>
      <c r="H16" s="13">
        <v>20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</row>
    <row r="17" spans="1:13">
      <c r="A17" s="21" t="s">
        <v>78</v>
      </c>
      <c r="B17" s="21" t="s">
        <v>132</v>
      </c>
      <c r="C17" s="21" t="s">
        <v>4</v>
      </c>
      <c r="D17" s="22">
        <v>75</v>
      </c>
      <c r="E17" s="23">
        <v>4</v>
      </c>
      <c r="F17" s="13">
        <v>10</v>
      </c>
      <c r="G17" s="13">
        <v>0</v>
      </c>
      <c r="H17" s="13">
        <v>20</v>
      </c>
      <c r="I17" s="13">
        <v>0</v>
      </c>
      <c r="J17" s="13">
        <v>20</v>
      </c>
      <c r="K17" s="13">
        <v>15</v>
      </c>
      <c r="L17" s="13">
        <v>0</v>
      </c>
      <c r="M17" s="13">
        <v>10</v>
      </c>
    </row>
    <row r="18" spans="1:13">
      <c r="A18" s="21" t="s">
        <v>94</v>
      </c>
      <c r="B18" s="21" t="s">
        <v>132</v>
      </c>
      <c r="C18" s="21" t="s">
        <v>77</v>
      </c>
      <c r="D18" s="22">
        <v>75</v>
      </c>
      <c r="E18" s="23">
        <v>3</v>
      </c>
      <c r="F18" s="13">
        <v>10</v>
      </c>
      <c r="G18" s="13">
        <v>0</v>
      </c>
      <c r="H18" s="13">
        <v>20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</row>
    <row r="19" spans="1:13">
      <c r="A19" s="21" t="s">
        <v>10</v>
      </c>
      <c r="B19" s="21" t="s">
        <v>132</v>
      </c>
      <c r="C19" s="21" t="s">
        <v>9</v>
      </c>
      <c r="D19" s="22">
        <v>75</v>
      </c>
      <c r="E19" s="23">
        <v>3</v>
      </c>
      <c r="F19" s="13">
        <v>10</v>
      </c>
      <c r="G19" s="13">
        <v>0</v>
      </c>
      <c r="H19" s="13">
        <v>20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</row>
    <row r="20" spans="1:13">
      <c r="A20" s="21" t="s">
        <v>91</v>
      </c>
      <c r="B20" s="21" t="s">
        <v>131</v>
      </c>
      <c r="C20" s="21" t="s">
        <v>135</v>
      </c>
      <c r="D20" s="22">
        <v>75</v>
      </c>
      <c r="E20" s="23">
        <v>2</v>
      </c>
      <c r="F20" s="13">
        <v>10</v>
      </c>
      <c r="G20" s="13">
        <v>0</v>
      </c>
      <c r="H20" s="13">
        <v>20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>
      <c r="A21" s="21" t="s">
        <v>26</v>
      </c>
      <c r="B21" s="21" t="s">
        <v>132</v>
      </c>
      <c r="C21" s="21" t="s">
        <v>34</v>
      </c>
      <c r="D21" s="22">
        <v>75</v>
      </c>
      <c r="E21" s="23">
        <v>2</v>
      </c>
      <c r="F21" s="13">
        <v>10</v>
      </c>
      <c r="G21" s="13">
        <v>0</v>
      </c>
      <c r="H21" s="13">
        <v>20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>
      <c r="A22" s="21" t="s">
        <v>84</v>
      </c>
      <c r="B22" s="21" t="s">
        <v>132</v>
      </c>
      <c r="C22" s="21" t="s">
        <v>90</v>
      </c>
      <c r="D22" s="22">
        <v>75</v>
      </c>
      <c r="E22" s="23">
        <v>2</v>
      </c>
      <c r="F22" s="13">
        <v>10</v>
      </c>
      <c r="G22" s="13">
        <v>0</v>
      </c>
      <c r="H22" s="13">
        <v>20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</row>
    <row r="23" spans="1:13">
      <c r="A23" s="21" t="s">
        <v>34</v>
      </c>
      <c r="B23" s="21" t="s">
        <v>131</v>
      </c>
      <c r="C23" s="21" t="s">
        <v>34</v>
      </c>
      <c r="D23" s="22">
        <v>75</v>
      </c>
      <c r="E23" s="23">
        <v>2</v>
      </c>
      <c r="F23" s="13">
        <v>0</v>
      </c>
      <c r="G23" s="13">
        <v>10</v>
      </c>
      <c r="H23" s="13">
        <v>20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>
      <c r="A24" s="21" t="s">
        <v>49</v>
      </c>
      <c r="B24" s="21" t="s">
        <v>132</v>
      </c>
      <c r="C24" s="21" t="s">
        <v>90</v>
      </c>
      <c r="D24" s="22">
        <v>75</v>
      </c>
      <c r="E24" s="23">
        <v>1</v>
      </c>
      <c r="F24" s="13">
        <v>10</v>
      </c>
      <c r="G24" s="13">
        <v>0</v>
      </c>
      <c r="H24" s="13">
        <v>20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</row>
    <row r="25" spans="1:13">
      <c r="A25" s="21" t="s">
        <v>30</v>
      </c>
      <c r="B25" s="21" t="s">
        <v>132</v>
      </c>
      <c r="C25" s="21" t="s">
        <v>46</v>
      </c>
      <c r="D25" s="22">
        <v>75</v>
      </c>
      <c r="E25" s="23">
        <v>1</v>
      </c>
      <c r="F25" s="13">
        <v>10</v>
      </c>
      <c r="G25" s="13">
        <v>0</v>
      </c>
      <c r="H25" s="13">
        <v>20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>
      <c r="A26" s="21" t="s">
        <v>59</v>
      </c>
      <c r="B26" s="21" t="s">
        <v>132</v>
      </c>
      <c r="C26" s="21" t="s">
        <v>46</v>
      </c>
      <c r="D26" s="22">
        <v>70</v>
      </c>
      <c r="E26" s="23">
        <v>5</v>
      </c>
      <c r="F26" s="13">
        <v>0</v>
      </c>
      <c r="G26" s="13">
        <v>10</v>
      </c>
      <c r="H26" s="13">
        <v>20</v>
      </c>
      <c r="I26" s="13">
        <v>0</v>
      </c>
      <c r="J26" s="13">
        <v>20</v>
      </c>
      <c r="K26" s="13">
        <v>15</v>
      </c>
      <c r="L26" s="13">
        <v>5</v>
      </c>
      <c r="M26" s="13">
        <v>0</v>
      </c>
    </row>
    <row r="27" spans="1:13">
      <c r="A27" s="21" t="s">
        <v>43</v>
      </c>
      <c r="B27" s="21" t="s">
        <v>132</v>
      </c>
      <c r="C27" s="21" t="s">
        <v>70</v>
      </c>
      <c r="D27" s="22">
        <v>70</v>
      </c>
      <c r="E27" s="23">
        <v>1</v>
      </c>
      <c r="F27" s="13">
        <v>0</v>
      </c>
      <c r="G27" s="13">
        <v>0</v>
      </c>
      <c r="H27" s="13">
        <v>20</v>
      </c>
      <c r="I27" s="105">
        <v>0</v>
      </c>
      <c r="J27" s="105">
        <v>20</v>
      </c>
      <c r="K27" s="105">
        <v>15</v>
      </c>
      <c r="L27" s="105">
        <v>5</v>
      </c>
      <c r="M27" s="105">
        <v>10</v>
      </c>
    </row>
    <row r="28" spans="1:13">
      <c r="A28" s="21" t="s">
        <v>12</v>
      </c>
      <c r="B28" s="21" t="s">
        <v>132</v>
      </c>
      <c r="C28" s="21" t="s">
        <v>62</v>
      </c>
      <c r="D28" s="22">
        <v>65</v>
      </c>
      <c r="E28" s="23">
        <v>5</v>
      </c>
      <c r="F28" s="13">
        <v>10</v>
      </c>
      <c r="G28" s="13">
        <v>0</v>
      </c>
      <c r="H28" s="13">
        <v>20</v>
      </c>
      <c r="I28" s="105">
        <v>0</v>
      </c>
      <c r="J28" s="105">
        <v>20</v>
      </c>
      <c r="K28" s="105">
        <v>15</v>
      </c>
      <c r="L28" s="105">
        <v>0</v>
      </c>
      <c r="M28" s="105">
        <v>0</v>
      </c>
    </row>
    <row r="29" spans="1:13">
      <c r="A29" s="21" t="s">
        <v>93</v>
      </c>
      <c r="B29" s="21" t="s">
        <v>132</v>
      </c>
      <c r="C29" s="21" t="s">
        <v>62</v>
      </c>
      <c r="D29" s="22">
        <v>65</v>
      </c>
      <c r="E29" s="23">
        <v>5</v>
      </c>
      <c r="F29" s="13">
        <v>10</v>
      </c>
      <c r="G29" s="13">
        <v>0</v>
      </c>
      <c r="H29" s="13">
        <v>20</v>
      </c>
      <c r="I29" s="13">
        <v>0</v>
      </c>
      <c r="J29" s="13">
        <v>20</v>
      </c>
      <c r="K29" s="13">
        <v>15</v>
      </c>
      <c r="L29" s="13">
        <v>0</v>
      </c>
      <c r="M29" s="13">
        <v>0</v>
      </c>
    </row>
    <row r="30" spans="1:13">
      <c r="A30" s="21" t="s">
        <v>86</v>
      </c>
      <c r="B30" s="21" t="s">
        <v>132</v>
      </c>
      <c r="C30" s="21" t="s">
        <v>34</v>
      </c>
      <c r="D30" s="22">
        <v>65</v>
      </c>
      <c r="E30" s="23">
        <v>5</v>
      </c>
      <c r="F30" s="13">
        <v>10</v>
      </c>
      <c r="G30" s="13">
        <v>0</v>
      </c>
      <c r="H30" s="13">
        <v>20</v>
      </c>
      <c r="I30" s="13">
        <v>0</v>
      </c>
      <c r="J30" s="13">
        <v>20</v>
      </c>
      <c r="K30" s="13">
        <v>15</v>
      </c>
      <c r="L30" s="13">
        <v>0</v>
      </c>
      <c r="M30" s="13">
        <v>0</v>
      </c>
    </row>
    <row r="31" spans="1:13">
      <c r="A31" s="21" t="s">
        <v>13</v>
      </c>
      <c r="B31" s="21" t="s">
        <v>132</v>
      </c>
      <c r="C31" s="21" t="s">
        <v>1</v>
      </c>
      <c r="D31" s="22">
        <v>65</v>
      </c>
      <c r="E31" s="23">
        <v>4</v>
      </c>
      <c r="F31" s="13">
        <v>10</v>
      </c>
      <c r="G31" s="13">
        <v>0</v>
      </c>
      <c r="H31" s="13">
        <v>20</v>
      </c>
      <c r="I31" s="13">
        <v>0</v>
      </c>
      <c r="J31" s="13">
        <v>20</v>
      </c>
      <c r="K31" s="13">
        <v>15</v>
      </c>
      <c r="L31" s="13">
        <v>0</v>
      </c>
      <c r="M31" s="13">
        <v>0</v>
      </c>
    </row>
    <row r="32" spans="1:13">
      <c r="A32" s="21" t="s">
        <v>76</v>
      </c>
      <c r="B32" s="21" t="s">
        <v>132</v>
      </c>
      <c r="C32" s="21" t="s">
        <v>99</v>
      </c>
      <c r="D32" s="22">
        <v>65</v>
      </c>
      <c r="E32" s="23">
        <v>4</v>
      </c>
      <c r="F32" s="13">
        <v>0</v>
      </c>
      <c r="G32" s="13">
        <v>10</v>
      </c>
      <c r="H32" s="13">
        <v>20</v>
      </c>
      <c r="I32" s="13">
        <v>0</v>
      </c>
      <c r="J32" s="13">
        <v>20</v>
      </c>
      <c r="K32" s="13">
        <v>15</v>
      </c>
      <c r="L32" s="13">
        <v>0</v>
      </c>
      <c r="M32" s="13">
        <v>0</v>
      </c>
    </row>
    <row r="33" spans="1:13">
      <c r="A33" s="21" t="s">
        <v>54</v>
      </c>
      <c r="B33" s="21" t="s">
        <v>132</v>
      </c>
      <c r="C33" s="21" t="s">
        <v>134</v>
      </c>
      <c r="D33" s="22">
        <v>65</v>
      </c>
      <c r="E33" s="23">
        <v>3</v>
      </c>
      <c r="F33" s="13">
        <v>10</v>
      </c>
      <c r="G33" s="13">
        <v>0</v>
      </c>
      <c r="H33" s="13">
        <v>20</v>
      </c>
      <c r="I33" s="105">
        <v>0</v>
      </c>
      <c r="J33" s="105">
        <v>20</v>
      </c>
      <c r="K33" s="105">
        <v>15</v>
      </c>
      <c r="L33" s="105">
        <v>0</v>
      </c>
      <c r="M33" s="105">
        <v>0</v>
      </c>
    </row>
    <row r="34" spans="1:13">
      <c r="A34" s="21" t="s">
        <v>74</v>
      </c>
      <c r="B34" s="21" t="s">
        <v>132</v>
      </c>
      <c r="C34" s="21" t="s">
        <v>9</v>
      </c>
      <c r="D34" s="22">
        <v>65</v>
      </c>
      <c r="E34" s="23">
        <v>3</v>
      </c>
      <c r="F34" s="13">
        <v>0</v>
      </c>
      <c r="G34" s="13">
        <v>0</v>
      </c>
      <c r="H34" s="13">
        <v>20</v>
      </c>
      <c r="I34" s="105">
        <v>10</v>
      </c>
      <c r="J34" s="105">
        <v>20</v>
      </c>
      <c r="K34" s="105">
        <v>15</v>
      </c>
      <c r="L34" s="105">
        <v>0</v>
      </c>
      <c r="M34" s="105">
        <v>0</v>
      </c>
    </row>
    <row r="35" spans="1:13">
      <c r="A35" s="21" t="s">
        <v>47</v>
      </c>
      <c r="B35" s="21" t="s">
        <v>132</v>
      </c>
      <c r="C35" s="21" t="s">
        <v>9</v>
      </c>
      <c r="D35" s="22">
        <v>61</v>
      </c>
      <c r="E35" s="23">
        <v>5</v>
      </c>
      <c r="F35" s="13">
        <v>0</v>
      </c>
      <c r="G35" s="13">
        <v>0</v>
      </c>
      <c r="H35" s="13">
        <v>20</v>
      </c>
      <c r="I35" s="16">
        <v>5.6141048160691707</v>
      </c>
      <c r="J35" s="105">
        <v>20</v>
      </c>
      <c r="K35" s="105">
        <v>15</v>
      </c>
      <c r="L35" s="105">
        <v>0</v>
      </c>
      <c r="M35" s="105">
        <v>0</v>
      </c>
    </row>
    <row r="36" spans="1:13">
      <c r="A36" s="21" t="s">
        <v>24</v>
      </c>
      <c r="B36" s="21" t="s">
        <v>132</v>
      </c>
      <c r="C36" s="21" t="s">
        <v>134</v>
      </c>
      <c r="D36" s="22">
        <v>57</v>
      </c>
      <c r="E36" s="23">
        <v>4</v>
      </c>
      <c r="F36" s="13">
        <v>0</v>
      </c>
      <c r="G36" s="13">
        <v>0</v>
      </c>
      <c r="H36" s="13">
        <v>20</v>
      </c>
      <c r="I36" s="16">
        <v>1.6780626780626782</v>
      </c>
      <c r="J36" s="105">
        <v>20</v>
      </c>
      <c r="K36" s="105">
        <v>15</v>
      </c>
      <c r="L36" s="105">
        <v>0</v>
      </c>
      <c r="M36" s="105">
        <v>0</v>
      </c>
    </row>
    <row r="37" spans="1:13">
      <c r="A37" s="21" t="s">
        <v>83</v>
      </c>
      <c r="B37" s="21" t="s">
        <v>132</v>
      </c>
      <c r="C37" s="21" t="s">
        <v>4</v>
      </c>
      <c r="D37" s="22">
        <v>55</v>
      </c>
      <c r="E37" s="23">
        <v>5</v>
      </c>
      <c r="F37" s="13">
        <v>0</v>
      </c>
      <c r="G37" s="13">
        <v>0</v>
      </c>
      <c r="H37" s="13">
        <v>20</v>
      </c>
      <c r="I37" s="13">
        <v>0</v>
      </c>
      <c r="J37" s="13">
        <v>20</v>
      </c>
      <c r="K37" s="13">
        <v>15</v>
      </c>
      <c r="L37" s="13">
        <v>0</v>
      </c>
      <c r="M37" s="13">
        <v>0</v>
      </c>
    </row>
    <row r="38" spans="1:13">
      <c r="A38" s="21" t="s">
        <v>33</v>
      </c>
      <c r="B38" s="21" t="s">
        <v>131</v>
      </c>
      <c r="C38" s="21" t="s">
        <v>33</v>
      </c>
      <c r="D38" s="22">
        <v>55</v>
      </c>
      <c r="E38" s="23">
        <v>4</v>
      </c>
      <c r="F38" s="13">
        <v>0</v>
      </c>
      <c r="G38" s="13">
        <v>0</v>
      </c>
      <c r="H38" s="13">
        <v>20</v>
      </c>
      <c r="I38" s="13">
        <v>0</v>
      </c>
      <c r="J38" s="13">
        <v>20</v>
      </c>
      <c r="K38" s="13">
        <v>15</v>
      </c>
      <c r="L38" s="13">
        <v>0</v>
      </c>
      <c r="M38" s="13">
        <v>0</v>
      </c>
    </row>
    <row r="39" spans="1:13">
      <c r="A39" s="21" t="s">
        <v>85</v>
      </c>
      <c r="B39" s="21" t="s">
        <v>132</v>
      </c>
      <c r="C39" s="21" t="s">
        <v>77</v>
      </c>
      <c r="D39" s="22">
        <v>55</v>
      </c>
      <c r="E39" s="23">
        <v>3</v>
      </c>
      <c r="F39" s="13">
        <v>10</v>
      </c>
      <c r="G39" s="13">
        <v>0</v>
      </c>
      <c r="H39" s="13">
        <v>10</v>
      </c>
      <c r="I39" s="13">
        <v>0</v>
      </c>
      <c r="J39" s="13">
        <v>20</v>
      </c>
      <c r="K39" s="13">
        <v>0</v>
      </c>
      <c r="L39" s="13">
        <v>5</v>
      </c>
      <c r="M39" s="13">
        <v>10</v>
      </c>
    </row>
    <row r="40" spans="1:13">
      <c r="A40" s="21" t="s">
        <v>61</v>
      </c>
      <c r="B40" s="21" t="s">
        <v>132</v>
      </c>
      <c r="C40" s="21" t="s">
        <v>90</v>
      </c>
      <c r="D40" s="22">
        <v>55</v>
      </c>
      <c r="E40" s="23">
        <v>2</v>
      </c>
      <c r="F40" s="13">
        <v>0</v>
      </c>
      <c r="G40" s="13">
        <v>0</v>
      </c>
      <c r="H40" s="13">
        <v>20</v>
      </c>
      <c r="I40" s="13">
        <v>0</v>
      </c>
      <c r="J40" s="13">
        <v>20</v>
      </c>
      <c r="K40" s="13">
        <v>15</v>
      </c>
      <c r="L40" s="13">
        <v>0</v>
      </c>
      <c r="M40" s="13">
        <v>0</v>
      </c>
    </row>
    <row r="41" spans="1:13">
      <c r="A41" s="21" t="s">
        <v>70</v>
      </c>
      <c r="B41" s="21" t="s">
        <v>131</v>
      </c>
      <c r="C41" s="21" t="s">
        <v>70</v>
      </c>
      <c r="D41" s="22">
        <v>55</v>
      </c>
      <c r="E41" s="23">
        <v>1</v>
      </c>
      <c r="F41" s="13">
        <v>10</v>
      </c>
      <c r="G41" s="13">
        <v>0</v>
      </c>
      <c r="H41" s="13">
        <v>0</v>
      </c>
      <c r="I41" s="105">
        <v>10</v>
      </c>
      <c r="J41" s="105">
        <v>20</v>
      </c>
      <c r="K41" s="105">
        <v>15</v>
      </c>
      <c r="L41" s="105">
        <v>0</v>
      </c>
      <c r="M41" s="105">
        <v>0</v>
      </c>
    </row>
    <row r="42" spans="1:13">
      <c r="A42" s="21" t="s">
        <v>72</v>
      </c>
      <c r="B42" s="21" t="s">
        <v>132</v>
      </c>
      <c r="C42" s="21" t="s">
        <v>134</v>
      </c>
      <c r="D42" s="22">
        <v>52</v>
      </c>
      <c r="E42" s="23">
        <v>4</v>
      </c>
      <c r="F42" s="13">
        <v>0</v>
      </c>
      <c r="G42" s="13">
        <v>0</v>
      </c>
      <c r="H42" s="13">
        <v>10</v>
      </c>
      <c r="I42" s="16">
        <v>7.0149806263728118</v>
      </c>
      <c r="J42" s="105">
        <v>20</v>
      </c>
      <c r="K42" s="105">
        <v>15</v>
      </c>
      <c r="L42" s="105">
        <v>0</v>
      </c>
      <c r="M42" s="105">
        <v>0</v>
      </c>
    </row>
    <row r="43" spans="1:13">
      <c r="A43" s="21" t="s">
        <v>5</v>
      </c>
      <c r="B43" s="21" t="s">
        <v>132</v>
      </c>
      <c r="C43" s="21" t="s">
        <v>34</v>
      </c>
      <c r="D43" s="22">
        <v>50</v>
      </c>
      <c r="E43" s="23">
        <v>5</v>
      </c>
      <c r="F43" s="13">
        <v>0</v>
      </c>
      <c r="G43" s="13">
        <v>10</v>
      </c>
      <c r="H43" s="13">
        <v>20</v>
      </c>
      <c r="I43" s="105">
        <v>0</v>
      </c>
      <c r="J43" s="105">
        <v>20</v>
      </c>
      <c r="K43" s="105">
        <v>0</v>
      </c>
      <c r="L43" s="105">
        <v>0</v>
      </c>
      <c r="M43" s="105">
        <v>0</v>
      </c>
    </row>
    <row r="44" spans="1:13">
      <c r="A44" s="21" t="s">
        <v>32</v>
      </c>
      <c r="B44" s="21" t="s">
        <v>132</v>
      </c>
      <c r="C44" s="21" t="s">
        <v>90</v>
      </c>
      <c r="D44" s="22">
        <v>50</v>
      </c>
      <c r="E44" s="23">
        <v>4</v>
      </c>
      <c r="F44" s="13">
        <v>0</v>
      </c>
      <c r="G44" s="13">
        <v>0</v>
      </c>
      <c r="H44" s="13">
        <v>20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</row>
    <row r="45" spans="1:13">
      <c r="A45" s="21" t="s">
        <v>37</v>
      </c>
      <c r="B45" s="21" t="s">
        <v>132</v>
      </c>
      <c r="C45" s="21" t="s">
        <v>135</v>
      </c>
      <c r="D45" s="22">
        <v>50</v>
      </c>
      <c r="E45" s="23">
        <v>4</v>
      </c>
      <c r="F45" s="13">
        <v>0</v>
      </c>
      <c r="G45" s="13">
        <v>0</v>
      </c>
      <c r="H45" s="13">
        <v>20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</row>
    <row r="46" spans="1:13">
      <c r="A46" s="21" t="s">
        <v>6</v>
      </c>
      <c r="B46" s="21" t="s">
        <v>132</v>
      </c>
      <c r="C46" s="21" t="s">
        <v>99</v>
      </c>
      <c r="D46" s="22">
        <v>50</v>
      </c>
      <c r="E46" s="23">
        <v>3</v>
      </c>
      <c r="F46" s="13">
        <v>0</v>
      </c>
      <c r="G46" s="13">
        <v>0</v>
      </c>
      <c r="H46" s="13">
        <v>20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</row>
    <row r="47" spans="1:13">
      <c r="A47" s="21" t="s">
        <v>17</v>
      </c>
      <c r="B47" s="21" t="s">
        <v>132</v>
      </c>
      <c r="C47" s="21" t="s">
        <v>62</v>
      </c>
      <c r="D47" s="22">
        <v>50</v>
      </c>
      <c r="E47" s="23">
        <v>3</v>
      </c>
      <c r="F47" s="13">
        <v>0</v>
      </c>
      <c r="G47" s="13">
        <v>0</v>
      </c>
      <c r="H47" s="13">
        <v>20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</row>
    <row r="48" spans="1:13">
      <c r="A48" s="21" t="s">
        <v>15</v>
      </c>
      <c r="B48" s="21" t="s">
        <v>132</v>
      </c>
      <c r="C48" s="21" t="s">
        <v>62</v>
      </c>
      <c r="D48" s="22">
        <v>50</v>
      </c>
      <c r="E48" s="23">
        <v>3</v>
      </c>
      <c r="F48" s="13">
        <v>0</v>
      </c>
      <c r="G48" s="13">
        <v>0</v>
      </c>
      <c r="H48" s="13">
        <v>20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</row>
    <row r="49" spans="1:13">
      <c r="A49" s="21" t="s">
        <v>100</v>
      </c>
      <c r="B49" s="21" t="s">
        <v>132</v>
      </c>
      <c r="C49" s="21" t="s">
        <v>46</v>
      </c>
      <c r="D49" s="22">
        <v>50</v>
      </c>
      <c r="E49" s="23">
        <v>3</v>
      </c>
      <c r="F49" s="13">
        <v>10</v>
      </c>
      <c r="G49" s="13">
        <v>0</v>
      </c>
      <c r="H49" s="13">
        <v>10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</row>
    <row r="50" spans="1:13">
      <c r="A50" s="21" t="s">
        <v>89</v>
      </c>
      <c r="B50" s="21" t="s">
        <v>132</v>
      </c>
      <c r="C50" s="21" t="s">
        <v>134</v>
      </c>
      <c r="D50" s="22">
        <v>50</v>
      </c>
      <c r="E50" s="23">
        <v>2</v>
      </c>
      <c r="F50" s="13">
        <v>10</v>
      </c>
      <c r="G50" s="13">
        <v>0</v>
      </c>
      <c r="H50" s="13">
        <v>10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</row>
    <row r="51" spans="1:13">
      <c r="A51" s="21" t="s">
        <v>53</v>
      </c>
      <c r="B51" s="21" t="s">
        <v>132</v>
      </c>
      <c r="C51" s="21" t="s">
        <v>1</v>
      </c>
      <c r="D51" s="22">
        <v>50</v>
      </c>
      <c r="E51" s="23">
        <v>1</v>
      </c>
      <c r="F51" s="13">
        <v>10</v>
      </c>
      <c r="G51" s="13">
        <v>0</v>
      </c>
      <c r="H51" s="13">
        <v>10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</row>
    <row r="52" spans="1:13">
      <c r="A52" s="21" t="s">
        <v>75</v>
      </c>
      <c r="B52" s="21" t="s">
        <v>132</v>
      </c>
      <c r="C52" s="21" t="s">
        <v>77</v>
      </c>
      <c r="D52" s="22">
        <v>50</v>
      </c>
      <c r="E52" s="23">
        <v>1</v>
      </c>
      <c r="F52" s="13">
        <v>0</v>
      </c>
      <c r="G52" s="13">
        <v>0</v>
      </c>
      <c r="H52" s="13">
        <v>20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</row>
    <row r="53" spans="1:13">
      <c r="A53" s="21" t="s">
        <v>40</v>
      </c>
      <c r="B53" s="21" t="s">
        <v>132</v>
      </c>
      <c r="C53" s="21" t="s">
        <v>134</v>
      </c>
      <c r="D53" s="22">
        <v>50</v>
      </c>
      <c r="E53" s="23">
        <v>1</v>
      </c>
      <c r="F53" s="13">
        <v>0</v>
      </c>
      <c r="G53" s="13">
        <v>0</v>
      </c>
      <c r="H53" s="13">
        <v>20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</row>
    <row r="54" spans="1:13">
      <c r="A54" s="21" t="s">
        <v>25</v>
      </c>
      <c r="B54" s="21" t="s">
        <v>132</v>
      </c>
      <c r="C54" s="21" t="s">
        <v>9</v>
      </c>
      <c r="D54" s="22">
        <v>50</v>
      </c>
      <c r="E54" s="23">
        <v>1</v>
      </c>
      <c r="F54" s="13">
        <v>10</v>
      </c>
      <c r="G54" s="13">
        <v>0</v>
      </c>
      <c r="H54" s="13">
        <v>10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</row>
    <row r="55" spans="1:13">
      <c r="A55" s="21" t="s">
        <v>56</v>
      </c>
      <c r="B55" s="21" t="s">
        <v>132</v>
      </c>
      <c r="C55" s="21" t="s">
        <v>62</v>
      </c>
      <c r="D55" s="22">
        <v>45</v>
      </c>
      <c r="E55" s="23">
        <v>3</v>
      </c>
      <c r="F55" s="13">
        <v>0</v>
      </c>
      <c r="G55" s="13">
        <v>0</v>
      </c>
      <c r="H55" s="13">
        <v>10</v>
      </c>
      <c r="I55" s="105">
        <v>0</v>
      </c>
      <c r="J55" s="105">
        <v>20</v>
      </c>
      <c r="K55" s="105">
        <v>15</v>
      </c>
      <c r="L55" s="105">
        <v>0</v>
      </c>
      <c r="M55" s="105">
        <v>0</v>
      </c>
    </row>
    <row r="56" spans="1:13">
      <c r="A56" s="21" t="s">
        <v>77</v>
      </c>
      <c r="B56" s="21" t="s">
        <v>131</v>
      </c>
      <c r="C56" s="21" t="s">
        <v>77</v>
      </c>
      <c r="D56" s="22">
        <v>40</v>
      </c>
      <c r="E56" s="23">
        <v>3</v>
      </c>
      <c r="F56" s="13">
        <v>10</v>
      </c>
      <c r="G56" s="13">
        <v>0</v>
      </c>
      <c r="H56" s="13">
        <v>20</v>
      </c>
      <c r="I56" s="105">
        <v>0</v>
      </c>
      <c r="J56" s="105">
        <v>0</v>
      </c>
      <c r="K56" s="105">
        <v>0</v>
      </c>
      <c r="L56" s="105">
        <v>0</v>
      </c>
      <c r="M56" s="105">
        <v>10</v>
      </c>
    </row>
    <row r="57" spans="1:13">
      <c r="A57" s="21" t="s">
        <v>87</v>
      </c>
      <c r="B57" s="21" t="s">
        <v>132</v>
      </c>
      <c r="C57" s="21" t="s">
        <v>135</v>
      </c>
      <c r="D57" s="22">
        <v>35</v>
      </c>
      <c r="E57" s="23">
        <v>3</v>
      </c>
      <c r="F57" s="13">
        <v>0</v>
      </c>
      <c r="G57" s="13">
        <v>0</v>
      </c>
      <c r="H57" s="13">
        <v>10</v>
      </c>
      <c r="I57" s="105">
        <v>10</v>
      </c>
      <c r="J57" s="105">
        <v>0</v>
      </c>
      <c r="K57" s="105">
        <v>15</v>
      </c>
      <c r="L57" s="105">
        <v>0</v>
      </c>
      <c r="M57" s="105">
        <v>0</v>
      </c>
    </row>
    <row r="58" spans="1:13">
      <c r="A58" s="21" t="s">
        <v>101</v>
      </c>
      <c r="B58" s="21" t="s">
        <v>132</v>
      </c>
      <c r="C58" s="21" t="s">
        <v>90</v>
      </c>
      <c r="D58" s="22">
        <v>30</v>
      </c>
      <c r="E58" s="23">
        <v>5</v>
      </c>
      <c r="F58" s="13">
        <v>10</v>
      </c>
      <c r="G58" s="13">
        <v>0</v>
      </c>
      <c r="H58" s="13">
        <v>20</v>
      </c>
      <c r="I58" s="105">
        <v>0</v>
      </c>
      <c r="J58" s="105">
        <v>0</v>
      </c>
      <c r="K58" s="105">
        <v>0</v>
      </c>
      <c r="L58" s="105">
        <v>0</v>
      </c>
      <c r="M58" s="105">
        <v>0</v>
      </c>
    </row>
    <row r="59" spans="1:13">
      <c r="A59" s="21" t="s">
        <v>52</v>
      </c>
      <c r="B59" s="21" t="s">
        <v>132</v>
      </c>
      <c r="C59" s="21" t="s">
        <v>77</v>
      </c>
      <c r="D59" s="22">
        <v>30</v>
      </c>
      <c r="E59" s="23">
        <v>4</v>
      </c>
      <c r="F59" s="13">
        <v>0</v>
      </c>
      <c r="G59" s="13">
        <v>0</v>
      </c>
      <c r="H59" s="13">
        <v>0</v>
      </c>
      <c r="I59" s="105">
        <v>0</v>
      </c>
      <c r="J59" s="13">
        <v>20</v>
      </c>
      <c r="K59" s="13">
        <v>0</v>
      </c>
      <c r="L59" s="13">
        <v>0</v>
      </c>
      <c r="M59" s="13">
        <v>10</v>
      </c>
    </row>
    <row r="60" spans="1:13">
      <c r="A60" s="21" t="s">
        <v>65</v>
      </c>
      <c r="B60" s="21" t="s">
        <v>132</v>
      </c>
      <c r="C60" s="21" t="s">
        <v>90</v>
      </c>
      <c r="D60" s="22">
        <v>30</v>
      </c>
      <c r="E60" s="23">
        <v>2</v>
      </c>
      <c r="F60" s="13">
        <v>10</v>
      </c>
      <c r="G60" s="13">
        <v>0</v>
      </c>
      <c r="H60" s="13">
        <v>20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</row>
    <row r="61" spans="1:13">
      <c r="A61" s="21" t="s">
        <v>35</v>
      </c>
      <c r="B61" s="21" t="s">
        <v>132</v>
      </c>
      <c r="C61" s="21" t="s">
        <v>90</v>
      </c>
      <c r="D61" s="22">
        <v>30</v>
      </c>
      <c r="E61" s="23">
        <v>2</v>
      </c>
      <c r="F61" s="13">
        <v>10</v>
      </c>
      <c r="G61" s="13">
        <v>0</v>
      </c>
      <c r="H61" s="13">
        <v>20</v>
      </c>
      <c r="I61" s="105">
        <v>0</v>
      </c>
      <c r="J61" s="105">
        <v>0</v>
      </c>
      <c r="K61" s="105">
        <v>0</v>
      </c>
      <c r="L61" s="105">
        <v>0</v>
      </c>
      <c r="M61" s="105">
        <v>0</v>
      </c>
    </row>
    <row r="62" spans="1:13">
      <c r="A62" s="21" t="s">
        <v>20</v>
      </c>
      <c r="B62" s="21" t="s">
        <v>132</v>
      </c>
      <c r="C62" s="21" t="s">
        <v>135</v>
      </c>
      <c r="D62" s="22">
        <v>25</v>
      </c>
      <c r="E62" s="23">
        <v>1</v>
      </c>
      <c r="F62" s="13">
        <v>10</v>
      </c>
      <c r="G62" s="13">
        <v>0</v>
      </c>
      <c r="H62" s="13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</row>
    <row r="63" spans="1:13">
      <c r="A63" s="21" t="s">
        <v>31</v>
      </c>
      <c r="B63" s="21" t="s">
        <v>132</v>
      </c>
      <c r="C63" s="21" t="s">
        <v>46</v>
      </c>
      <c r="D63" s="22">
        <v>25</v>
      </c>
      <c r="E63" s="23">
        <v>1</v>
      </c>
      <c r="F63" s="13">
        <v>0</v>
      </c>
      <c r="G63" s="13">
        <v>0</v>
      </c>
      <c r="H63" s="13">
        <v>10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</row>
    <row r="64" spans="1:13">
      <c r="A64" s="21" t="s">
        <v>80</v>
      </c>
      <c r="B64" s="21" t="s">
        <v>132</v>
      </c>
      <c r="C64" s="21" t="s">
        <v>133</v>
      </c>
      <c r="D64" s="22">
        <v>25</v>
      </c>
      <c r="E64" s="23">
        <v>1</v>
      </c>
      <c r="F64" s="13">
        <v>10</v>
      </c>
      <c r="G64" s="13">
        <v>0</v>
      </c>
      <c r="H64" s="13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</row>
    <row r="65" spans="1:13">
      <c r="A65" s="21" t="s">
        <v>98</v>
      </c>
      <c r="B65" s="21" t="s">
        <v>132</v>
      </c>
      <c r="C65" s="21" t="s">
        <v>90</v>
      </c>
      <c r="D65" s="22">
        <v>20</v>
      </c>
      <c r="E65" s="23">
        <v>3</v>
      </c>
      <c r="F65" s="13">
        <v>0</v>
      </c>
      <c r="G65" s="13">
        <v>0</v>
      </c>
      <c r="H65" s="13">
        <v>20</v>
      </c>
      <c r="I65" s="105">
        <v>0</v>
      </c>
      <c r="J65" s="13">
        <v>0</v>
      </c>
      <c r="K65" s="13">
        <v>0</v>
      </c>
      <c r="L65" s="13">
        <v>0</v>
      </c>
      <c r="M65" s="13">
        <v>0</v>
      </c>
    </row>
    <row r="66" spans="1:13">
      <c r="A66" s="21" t="s">
        <v>92</v>
      </c>
      <c r="B66" s="21" t="s">
        <v>132</v>
      </c>
      <c r="C66" s="21" t="s">
        <v>1</v>
      </c>
      <c r="D66" s="22">
        <v>20</v>
      </c>
      <c r="E66" s="23">
        <v>3</v>
      </c>
      <c r="F66" s="13">
        <v>0</v>
      </c>
      <c r="G66" s="13">
        <v>0</v>
      </c>
      <c r="H66" s="13">
        <v>20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</row>
    <row r="67" spans="1:13">
      <c r="A67" s="21" t="s">
        <v>14</v>
      </c>
      <c r="B67" s="21" t="s">
        <v>132</v>
      </c>
      <c r="C67" s="21" t="s">
        <v>134</v>
      </c>
      <c r="D67" s="22">
        <v>20</v>
      </c>
      <c r="E67" s="23">
        <v>2</v>
      </c>
      <c r="F67" s="13">
        <v>10</v>
      </c>
      <c r="G67" s="13">
        <v>0</v>
      </c>
      <c r="H67" s="13">
        <v>10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</row>
    <row r="68" spans="1:13">
      <c r="A68" s="21" t="s">
        <v>136</v>
      </c>
      <c r="B68" s="21" t="s">
        <v>132</v>
      </c>
      <c r="C68" s="21" t="s">
        <v>33</v>
      </c>
      <c r="D68" s="22">
        <v>20</v>
      </c>
      <c r="E68" s="23">
        <v>1</v>
      </c>
      <c r="F68" s="13">
        <v>0</v>
      </c>
      <c r="G68" s="13">
        <v>0</v>
      </c>
      <c r="H68" s="13">
        <v>20</v>
      </c>
      <c r="I68" s="105">
        <v>0</v>
      </c>
      <c r="J68" s="105">
        <v>0</v>
      </c>
      <c r="K68" s="105">
        <v>0</v>
      </c>
      <c r="L68" s="105">
        <v>0</v>
      </c>
      <c r="M68" s="105">
        <v>0</v>
      </c>
    </row>
    <row r="69" spans="1:13">
      <c r="A69" s="21" t="s">
        <v>50</v>
      </c>
      <c r="B69" s="21" t="s">
        <v>132</v>
      </c>
      <c r="C69" s="21" t="s">
        <v>135</v>
      </c>
      <c r="D69" s="22">
        <v>10</v>
      </c>
      <c r="E69" s="23">
        <v>3</v>
      </c>
      <c r="F69" s="13">
        <v>0</v>
      </c>
      <c r="G69" s="13">
        <v>0</v>
      </c>
      <c r="H69" s="13">
        <v>10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</row>
    <row r="70" spans="1:13">
      <c r="A70" s="21" t="s">
        <v>23</v>
      </c>
      <c r="B70" s="21" t="s">
        <v>132</v>
      </c>
      <c r="C70" s="21" t="s">
        <v>34</v>
      </c>
      <c r="D70" s="22">
        <v>10</v>
      </c>
      <c r="E70" s="23">
        <v>2</v>
      </c>
      <c r="F70" s="13">
        <v>0</v>
      </c>
      <c r="G70" s="13">
        <v>0</v>
      </c>
      <c r="H70" s="13">
        <v>10</v>
      </c>
      <c r="I70" s="105">
        <v>0</v>
      </c>
      <c r="J70" s="105">
        <v>0</v>
      </c>
      <c r="K70" s="105">
        <v>0</v>
      </c>
      <c r="L70" s="105">
        <v>0</v>
      </c>
      <c r="M70" s="105">
        <v>0</v>
      </c>
    </row>
    <row r="71" spans="1:13">
      <c r="A71" s="21" t="s">
        <v>71</v>
      </c>
      <c r="B71" s="21" t="s">
        <v>132</v>
      </c>
      <c r="C71" s="21" t="s">
        <v>46</v>
      </c>
      <c r="D71" s="22">
        <v>10</v>
      </c>
      <c r="E71" s="23">
        <v>2</v>
      </c>
      <c r="F71" s="13">
        <v>0</v>
      </c>
      <c r="G71" s="13">
        <v>0</v>
      </c>
      <c r="H71" s="13">
        <v>10</v>
      </c>
      <c r="I71" s="105">
        <v>0</v>
      </c>
      <c r="J71" s="105">
        <v>0</v>
      </c>
      <c r="K71" s="105">
        <v>0</v>
      </c>
      <c r="L71" s="105">
        <v>0</v>
      </c>
      <c r="M71" s="105">
        <v>0</v>
      </c>
    </row>
    <row r="72" spans="1:13">
      <c r="A72" s="21" t="s">
        <v>8</v>
      </c>
      <c r="B72" s="21" t="s">
        <v>132</v>
      </c>
      <c r="C72" s="21" t="s">
        <v>1</v>
      </c>
      <c r="D72" s="22">
        <v>0</v>
      </c>
      <c r="E72" s="23">
        <v>2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</row>
    <row r="73" spans="1:13">
      <c r="A73" s="21" t="s">
        <v>36</v>
      </c>
      <c r="B73" s="21" t="s">
        <v>132</v>
      </c>
      <c r="C73" s="21" t="s">
        <v>99</v>
      </c>
      <c r="D73" s="22">
        <v>0</v>
      </c>
      <c r="E73" s="23">
        <v>2</v>
      </c>
      <c r="F73" s="13">
        <v>0</v>
      </c>
      <c r="G73" s="13">
        <v>0</v>
      </c>
      <c r="H73" s="13">
        <v>0</v>
      </c>
      <c r="I73" s="105">
        <v>0</v>
      </c>
      <c r="J73" s="105">
        <v>0</v>
      </c>
      <c r="K73" s="105">
        <v>0</v>
      </c>
      <c r="L73" s="105">
        <v>0</v>
      </c>
      <c r="M73" s="105">
        <v>0</v>
      </c>
    </row>
    <row r="74" spans="1:13">
      <c r="A74" s="21" t="s">
        <v>21</v>
      </c>
      <c r="B74" s="21" t="s">
        <v>132</v>
      </c>
      <c r="C74" s="21" t="s">
        <v>133</v>
      </c>
      <c r="D74" s="22">
        <v>0</v>
      </c>
      <c r="E74" s="23">
        <v>2</v>
      </c>
      <c r="F74" s="13">
        <v>0</v>
      </c>
      <c r="G74" s="13">
        <v>0</v>
      </c>
      <c r="H74" s="13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</row>
    <row r="75" spans="1:13">
      <c r="A75" s="21" t="s">
        <v>79</v>
      </c>
      <c r="B75" s="21" t="s">
        <v>132</v>
      </c>
      <c r="C75" s="21" t="s">
        <v>1</v>
      </c>
      <c r="D75" s="22">
        <v>0</v>
      </c>
      <c r="E75" s="23">
        <v>1</v>
      </c>
      <c r="F75" s="13">
        <v>0</v>
      </c>
      <c r="G75" s="13">
        <v>0</v>
      </c>
      <c r="H75" s="13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</row>
    <row r="76" spans="1:13">
      <c r="A76" s="21" t="s">
        <v>4</v>
      </c>
      <c r="B76" s="21" t="s">
        <v>131</v>
      </c>
      <c r="C76" s="21" t="s">
        <v>4</v>
      </c>
      <c r="D76" s="22">
        <v>0</v>
      </c>
      <c r="E76" s="23">
        <v>1</v>
      </c>
      <c r="F76" s="13">
        <v>0</v>
      </c>
      <c r="G76" s="13">
        <v>0</v>
      </c>
      <c r="H76" s="13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</row>
  </sheetData>
  <autoFilter ref="B1:C76"/>
  <sortState ref="A2:U76">
    <sortCondition descending="1" ref="D2:D76"/>
    <sortCondition descending="1" ref="E2:E76"/>
    <sortCondition ref="A2:A7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KOPĒJAIS INDEKSS</vt:lpstr>
      <vt:lpstr>Iekšējā dokumentu vadība</vt:lpstr>
      <vt:lpstr>Personāla vadība un ...</vt:lpstr>
      <vt:lpstr>Pamatdarbības IS</vt:lpstr>
      <vt:lpstr>IS sadarbība</vt:lpstr>
      <vt:lpstr>Starpiestāžu dok.aprite</vt:lpstr>
      <vt:lpstr>Pakalp.sniegšana &amp; kvalitāte</vt:lpstr>
      <vt:lpstr>Atvērtie dati</vt:lpstr>
      <vt:lpstr>Kom., atbalsts klientiem</vt:lpstr>
      <vt:lpstr>Komunikācija ar sabiedrību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</dc:creator>
  <cp:lastModifiedBy>evitat</cp:lastModifiedBy>
  <dcterms:created xsi:type="dcterms:W3CDTF">2014-12-25T14:57:57Z</dcterms:created>
  <dcterms:modified xsi:type="dcterms:W3CDTF">2015-02-10T13:56:48Z</dcterms:modified>
</cp:coreProperties>
</file>