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9440" windowHeight="11310" tabRatio="957" firstSheet="1" activeTab="1"/>
  </bookViews>
  <sheets>
    <sheet name="1.pielik. Bez projekta" sheetId="1" r:id="rId1"/>
    <sheet name="1.pielik. Bez projekta - aprēķ." sheetId="2" r:id="rId2"/>
    <sheet name="2.pielik. Alternatīvas" sheetId="3" r:id="rId3"/>
    <sheet name="2.pielik. Alternatīvu aprēķins" sheetId="4" r:id="rId4"/>
    <sheet name="Neparedz.izdevumi" sheetId="5" r:id="rId5"/>
    <sheet name="3.pielik.Soc.ek.analīze altern." sheetId="6" r:id="rId6"/>
    <sheet name="3.pielik.Soc.ek.aprēķins altern" sheetId="7" r:id="rId7"/>
    <sheet name="4.pielik.Finanšu analīze" sheetId="8" r:id="rId8"/>
    <sheet name="4.pielik.Finanšu an. aprēķins" sheetId="9" r:id="rId9"/>
    <sheet name="5.pielik.Finansiālā ilgtspēja" sheetId="10" r:id="rId10"/>
    <sheet name="6.pielik jutīguma analīze-Inv." sheetId="11" r:id="rId11"/>
    <sheet name="7.pielik.jutīguma anal.-Soc.ek.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FDS_HYPERLINK_TOGGLE_STATE__" hidden="1">"ON"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'[1]1993'!#REF!</definedName>
    <definedName name="_j1" localSheetId="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2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3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1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a" localSheetId="3" hidden="1">{"customer input",#N/A,FALSE,"Customer Input"}</definedName>
    <definedName name="a" localSheetId="10" hidden="1">{"customer input",#N/A,FALSE,"Customer Input"}</definedName>
    <definedName name="a" localSheetId="11" hidden="1">{"customer input",#N/A,FALSE,"Customer Input"}</definedName>
    <definedName name="a" hidden="1">{"customer input",#N/A,FALSE,"Customer Input"}</definedName>
    <definedName name="AS2DocOpenMode" hidden="1">"AS2DocumentEdit"</definedName>
    <definedName name="b" localSheetId="10" hidden="1">{"customer input",#N/A,FALSE,"Customer Input"}</definedName>
    <definedName name="b" localSheetId="11" hidden="1">{"customer input",#N/A,FALSE,"Customer Input"}</definedName>
    <definedName name="b" hidden="1">{"customer input",#N/A,FALSE,"Customer Input"}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s06usd">'[2]R5'!$E$7</definedName>
    <definedName name="Cash_Flows">OFFSET(#REF!,0,0,#REF!,1)</definedName>
    <definedName name="cc">'[3]PPE'!#REF!</definedName>
    <definedName name="ChartCaptions">#REF!</definedName>
    <definedName name="ChartingArea">'[4]EBITDA Bridge'!$A$6:$A$103,'[4]EBITDA Bridge'!$F$6:$L$103</definedName>
    <definedName name="ChartingLabels">#REF!</definedName>
    <definedName name="cur">#REF!</definedName>
    <definedName name="DAT1___0">'[5]предопл'!#REF!</definedName>
    <definedName name="DAT1___26">#REF!</definedName>
    <definedName name="DAT1___39">#REF!</definedName>
    <definedName name="DAT1___40">#REF!</definedName>
    <definedName name="DAT10___0">#REF!</definedName>
    <definedName name="DAT11___0">#REF!</definedName>
    <definedName name="DAT12___0">'[5]предопл'!#REF!</definedName>
    <definedName name="DAT12___26">#REF!</definedName>
    <definedName name="DAT12___39">#REF!</definedName>
    <definedName name="DAT12___40">#REF!</definedName>
    <definedName name="DAT13___0">'[5]предопл'!#REF!</definedName>
    <definedName name="DAT13___26">#REF!</definedName>
    <definedName name="DAT13___39">#REF!</definedName>
    <definedName name="DAT13___40">#REF!</definedName>
    <definedName name="DAT14___0">#REF!</definedName>
    <definedName name="DAT15___0">#REF!</definedName>
    <definedName name="DAT16___0">'[5]предопл'!#REF!</definedName>
    <definedName name="DAT16___26">#REF!</definedName>
    <definedName name="DAT16___39">#REF!</definedName>
    <definedName name="DAT16___40">#REF!</definedName>
    <definedName name="DAT17___0">'[5]предопл'!#REF!</definedName>
    <definedName name="DAT17___26">#REF!</definedName>
    <definedName name="DAT17___39">#REF!</definedName>
    <definedName name="DAT17___40">#REF!</definedName>
    <definedName name="DAT18___0">'[5]предопл'!#REF!</definedName>
    <definedName name="DAT18___26">#REF!</definedName>
    <definedName name="DAT18___39">#REF!</definedName>
    <definedName name="DAT18___40">#REF!</definedName>
    <definedName name="DAT19___0">'[5]предопл'!#REF!</definedName>
    <definedName name="DAT19___26">#REF!</definedName>
    <definedName name="DAT19___39">#REF!</definedName>
    <definedName name="DAT19___40">#REF!</definedName>
    <definedName name="DAT2___0">'[5]предопл'!#REF!</definedName>
    <definedName name="DAT2___26">#REF!</definedName>
    <definedName name="DAT2___39">#REF!</definedName>
    <definedName name="DAT2___40">#REF!</definedName>
    <definedName name="DAT20___0">#REF!</definedName>
    <definedName name="DAT21___0">#REF!</definedName>
    <definedName name="DAT22___0">#REF!</definedName>
    <definedName name="DAT23___0">#REF!</definedName>
    <definedName name="DAT24___0">#REF!</definedName>
    <definedName name="DAT3___0">'[5]предопл'!#REF!</definedName>
    <definedName name="DAT3___26">#REF!</definedName>
    <definedName name="DAT3___39">#REF!</definedName>
    <definedName name="DAT3___40">#REF!</definedName>
    <definedName name="DAT4___0">'[5]предопл'!#REF!</definedName>
    <definedName name="DAT4___26">#REF!</definedName>
    <definedName name="DAT4___39">#REF!</definedName>
    <definedName name="DAT4___40">#REF!</definedName>
    <definedName name="DAT5___0">'[5]предопл'!#REF!</definedName>
    <definedName name="DAT5___26">#REF!</definedName>
    <definedName name="DAT5___39">#REF!</definedName>
    <definedName name="DAT5___40">#REF!</definedName>
    <definedName name="DAT6___0">#REF!</definedName>
    <definedName name="DAT7___0">#REF!</definedName>
    <definedName name="DAT8___0">#REF!</definedName>
    <definedName name="DAT9___0">#REF!</definedName>
    <definedName name="data">#REF!</definedName>
    <definedName name="EBITDA_Bridge">#REF!</definedName>
    <definedName name="faperiod">'[6]Input'!$B$22</definedName>
    <definedName name="fyColHeading">#REF!</definedName>
    <definedName name="fyCoverDate">#REF!</definedName>
    <definedName name="G">'[6]Input'!$B$20</definedName>
    <definedName name="g_revs">'[3]Assumptions'!#REF!</definedName>
    <definedName name="his_revs">'[3]H-IS'!$D$3:$Y$6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39302.654224537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localSheetId="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2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3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1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n">'[3]PPE'!#REF!</definedName>
    <definedName name="Payment_Number" localSheetId="0">ROW()-Header_Row</definedName>
    <definedName name="Payment_Number" localSheetId="1">ROW()-Header_Row</definedName>
    <definedName name="Payment_Number" localSheetId="2">ROW()-Header_Row</definedName>
    <definedName name="Payment_Number" localSheetId="3">ROW()-Header_Row</definedName>
    <definedName name="Payment_Number" localSheetId="10">ROW()-Header_Row</definedName>
    <definedName name="Payment_Number" localSheetId="11">ROW()-Header_Row</definedName>
    <definedName name="Payment_Number">ROW()-Header_Row</definedName>
    <definedName name="_xlnm.Print_Area" localSheetId="0">'1.pielik. Bez projekta'!$A$1:$AB$23</definedName>
    <definedName name="_xlnm.Print_Area" localSheetId="1">'1.pielik. Bez projekta - aprēķ.'!$A$1:$AB$23</definedName>
    <definedName name="_xlnm.Print_Area" localSheetId="2">'2.pielik. Alternatīvas'!$A$1:$AB$52</definedName>
    <definedName name="_xlnm.Print_Area" localSheetId="3">'2.pielik. Alternatīvu aprēķins'!$A$1:$AB$54</definedName>
    <definedName name="_xlnm.Print_Area" localSheetId="5">'3.pielik.Soc.ek.analīze altern.'!$A$1:$AB$68</definedName>
    <definedName name="_xlnm.Print_Area" localSheetId="6">'3.pielik.Soc.ek.aprēķins altern'!$A$1:$AB$62</definedName>
    <definedName name="_xlnm.Print_Area" localSheetId="8">'4.pielik.Finanšu an. aprēķins'!$A$1:$AB$37</definedName>
    <definedName name="_xlnm.Print_Area" localSheetId="7">'4.pielik.Finanšu analīze'!$A$1:$R$26</definedName>
    <definedName name="_xlnm.Print_Area" localSheetId="9">'5.pielik.Finansiālā ilgtspēja'!$A$1:$AB$22</definedName>
    <definedName name="_xlnm.Print_Area" localSheetId="10">'6.pielik jutīguma analīze-Inv.'!$A$1:$AB$101</definedName>
    <definedName name="_xlnm.Print_Area" localSheetId="11">'7.pielik.jutīguma anal.-Soc.ek.'!$A$1:$AB$137</definedName>
    <definedName name="q">'[3]PPE'!#REF!</definedName>
    <definedName name="SA">'[7]Blad1'!$C$5</definedName>
    <definedName name="sum_of_cash_flows">#REF!</definedName>
    <definedName name="TEST0">#REF!</definedName>
    <definedName name="TEST1">#REF!</definedName>
    <definedName name="TEST1___0">#REF!</definedName>
    <definedName name="TEST2">#REF!</definedName>
    <definedName name="TEST2___0">#REF!</definedName>
    <definedName name="TEST3">#REF!</definedName>
    <definedName name="TEST3___0">#REF!</definedName>
    <definedName name="TEST4">#REF!</definedName>
    <definedName name="TEST4___0">#REF!</definedName>
    <definedName name="TEST5">#REF!</definedName>
    <definedName name="TEST5___0">#REF!</definedName>
    <definedName name="TESTHKEY">#REF!</definedName>
    <definedName name="TESTHKEY___0">#REF!</definedName>
    <definedName name="TESTKEYS">#REF!</definedName>
    <definedName name="TESTKEYS___0">'[5]предопл'!#REF!</definedName>
    <definedName name="TESTKEYS___26">#REF!</definedName>
    <definedName name="TESTKEYS___39">#REF!</definedName>
    <definedName name="TESTKEYS___40">#REF!</definedName>
    <definedName name="TESTVKEY">#REF!</definedName>
    <definedName name="TESTVKEY___0">'[5]предопл'!#REF!</definedName>
    <definedName name="TESTVKEY___26">#REF!</definedName>
    <definedName name="TESTVKEY___39">#REF!</definedName>
    <definedName name="TESTVKEY___40">#REF!</definedName>
    <definedName name="wrn.Adjusted._.Financials." localSheetId="0" hidden="1">{"Adjusted Balance Sheet",#N/A,FALSE,"HI Lexington";"Adjusted Income Statement",#N/A,FALSE,"HI Lexington"}</definedName>
    <definedName name="wrn.Adjusted._.Financials." localSheetId="1" hidden="1">{"Adjusted Balance Sheet",#N/A,FALSE,"HI Lexington";"Adjusted Income Statement",#N/A,FALSE,"HI Lexington"}</definedName>
    <definedName name="wrn.Adjusted._.Financials." localSheetId="2" hidden="1">{"Adjusted Balance Sheet",#N/A,FALSE,"HI Lexington";"Adjusted Income Statement",#N/A,FALSE,"HI Lexington"}</definedName>
    <definedName name="wrn.Adjusted._.Financials." localSheetId="3" hidden="1">{"Adjusted Balance Sheet",#N/A,FALSE,"HI Lexington";"Adjusted Income Statement",#N/A,FALSE,"HI Lexington"}</definedName>
    <definedName name="wrn.Adjusted._.Financials." localSheetId="10" hidden="1">{"Adjusted Balance Sheet",#N/A,FALSE,"HI Lexington";"Adjusted Income Statement",#N/A,FALSE,"HI Lexington"}</definedName>
    <definedName name="wrn.Adjusted._.Financials." localSheetId="11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ll._.Bass._.Schedules." localSheetId="0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1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2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3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10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11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Bass._.Exhibits." localSheetId="0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1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2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3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10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11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Cost._.Allocations." localSheetId="0" hidden="1">{"Asia cost allocation",#N/A,FALSE,"HI Lexington";"EMEA Cost Allocation",#N/A,FALSE,"HI Lexington"}</definedName>
    <definedName name="wrn.Cost._.Allocations." localSheetId="1" hidden="1">{"Asia cost allocation",#N/A,FALSE,"HI Lexington";"EMEA Cost Allocation",#N/A,FALSE,"HI Lexington"}</definedName>
    <definedName name="wrn.Cost._.Allocations." localSheetId="2" hidden="1">{"Asia cost allocation",#N/A,FALSE,"HI Lexington";"EMEA Cost Allocation",#N/A,FALSE,"HI Lexington"}</definedName>
    <definedName name="wrn.Cost._.Allocations." localSheetId="3" hidden="1">{"Asia cost allocation",#N/A,FALSE,"HI Lexington";"EMEA Cost Allocation",#N/A,FALSE,"HI Lexington"}</definedName>
    <definedName name="wrn.Cost._.Allocations." localSheetId="10" hidden="1">{"Asia cost allocation",#N/A,FALSE,"HI Lexington";"EMEA Cost Allocation",#N/A,FALSE,"HI Lexington"}</definedName>
    <definedName name="wrn.Cost._.Allocations." localSheetId="11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0" hidden="1">{"customer input",#N/A,FALSE,"Customer Input"}</definedName>
    <definedName name="wrn.customer._.input." localSheetId="1" hidden="1">{"customer input",#N/A,FALSE,"Customer Input"}</definedName>
    <definedName name="wrn.customer._.input." localSheetId="2" hidden="1">{"customer input",#N/A,FALSE,"Customer Input"}</definedName>
    <definedName name="wrn.customer._.input." localSheetId="3" hidden="1">{"customer input",#N/A,FALSE,"Customer Input"}</definedName>
    <definedName name="wrn.customer._.input." localSheetId="10" hidden="1">{"customer input",#N/A,FALSE,"Customer Input"}</definedName>
    <definedName name="wrn.customer._.input." localSheetId="11" hidden="1">{"customer input",#N/A,FALSE,"Customer Input"}</definedName>
    <definedName name="wrn.customer._.input." hidden="1">{"customer input",#N/A,FALSE,"Customer Input"}</definedName>
    <definedName name="wrn.customer._.value." localSheetId="0" hidden="1">{"Customer Value",#N/A,FALSE,"Customer Value Analysis"}</definedName>
    <definedName name="wrn.customer._.value." localSheetId="1" hidden="1">{"Customer Value",#N/A,FALSE,"Customer Value Analysis"}</definedName>
    <definedName name="wrn.customer._.value." localSheetId="2" hidden="1">{"Customer Value",#N/A,FALSE,"Customer Value Analysis"}</definedName>
    <definedName name="wrn.customer._.value." localSheetId="3" hidden="1">{"Customer Value",#N/A,FALSE,"Customer Value Analysis"}</definedName>
    <definedName name="wrn.customer._.value." localSheetId="10" hidden="1">{"Customer Value",#N/A,FALSE,"Customer Value Analysis"}</definedName>
    <definedName name="wrn.customer._.value." localSheetId="11" hidden="1">{"Customer Value",#N/A,FALSE,"Customer Value Analysis"}</definedName>
    <definedName name="wrn.customer._.value." hidden="1">{"Customer Value",#N/A,FALSE,"Customer Value Analysis"}</definedName>
    <definedName name="wrn.DCIS." localSheetId="0" hidden="1">{"DCIS",#N/A,FALSE,"IS DCIS ";"DCIS 6_30_96",#N/A,FALSE,"IS DCIS ";"DCIS 6_30_97",#N/A,FALSE,"IS DCIS ";"DCIS LTM",#N/A,FALSE,"IS DCIS "}</definedName>
    <definedName name="wrn.DCIS." localSheetId="1" hidden="1">{"DCIS",#N/A,FALSE,"IS DCIS ";"DCIS 6_30_96",#N/A,FALSE,"IS DCIS ";"DCIS 6_30_97",#N/A,FALSE,"IS DCIS ";"DCIS LTM",#N/A,FALSE,"IS DCIS "}</definedName>
    <definedName name="wrn.DCIS." localSheetId="2" hidden="1">{"DCIS",#N/A,FALSE,"IS DCIS ";"DCIS 6_30_96",#N/A,FALSE,"IS DCIS ";"DCIS 6_30_97",#N/A,FALSE,"IS DCIS ";"DCIS LTM",#N/A,FALSE,"IS DCIS "}</definedName>
    <definedName name="wrn.DCIS." localSheetId="3" hidden="1">{"DCIS",#N/A,FALSE,"IS DCIS ";"DCIS 6_30_96",#N/A,FALSE,"IS DCIS ";"DCIS 6_30_97",#N/A,FALSE,"IS DCIS ";"DCIS LTM",#N/A,FALSE,"IS DCIS "}</definedName>
    <definedName name="wrn.DCIS." localSheetId="10" hidden="1">{"DCIS",#N/A,FALSE,"IS DCIS ";"DCIS 6_30_96",#N/A,FALSE,"IS DCIS ";"DCIS 6_30_97",#N/A,FALSE,"IS DCIS ";"DCIS LTM",#N/A,FALSE,"IS DCIS "}</definedName>
    <definedName name="wrn.DCIS." localSheetId="11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0" hidden="1">{"DMPS 1996",#N/A,FALSE,"IS DMPS";"DMPS 6_30_96",#N/A,FALSE,"IS DMPS";"DMPS 6_30_97",#N/A,FALSE,"IS DMPS";"DMPS LTM",#N/A,FALSE,"IS DMPS"}</definedName>
    <definedName name="wrn.DMPS." localSheetId="1" hidden="1">{"DMPS 1996",#N/A,FALSE,"IS DMPS";"DMPS 6_30_96",#N/A,FALSE,"IS DMPS";"DMPS 6_30_97",#N/A,FALSE,"IS DMPS";"DMPS LTM",#N/A,FALSE,"IS DMPS"}</definedName>
    <definedName name="wrn.DMPS." localSheetId="2" hidden="1">{"DMPS 1996",#N/A,FALSE,"IS DMPS";"DMPS 6_30_96",#N/A,FALSE,"IS DMPS";"DMPS 6_30_97",#N/A,FALSE,"IS DMPS";"DMPS LTM",#N/A,FALSE,"IS DMPS"}</definedName>
    <definedName name="wrn.DMPS." localSheetId="3" hidden="1">{"DMPS 1996",#N/A,FALSE,"IS DMPS";"DMPS 6_30_96",#N/A,FALSE,"IS DMPS";"DMPS 6_30_97",#N/A,FALSE,"IS DMPS";"DMPS LTM",#N/A,FALSE,"IS DMPS"}</definedName>
    <definedName name="wrn.DMPS." localSheetId="10" hidden="1">{"DMPS 1996",#N/A,FALSE,"IS DMPS";"DMPS 6_30_96",#N/A,FALSE,"IS DMPS";"DMPS 6_30_97",#N/A,FALSE,"IS DMPS";"DMPS LTM",#N/A,FALSE,"IS DMPS"}</definedName>
    <definedName name="wrn.DMPS." localSheetId="11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0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1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2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3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10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11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0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1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2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3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10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11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ranchise._.Agreements." localSheetId="0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1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2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3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10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11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Management._.Contracts." localSheetId="0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1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2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3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10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11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Owned._.Hotels." localSheetId="0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1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2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3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10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11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0" hidden="1">{"PI96",#N/A,FALSE,"IS P Inst. ";"PI697",#N/A,FALSE,"IS P Inst. ";"PI696",#N/A,FALSE,"IS P Inst. ";"PILTM",#N/A,FALSE,"IS P Inst. "}</definedName>
    <definedName name="wrn.PI." localSheetId="1" hidden="1">{"PI96",#N/A,FALSE,"IS P Inst. ";"PI697",#N/A,FALSE,"IS P Inst. ";"PI696",#N/A,FALSE,"IS P Inst. ";"PILTM",#N/A,FALSE,"IS P Inst. "}</definedName>
    <definedName name="wrn.PI." localSheetId="2" hidden="1">{"PI96",#N/A,FALSE,"IS P Inst. ";"PI697",#N/A,FALSE,"IS P Inst. ";"PI696",#N/A,FALSE,"IS P Inst. ";"PILTM",#N/A,FALSE,"IS P Inst. "}</definedName>
    <definedName name="wrn.PI." localSheetId="3" hidden="1">{"PI96",#N/A,FALSE,"IS P Inst. ";"PI697",#N/A,FALSE,"IS P Inst. ";"PI696",#N/A,FALSE,"IS P Inst. ";"PILTM",#N/A,FALSE,"IS P Inst. "}</definedName>
    <definedName name="wrn.PI." localSheetId="10" hidden="1">{"PI96",#N/A,FALSE,"IS P Inst. ";"PI697",#N/A,FALSE,"IS P Inst. ";"PI696",#N/A,FALSE,"IS P Inst. ";"PILTM",#N/A,FALSE,"IS P Inst. "}</definedName>
    <definedName name="wrn.PI." localSheetId="11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Revised._.Mancos." localSheetId="0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1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2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3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10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11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Support._.Schedules." localSheetId="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2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3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1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0" hidden="1">{"tax page one",#N/A,FALSE,"Tax-amortization";"tax page two",#N/A,FALSE,"Tax-amortization (2)"}</definedName>
    <definedName name="wrn.Tax._.Amortization." localSheetId="1" hidden="1">{"tax page one",#N/A,FALSE,"Tax-amortization";"tax page two",#N/A,FALSE,"Tax-amortization (2)"}</definedName>
    <definedName name="wrn.Tax._.Amortization." localSheetId="2" hidden="1">{"tax page one",#N/A,FALSE,"Tax-amortization";"tax page two",#N/A,FALSE,"Tax-amortization (2)"}</definedName>
    <definedName name="wrn.Tax._.Amortization." localSheetId="3" hidden="1">{"tax page one",#N/A,FALSE,"Tax-amortization";"tax page two",#N/A,FALSE,"Tax-amortization (2)"}</definedName>
    <definedName name="wrn.Tax._.Amortization." localSheetId="10" hidden="1">{"tax page one",#N/A,FALSE,"Tax-amortization";"tax page two",#N/A,FALSE,"Tax-amortization (2)"}</definedName>
    <definedName name="wrn.Tax._.Amortization." localSheetId="11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0" hidden="1">{"Telecheck 96",#N/A,FALSE,"Telecheck";"Telecheck 6_97",#N/A,FALSE,"Telecheck";"Telecheck 6_96",#N/A,FALSE,"Telecheck";"Telecheck LTM",#N/A,FALSE,"Telecheck"}</definedName>
    <definedName name="wrn.Telecheck._.Residual." localSheetId="1" hidden="1">{"Telecheck 96",#N/A,FALSE,"Telecheck";"Telecheck 6_97",#N/A,FALSE,"Telecheck";"Telecheck 6_96",#N/A,FALSE,"Telecheck";"Telecheck LTM",#N/A,FALSE,"Telecheck"}</definedName>
    <definedName name="wrn.Telecheck._.Residual." localSheetId="2" hidden="1">{"Telecheck 96",#N/A,FALSE,"Telecheck";"Telecheck 6_97",#N/A,FALSE,"Telecheck";"Telecheck 6_96",#N/A,FALSE,"Telecheck";"Telecheck LTM",#N/A,FALSE,"Telecheck"}</definedName>
    <definedName name="wrn.Telecheck._.Residual." localSheetId="3" hidden="1">{"Telecheck 96",#N/A,FALSE,"Telecheck";"Telecheck 6_97",#N/A,FALSE,"Telecheck";"Telecheck 6_96",#N/A,FALSE,"Telecheck";"Telecheck LTM",#N/A,FALSE,"Telecheck"}</definedName>
    <definedName name="wrn.Telecheck._.Residual." localSheetId="10" hidden="1">{"Telecheck 96",#N/A,FALSE,"Telecheck";"Telecheck 6_97",#N/A,FALSE,"Telecheck";"Telecheck 6_96",#N/A,FALSE,"Telecheck";"Telecheck LTM",#N/A,FALSE,"Telecheck"}</definedName>
    <definedName name="wrn.Telecheck._.Residual." localSheetId="11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Unconsoliated._.Affiliates." localSheetId="0" hidden="1">{"Unconsolidated Affiliates",#N/A,FALSE,"HI Lexington";"Midland Hotel",#N/A,FALSE,"HI Lexington"}</definedName>
    <definedName name="wrn.Unconsoliated._.Affiliates." localSheetId="1" hidden="1">{"Unconsolidated Affiliates",#N/A,FALSE,"HI Lexington";"Midland Hotel",#N/A,FALSE,"HI Lexington"}</definedName>
    <definedName name="wrn.Unconsoliated._.Affiliates." localSheetId="2" hidden="1">{"Unconsolidated Affiliates",#N/A,FALSE,"HI Lexington";"Midland Hotel",#N/A,FALSE,"HI Lexington"}</definedName>
    <definedName name="wrn.Unconsoliated._.Affiliates." localSheetId="3" hidden="1">{"Unconsolidated Affiliates",#N/A,FALSE,"HI Lexington";"Midland Hotel",#N/A,FALSE,"HI Lexington"}</definedName>
    <definedName name="wrn.Unconsoliated._.Affiliates." localSheetId="10" hidden="1">{"Unconsolidated Affiliates",#N/A,FALSE,"HI Lexington";"Midland Hotel",#N/A,FALSE,"HI Lexington"}</definedName>
    <definedName name="wrn.Unconsoliated._.Affiliates." localSheetId="11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WU._.residual." localSheetId="0" hidden="1">{"WU 6mths 6_30_97",#N/A,FALSE,"IS P Inst. ";"WU LTM 6_97",#N/A,FALSE,"IS P Inst. ";"WU residual 6_30_97",#N/A,FALSE,"IS P Inst. ";"WU residual 96",#N/A,FALSE,"IS P Inst. "}</definedName>
    <definedName name="wrn.WU._.residual." localSheetId="1" hidden="1">{"WU 6mths 6_30_97",#N/A,FALSE,"IS P Inst. ";"WU LTM 6_97",#N/A,FALSE,"IS P Inst. ";"WU residual 6_30_97",#N/A,FALSE,"IS P Inst. ";"WU residual 96",#N/A,FALSE,"IS P Inst. "}</definedName>
    <definedName name="wrn.WU._.residual." localSheetId="2" hidden="1">{"WU 6mths 6_30_97",#N/A,FALSE,"IS P Inst. ";"WU LTM 6_97",#N/A,FALSE,"IS P Inst. ";"WU residual 6_30_97",#N/A,FALSE,"IS P Inst. ";"WU residual 96",#N/A,FALSE,"IS P Inst. "}</definedName>
    <definedName name="wrn.WU._.residual." localSheetId="3" hidden="1">{"WU 6mths 6_30_97",#N/A,FALSE,"IS P Inst. ";"WU LTM 6_97",#N/A,FALSE,"IS P Inst. ";"WU residual 6_30_97",#N/A,FALSE,"IS P Inst. ";"WU residual 96",#N/A,FALSE,"IS P Inst. "}</definedName>
    <definedName name="wrn.WU._.residual." localSheetId="10" hidden="1">{"WU 6mths 6_30_97",#N/A,FALSE,"IS P Inst. ";"WU LTM 6_97",#N/A,FALSE,"IS P Inst. ";"WU residual 6_30_97",#N/A,FALSE,"IS P Inst. ";"WU residual 96",#N/A,FALSE,"IS P Inst. "}</definedName>
    <definedName name="wrn.WU._.residual." localSheetId="11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YearStart1">#REF!</definedName>
    <definedName name="YearStart2">#REF!</definedName>
    <definedName name="YearStart3">#REF!</definedName>
    <definedName name="YearStart4">#REF!</definedName>
    <definedName name="YearStart5">#REF!</definedName>
    <definedName name="YearStart6">#REF!</definedName>
    <definedName name="YearStart7">#REF!</definedName>
    <definedName name="ГТД">#REF!</definedName>
    <definedName name="доп2">#REF!</definedName>
    <definedName name="Жовт">'[8]списки'!$I$1:$I$3</definedName>
    <definedName name="зачем">'[9]списки'!$E$1:$E$5</definedName>
    <definedName name="Ира">'[8]списки'!$G$1:$G$3</definedName>
    <definedName name="кого">'[9]списки'!$I$1:$I$3</definedName>
    <definedName name="ктоо">'[9]списки'!$C$1:$C$5</definedName>
    <definedName name="оля">#REF!</definedName>
    <definedName name="ооо">#REF!</definedName>
    <definedName name="сэс">'[8]списки'!$C$1:$C$5</definedName>
    <definedName name="тов.баланс">#REF!</definedName>
    <definedName name="что">'[9]списки'!$G$1:$G$3</definedName>
  </definedNames>
  <calcPr fullCalcOnLoad="1"/>
</workbook>
</file>

<file path=xl/sharedStrings.xml><?xml version="1.0" encoding="utf-8"?>
<sst xmlns="http://schemas.openxmlformats.org/spreadsheetml/2006/main" count="1119" uniqueCount="199">
  <si>
    <t>Investīciju izmaksas</t>
  </si>
  <si>
    <t>Darbības izmaksas</t>
  </si>
  <si>
    <t>Ieņēmumi</t>
  </si>
  <si>
    <t>Gads</t>
  </si>
  <si>
    <t>Naudas plūsmas</t>
  </si>
  <si>
    <t>1.1.</t>
  </si>
  <si>
    <t>LVL</t>
  </si>
  <si>
    <t>1.2.</t>
  </si>
  <si>
    <t>Ietaupītās izmaksas</t>
  </si>
  <si>
    <t>1.3.</t>
  </si>
  <si>
    <t>1.4.</t>
  </si>
  <si>
    <t>1.5.</t>
  </si>
  <si>
    <t>Projekta atlikusī vērtība</t>
  </si>
  <si>
    <t>1.6.</t>
  </si>
  <si>
    <t>Neto naudas plūsma</t>
  </si>
  <si>
    <t>Diskontēšana</t>
  </si>
  <si>
    <t>2.1.</t>
  </si>
  <si>
    <t>Finansiālā diskonta likme</t>
  </si>
  <si>
    <t>%</t>
  </si>
  <si>
    <t>2.2.</t>
  </si>
  <si>
    <t>Projekta dzīves cikls</t>
  </si>
  <si>
    <t>gadi</t>
  </si>
  <si>
    <t>2.3.</t>
  </si>
  <si>
    <t>Diskonta faktors</t>
  </si>
  <si>
    <t>faktors</t>
  </si>
  <si>
    <t>2.4.</t>
  </si>
  <si>
    <t>Diskontētie ieņēmumi</t>
  </si>
  <si>
    <t>2.5.</t>
  </si>
  <si>
    <t>Diskontētās ietaupītās izmaksas</t>
  </si>
  <si>
    <t>2.6.</t>
  </si>
  <si>
    <t>Diskontētās darbības izmaksas</t>
  </si>
  <si>
    <t>2.7.</t>
  </si>
  <si>
    <t>Diskontētās investīciju izmaksas</t>
  </si>
  <si>
    <t>2.8.</t>
  </si>
  <si>
    <t>Diskontētā projekta atlikusī vērtība</t>
  </si>
  <si>
    <t>2.9.</t>
  </si>
  <si>
    <t>Diskontētā neto naudas plūsma</t>
  </si>
  <si>
    <t>Naudas plūsmas pozīcijas</t>
  </si>
  <si>
    <t>Investīciju izmaksas bez neparedzētajām izmaksām</t>
  </si>
  <si>
    <t xml:space="preserve"> </t>
  </si>
  <si>
    <t>Attiecināmās izmaksas</t>
  </si>
  <si>
    <t>Neattiecināmās izmaksas</t>
  </si>
  <si>
    <t>Tiešās izmaksas</t>
  </si>
  <si>
    <t>Netiešās izmaksas</t>
  </si>
  <si>
    <t>Neparedzētie izdevumi (max 5%)</t>
  </si>
  <si>
    <t>Neparedzētie izdevumi</t>
  </si>
  <si>
    <t>Kopā</t>
  </si>
  <si>
    <t>Fiskālās korekcijas</t>
  </si>
  <si>
    <t>Sociālekonomiskās naudas plūsmas pozīcijas</t>
  </si>
  <si>
    <t>Sociālekonomiskie ieguvumi</t>
  </si>
  <si>
    <t>Sociālekonomiskie zaudējumi</t>
  </si>
  <si>
    <t>3.1.</t>
  </si>
  <si>
    <t>3.2.</t>
  </si>
  <si>
    <t>3.3.</t>
  </si>
  <si>
    <t>4.1.</t>
  </si>
  <si>
    <t>4.2.</t>
  </si>
  <si>
    <t>4.3.</t>
  </si>
  <si>
    <t>Sociālekonomiskā diskonta likme</t>
  </si>
  <si>
    <t>Sociālekonomiskā neto naudas plūsma</t>
  </si>
  <si>
    <t>Atsauce uz metodikas punktu</t>
  </si>
  <si>
    <t>Rādītāju aprēķināšana</t>
  </si>
  <si>
    <t>Ekonomiskā neto pašreizējā vērtība (ENPV)</t>
  </si>
  <si>
    <t>Ekonomiskā ienesīguma vērtība (ERR)</t>
  </si>
  <si>
    <t>Ieguvumu un izmaksu attiecība (B/C)</t>
  </si>
  <si>
    <t>Finanšu ieguvumi</t>
  </si>
  <si>
    <t>4.1.1.</t>
  </si>
  <si>
    <t>4.1.2.</t>
  </si>
  <si>
    <t>4.1.3.</t>
  </si>
  <si>
    <t>4.1.4.</t>
  </si>
  <si>
    <t>4.1.5.</t>
  </si>
  <si>
    <t>Finanšu un sociālekonomiskie ieguvumi</t>
  </si>
  <si>
    <t>Finanšu izmaksas</t>
  </si>
  <si>
    <t>5.1.</t>
  </si>
  <si>
    <t>5.2.</t>
  </si>
  <si>
    <t>Finanšu un sociālekonomiskās izmaksas</t>
  </si>
  <si>
    <t>6.1.</t>
  </si>
  <si>
    <t>6.2.</t>
  </si>
  <si>
    <t>6.3.</t>
  </si>
  <si>
    <t>Diskontēti sociālekonomiskie ieguvumi</t>
  </si>
  <si>
    <t>Diskontēti finanšu ieguvumi</t>
  </si>
  <si>
    <t>Diskontēti sociālekonomiskie zaudējumi</t>
  </si>
  <si>
    <t>Diskontētas finanšu izmaksas</t>
  </si>
  <si>
    <t>Diskontētas fiskālās korekcijas</t>
  </si>
  <si>
    <t>Diskontēta sociālekonomiskā neto naudas plūsma</t>
  </si>
  <si>
    <t>Diskontēti finanšu un sociālekonomiskie ieguvumi</t>
  </si>
  <si>
    <t>Diskontētas finanšu un sociālekonomiskās izmaksas</t>
  </si>
  <si>
    <t>4.2.1.</t>
  </si>
  <si>
    <t>4.2.2.</t>
  </si>
  <si>
    <t>4.2.3.</t>
  </si>
  <si>
    <t>Naudas plūsma alternatīvai  "Bez projekta"</t>
  </si>
  <si>
    <t>Projekta pamatstadijas sociālekonomiskā analīze PPP/VI/PPP+VI</t>
  </si>
  <si>
    <t>Naudas plūsmas projekta pamatstadijai PPP/VI/PPP+VI</t>
  </si>
  <si>
    <t>Naudas plūsmas kopējam projektam PPP/VI/PPP+VI</t>
  </si>
  <si>
    <t>Projekta pamatstadijas naudas plūsma PPP/VI/PPP+VI</t>
  </si>
  <si>
    <t>Kopējā projekta naudas plūsma PPP/VI/PPP+VI</t>
  </si>
  <si>
    <t>Kopējā projekta sociālekonomiskā analīze PPP/VI/PPP+VI</t>
  </si>
  <si>
    <t>Projekta pamatstadijas finanšu analīze</t>
  </si>
  <si>
    <t>1. Pieņēmumu definēšana finanšu analīzes veikšanai</t>
  </si>
  <si>
    <t>Nediskontēti</t>
  </si>
  <si>
    <t>Diskontēti</t>
  </si>
  <si>
    <t>4.3.2. g)</t>
  </si>
  <si>
    <t>4.3.2. e) f)</t>
  </si>
  <si>
    <t>4.3.2. c) d)</t>
  </si>
  <si>
    <t>4.3.2. h) i)</t>
  </si>
  <si>
    <t>2. Finansējuma deficīta likmes noteikšana</t>
  </si>
  <si>
    <t>Diskontētie tīrie ieņēmumi (DNR)</t>
  </si>
  <si>
    <t>4.3.2. j)</t>
  </si>
  <si>
    <t>Projekta atbilstīgie izdevumi (EE)</t>
  </si>
  <si>
    <t>4.3.2. k)</t>
  </si>
  <si>
    <t>4.3.2. l)</t>
  </si>
  <si>
    <t>Projekta finansējuma deficīta likme (R )</t>
  </si>
  <si>
    <t>3. Finanšu rādītāju aprēķināšana</t>
  </si>
  <si>
    <t>FNPVc</t>
  </si>
  <si>
    <t>FRRc</t>
  </si>
  <si>
    <t>FNPVk</t>
  </si>
  <si>
    <t>FRRk</t>
  </si>
  <si>
    <t>Projekta attiecināmās izmaksas (EC)</t>
  </si>
  <si>
    <t>4.3.8.</t>
  </si>
  <si>
    <t>Lēmuma summa</t>
  </si>
  <si>
    <t>4.3.9.</t>
  </si>
  <si>
    <t>Maksimālais ES līdzfinansējuma apjoms</t>
  </si>
  <si>
    <t>4.3.10.</t>
  </si>
  <si>
    <t>Rādītāji DNR&gt;0</t>
  </si>
  <si>
    <t>Rādītāji DNR≤0</t>
  </si>
  <si>
    <t>3.4.</t>
  </si>
  <si>
    <t>4.3.3.</t>
  </si>
  <si>
    <t>4.3.4.</t>
  </si>
  <si>
    <t>4.3.5.</t>
  </si>
  <si>
    <t>4.3.6.</t>
  </si>
  <si>
    <t>Finansēšanas izmaksas</t>
  </si>
  <si>
    <t>Pašu kapitāls</t>
  </si>
  <si>
    <t>Kopējie ieņēmumi (+)</t>
  </si>
  <si>
    <t>Kopējās izmaksas (-):</t>
  </si>
  <si>
    <t>Aizņēmuma noformēšana</t>
  </si>
  <si>
    <t>Aizņēmuma pamatsumma un procenti</t>
  </si>
  <si>
    <t>Procentu maksājumi</t>
  </si>
  <si>
    <t>Pamatsummas atmaksa</t>
  </si>
  <si>
    <t>7.1.</t>
  </si>
  <si>
    <t>7.2.</t>
  </si>
  <si>
    <t xml:space="preserve">Valsts līdzfinansējums </t>
  </si>
  <si>
    <t>Diskontētā atlikusī vērtība</t>
  </si>
  <si>
    <t>Diskontētās finansēšanas izmaksas</t>
  </si>
  <si>
    <t>Diskontētā aizņēmuma pamatsumma un procenti</t>
  </si>
  <si>
    <t>Projekta iesniedzēja kapitāls</t>
  </si>
  <si>
    <t>7,3.</t>
  </si>
  <si>
    <t>Cits kapitāls</t>
  </si>
  <si>
    <t>Projektā ieguldītais kapitāls</t>
  </si>
  <si>
    <t>Diskontētais projektā ieguldītais kapitāls</t>
  </si>
  <si>
    <t>Kopējie ieņēmumi (+):</t>
  </si>
  <si>
    <t>Aizņēmuma pamatsummas saņemšana</t>
  </si>
  <si>
    <t>ES fondu līdzfinansējums</t>
  </si>
  <si>
    <t>Aizņēmuma pamatsumma un procenti (atmaksa)</t>
  </si>
  <si>
    <t xml:space="preserve"> Citi izdevumi</t>
  </si>
  <si>
    <t xml:space="preserve">Valsts, pašvaldības līdzfinansējums </t>
  </si>
  <si>
    <t>3.5.</t>
  </si>
  <si>
    <t>Kopējas projekta investīciju izmaksas bez neparedzētajiem izdevumiem</t>
  </si>
  <si>
    <t>Finansiālais kapitāla neto tagadnes ienesīgums (FNPVk un FRRk) projekta pamatstadijai PPP/VI/VI+PPP</t>
  </si>
  <si>
    <t>Finanšu resursu analīze - finansiālā ilgtspēja projekta pamatstadijai PPP/VI/VI+PPP</t>
  </si>
  <si>
    <t>Jūtīgo mainīgo elastības pārbaude, %
(0% atbilst bāzes vērtībai)</t>
  </si>
  <si>
    <t>Pieņēmumu definēšana finanšu analīzes veikšanai</t>
  </si>
  <si>
    <t>3.6.</t>
  </si>
  <si>
    <t>Vērtība bez mainīgā izmaiņām</t>
  </si>
  <si>
    <t>Vērtība pēc mainīgā izmaiņām</t>
  </si>
  <si>
    <t>Novirze</t>
  </si>
  <si>
    <t>procentpunkti</t>
  </si>
  <si>
    <t>Jutīgo mainīgo elastības pārbaude, %
(0% atbilst bāzes vērtībai)</t>
  </si>
  <si>
    <t>2.10.</t>
  </si>
  <si>
    <t>2.11.</t>
  </si>
  <si>
    <t>Pieņēmumu definēšana analīzes veikšanai</t>
  </si>
  <si>
    <t>Sociālekonomiskie un finanšu ieguvumi</t>
  </si>
  <si>
    <t>Sociālekonomiskās un finanšu izmaksas</t>
  </si>
  <si>
    <t>Projekta pamatstadijas finanšu naudas plūsmas jutīguma analīze PPP/VI/VI+PPP</t>
  </si>
  <si>
    <t>Projekta pamatstadijas sociālekonomiskās naudas plūsmas jutīguma analīze PPP/VI/VI+PPP</t>
  </si>
  <si>
    <t>Kopējā projekta finanšu naudas plūsmas jutīguma analīze PPP/VI/VI+PPP</t>
  </si>
  <si>
    <t>FNPV</t>
  </si>
  <si>
    <t>Kopējā projekta sociālekonomiskās naudas plūsmas jutīguma analīze PPP/VI/VI+PPP</t>
  </si>
  <si>
    <t>Mainīgais</t>
  </si>
  <si>
    <t>7.3.</t>
  </si>
  <si>
    <t>8.1.</t>
  </si>
  <si>
    <t>8.1.1.</t>
  </si>
  <si>
    <t>8.1.2.</t>
  </si>
  <si>
    <t>8.1.3.</t>
  </si>
  <si>
    <t>8.1.4.</t>
  </si>
  <si>
    <t>8.1.5.</t>
  </si>
  <si>
    <t>8.2.</t>
  </si>
  <si>
    <t>9.1.</t>
  </si>
  <si>
    <t>9.2.</t>
  </si>
  <si>
    <t>9.3.</t>
  </si>
  <si>
    <t>Diskontēti ieņēmumi</t>
  </si>
  <si>
    <t>Diskontētas ietaupītās izmaksas</t>
  </si>
  <si>
    <t>Diskontēta projekta atlikusī vērtība</t>
  </si>
  <si>
    <t>Diskontētas darbības izmaksas</t>
  </si>
  <si>
    <t>Diskontētas investīciju izmaksas</t>
  </si>
  <si>
    <t>2.12.</t>
  </si>
  <si>
    <t>2.13.</t>
  </si>
  <si>
    <t>2.14.</t>
  </si>
  <si>
    <t>Projekta pamat stadijas sociālekonomiskā analīze PPP/VI/PPP+VI</t>
  </si>
  <si>
    <t>Finansiālais investīciju neto tagadnes ienesīgums (FNPVc)</t>
  </si>
  <si>
    <t>Finanšu iekšējā investīciju peļņas norma (FRRc)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</si>
</sst>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-[$€-2]* #,##0.00_-;\-[$€-2]* #,##0.00_-;_-[$€-2]* &quot;-&quot;??_-"/>
    <numFmt numFmtId="166" formatCode="0.000"/>
    <numFmt numFmtId="167" formatCode="dd\ mmm\ yy"/>
    <numFmt numFmtId="168" formatCode="General&quot;.&quot;"/>
    <numFmt numFmtId="169" formatCode="#,##0;\(#,##0\);&quot;-&quot;"/>
    <numFmt numFmtId="170" formatCode="#,##0_);\(#,##0\);&quot; - &quot;_);@_)"/>
    <numFmt numFmtId="171" formatCode="#,##0;[Red]\(#,##0\);0"/>
    <numFmt numFmtId="172" formatCode="d\ mmmm\ yyyy"/>
    <numFmt numFmtId="173" formatCode="0.00;[Red]0.00"/>
    <numFmt numFmtId="174" formatCode="\ #,##0.00_);\(#,##0.00\);&quot; - &quot;_);@_)"/>
    <numFmt numFmtId="175" formatCode="\ #,##0.000_);\(#,##0.000\);&quot; - &quot;_);@_)"/>
    <numFmt numFmtId="176" formatCode="\ #,##0.0_);\(#,##0.0\);&quot; - &quot;_);@_)"/>
    <numFmt numFmtId="177" formatCode="_(\ #,##0.0_%_);_(\ \(#,##0.0_%\);_(\ &quot; - &quot;_%_);_(@_)"/>
    <numFmt numFmtId="178" formatCode="_(\ #,##0.0%_);_(\ \(#,##0.0%\);_(\ &quot; - &quot;\%_);_(@_)"/>
    <numFmt numFmtId="179" formatCode="_(* #,###.0_);_(* \(#,###.0\);_(* &quot;-&quot;?_);_(@_)"/>
    <numFmt numFmtId="180" formatCode="#,##0;\(#,##0\);&quot;0&quot;"/>
    <numFmt numFmtId="181" formatCode="#,##0;\(#,##0\);"/>
    <numFmt numFmtId="182" formatCode="0.0%"/>
  </numFmts>
  <fonts count="89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color indexed="32"/>
      <name val="Arial Narrow"/>
      <family val="2"/>
    </font>
    <font>
      <sz val="11"/>
      <color indexed="9"/>
      <name val="Calibri"/>
      <family val="2"/>
    </font>
    <font>
      <sz val="8"/>
      <name val="Times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2"/>
      <name val="Times New Roman"/>
      <family val="0"/>
    </font>
    <font>
      <b/>
      <sz val="10.5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Arial"/>
      <family val="0"/>
    </font>
    <font>
      <u val="singleAccounting"/>
      <sz val="10"/>
      <name val="Times New Roman"/>
      <family val="1"/>
    </font>
    <font>
      <sz val="10"/>
      <name val="MS Sans Serif"/>
      <family val="0"/>
    </font>
    <font>
      <i/>
      <sz val="8"/>
      <name val="Arial"/>
      <family val="2"/>
    </font>
    <font>
      <sz val="8"/>
      <color indexed="8"/>
      <name val="Wingding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family val="0"/>
    </font>
    <font>
      <sz val="8"/>
      <name val="Times New Roman"/>
      <family val="0"/>
    </font>
    <font>
      <b/>
      <sz val="10"/>
      <name val="EYInterstate Light"/>
      <family val="0"/>
    </font>
    <font>
      <sz val="10"/>
      <name val="EYInterstate Light"/>
      <family val="0"/>
    </font>
    <font>
      <b/>
      <sz val="10"/>
      <color indexed="10"/>
      <name val="EYInterstate Light"/>
      <family val="0"/>
    </font>
    <font>
      <i/>
      <sz val="10"/>
      <name val="EYInterstate Light"/>
      <family val="0"/>
    </font>
    <font>
      <b/>
      <sz val="10"/>
      <color indexed="20"/>
      <name val="EYInterstate Light"/>
      <family val="0"/>
    </font>
    <font>
      <b/>
      <sz val="11"/>
      <name val="EYInterstate Light"/>
      <family val="0"/>
    </font>
    <font>
      <sz val="11"/>
      <name val="EYInterstate Light"/>
      <family val="0"/>
    </font>
    <font>
      <b/>
      <sz val="11"/>
      <color indexed="10"/>
      <name val="EYInterstate Light"/>
      <family val="0"/>
    </font>
    <font>
      <b/>
      <i/>
      <sz val="10"/>
      <name val="EYInterstate Light"/>
      <family val="0"/>
    </font>
    <font>
      <sz val="10"/>
      <color indexed="10"/>
      <name val="EYInterstate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9" fontId="3" fillId="0" borderId="1">
      <alignment horizontal="left"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9" fontId="3" fillId="0" borderId="1">
      <alignment horizontal="left" vertical="center"/>
      <protection/>
    </xf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5" fillId="0" borderId="0">
      <alignment/>
      <protection/>
    </xf>
    <xf numFmtId="0" fontId="74" fillId="40" borderId="0" applyNumberFormat="0" applyBorder="0" applyAlignment="0" applyProtection="0"/>
    <xf numFmtId="0" fontId="75" fillId="41" borderId="2" applyNumberFormat="0" applyAlignment="0" applyProtection="0"/>
    <xf numFmtId="0" fontId="76" fillId="42" borderId="3" applyNumberFormat="0" applyAlignment="0" applyProtection="0"/>
    <xf numFmtId="0" fontId="6" fillId="43" borderId="0">
      <alignment horizontal="left"/>
      <protection/>
    </xf>
    <xf numFmtId="0" fontId="7" fillId="43" borderId="0">
      <alignment horizontal="right"/>
      <protection/>
    </xf>
    <xf numFmtId="0" fontId="8" fillId="44" borderId="0">
      <alignment horizontal="center"/>
      <protection/>
    </xf>
    <xf numFmtId="0" fontId="7" fillId="43" borderId="0">
      <alignment horizontal="right"/>
      <protection/>
    </xf>
    <xf numFmtId="0" fontId="9" fillId="44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>
      <alignment/>
      <protection/>
    </xf>
    <xf numFmtId="179" fontId="10" fillId="0" borderId="0">
      <alignment/>
      <protection/>
    </xf>
    <xf numFmtId="164" fontId="11" fillId="0" borderId="0">
      <alignment/>
      <protection/>
    </xf>
    <xf numFmtId="165" fontId="1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9" fontId="13" fillId="0" borderId="0" applyNumberFormat="0" applyFill="0" applyBorder="0" applyProtection="0">
      <alignment horizontal="center" vertical="top"/>
    </xf>
    <xf numFmtId="177" fontId="14" fillId="0" borderId="0" applyBorder="0">
      <alignment horizontal="right" vertical="top"/>
      <protection/>
    </xf>
    <xf numFmtId="178" fontId="13" fillId="0" borderId="0" applyBorder="0">
      <alignment horizontal="right" vertical="top"/>
      <protection/>
    </xf>
    <xf numFmtId="178" fontId="14" fillId="0" borderId="0" applyBorder="0">
      <alignment horizontal="right" vertical="top"/>
      <protection/>
    </xf>
    <xf numFmtId="170" fontId="13" fillId="0" borderId="0" applyFill="0" applyBorder="0">
      <alignment horizontal="right" vertical="top"/>
      <protection/>
    </xf>
    <xf numFmtId="176" fontId="13" fillId="0" borderId="0" applyFill="0" applyBorder="0">
      <alignment horizontal="right" vertical="top"/>
      <protection/>
    </xf>
    <xf numFmtId="174" fontId="13" fillId="0" borderId="0" applyFill="0" applyBorder="0">
      <alignment horizontal="right" vertical="top"/>
      <protection/>
    </xf>
    <xf numFmtId="175" fontId="13" fillId="0" borderId="0" applyFill="0" applyBorder="0">
      <alignment horizontal="right" vertical="top"/>
      <protection/>
    </xf>
    <xf numFmtId="0" fontId="15" fillId="0" borderId="0">
      <alignment horizontal="left"/>
      <protection/>
    </xf>
    <xf numFmtId="0" fontId="15" fillId="0" borderId="1">
      <alignment horizontal="right" wrapText="1"/>
      <protection/>
    </xf>
    <xf numFmtId="169" fontId="3" fillId="0" borderId="1">
      <alignment horizontal="left"/>
      <protection/>
    </xf>
    <xf numFmtId="0" fontId="16" fillId="0" borderId="0">
      <alignment vertical="center"/>
      <protection/>
    </xf>
    <xf numFmtId="172" fontId="16" fillId="0" borderId="0">
      <alignment horizontal="left" vertical="center"/>
      <protection/>
    </xf>
    <xf numFmtId="171" fontId="17" fillId="0" borderId="0">
      <alignment vertical="center"/>
      <protection/>
    </xf>
    <xf numFmtId="0" fontId="18" fillId="0" borderId="0">
      <alignment vertical="center"/>
      <protection/>
    </xf>
    <xf numFmtId="169" fontId="3" fillId="0" borderId="1">
      <alignment horizontal="left"/>
      <protection/>
    </xf>
    <xf numFmtId="168" fontId="19" fillId="45" borderId="4" applyAlignment="0" applyProtection="0"/>
    <xf numFmtId="0" fontId="20" fillId="0" borderId="0" applyNumberFormat="0" applyFill="0" applyBorder="0" applyAlignment="0" applyProtection="0"/>
    <xf numFmtId="169" fontId="21" fillId="0" borderId="0" applyFill="0" applyBorder="0">
      <alignment vertical="top"/>
      <protection/>
    </xf>
    <xf numFmtId="169" fontId="22" fillId="0" borderId="0" applyFill="0" applyBorder="0" applyProtection="0">
      <alignment vertical="top"/>
    </xf>
    <xf numFmtId="169" fontId="23" fillId="0" borderId="0">
      <alignment vertical="top"/>
      <protection/>
    </xf>
    <xf numFmtId="169" fontId="13" fillId="0" borderId="0">
      <alignment horizontal="center"/>
      <protection/>
    </xf>
    <xf numFmtId="169" fontId="24" fillId="0" borderId="1">
      <alignment horizontal="center"/>
      <protection/>
    </xf>
    <xf numFmtId="41" fontId="13" fillId="0" borderId="1" applyFill="0" applyBorder="0" applyProtection="0">
      <alignment horizontal="right" vertical="top"/>
    </xf>
    <xf numFmtId="169" fontId="25" fillId="0" borderId="0">
      <alignment/>
      <protection/>
    </xf>
    <xf numFmtId="169" fontId="26" fillId="0" borderId="0">
      <alignment/>
      <protection/>
    </xf>
    <xf numFmtId="169" fontId="27" fillId="0" borderId="0">
      <alignment/>
      <protection/>
    </xf>
    <xf numFmtId="169" fontId="2" fillId="0" borderId="0">
      <alignment/>
      <protection/>
    </xf>
    <xf numFmtId="169" fontId="28" fillId="0" borderId="0">
      <alignment horizontal="left" vertical="top" wrapText="1"/>
      <protection/>
    </xf>
    <xf numFmtId="0" fontId="13" fillId="0" borderId="0" applyFill="0" applyBorder="0">
      <alignment horizontal="left" vertical="top" wrapText="1"/>
      <protection/>
    </xf>
    <xf numFmtId="0" fontId="29" fillId="0" borderId="0">
      <alignment horizontal="left" vertical="top" wrapText="1"/>
      <protection/>
    </xf>
    <xf numFmtId="0" fontId="30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78" fillId="46" borderId="0" applyNumberFormat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47" borderId="2" applyNumberFormat="0" applyAlignment="0" applyProtection="0"/>
    <xf numFmtId="0" fontId="6" fillId="43" borderId="0">
      <alignment horizontal="left"/>
      <protection/>
    </xf>
    <xf numFmtId="0" fontId="31" fillId="44" borderId="0">
      <alignment horizontal="left"/>
      <protection/>
    </xf>
    <xf numFmtId="0" fontId="83" fillId="0" borderId="8" applyNumberFormat="0" applyFill="0" applyAlignment="0" applyProtection="0"/>
    <xf numFmtId="0" fontId="84" fillId="48" borderId="0" applyNumberFormat="0" applyBorder="0" applyAlignment="0" applyProtection="0"/>
    <xf numFmtId="2" fontId="32" fillId="0" borderId="0">
      <alignment horizontal="left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85" fillId="41" borderId="10" applyNumberFormat="0" applyAlignment="0" applyProtection="0"/>
    <xf numFmtId="4" fontId="33" fillId="44" borderId="0">
      <alignment horizontal="right"/>
      <protection/>
    </xf>
    <xf numFmtId="0" fontId="34" fillId="44" borderId="0">
      <alignment horizontal="center" vertical="center"/>
      <protection/>
    </xf>
    <xf numFmtId="0" fontId="6" fillId="50" borderId="11">
      <alignment/>
      <protection/>
    </xf>
    <xf numFmtId="0" fontId="34" fillId="44" borderId="0" applyBorder="0">
      <alignment horizontal="centerContinuous"/>
      <protection/>
    </xf>
    <xf numFmtId="0" fontId="35" fillId="44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31" fillId="51" borderId="0">
      <alignment horizontal="center"/>
      <protection/>
    </xf>
    <xf numFmtId="49" fontId="36" fillId="44" borderId="0">
      <alignment horizontal="center"/>
      <protection/>
    </xf>
    <xf numFmtId="0" fontId="7" fillId="43" borderId="0">
      <alignment horizontal="center"/>
      <protection/>
    </xf>
    <xf numFmtId="0" fontId="7" fillId="43" borderId="0">
      <alignment horizontal="centerContinuous"/>
      <protection/>
    </xf>
    <xf numFmtId="0" fontId="37" fillId="44" borderId="0">
      <alignment horizontal="left"/>
      <protection/>
    </xf>
    <xf numFmtId="49" fontId="37" fillId="44" borderId="0">
      <alignment horizontal="center"/>
      <protection/>
    </xf>
    <xf numFmtId="0" fontId="6" fillId="43" borderId="0">
      <alignment horizontal="left"/>
      <protection/>
    </xf>
    <xf numFmtId="49" fontId="37" fillId="44" borderId="0">
      <alignment horizontal="left"/>
      <protection/>
    </xf>
    <xf numFmtId="0" fontId="6" fillId="43" borderId="0">
      <alignment horizontal="centerContinuous"/>
      <protection/>
    </xf>
    <xf numFmtId="0" fontId="6" fillId="43" borderId="0">
      <alignment horizontal="right"/>
      <protection/>
    </xf>
    <xf numFmtId="49" fontId="31" fillId="44" borderId="0">
      <alignment horizontal="left"/>
      <protection/>
    </xf>
    <xf numFmtId="0" fontId="7" fillId="43" borderId="0">
      <alignment horizontal="right"/>
      <protection/>
    </xf>
    <xf numFmtId="0" fontId="37" fillId="13" borderId="0">
      <alignment horizontal="center"/>
      <protection/>
    </xf>
    <xf numFmtId="0" fontId="38" fillId="13" borderId="0">
      <alignment horizontal="center"/>
      <protection/>
    </xf>
    <xf numFmtId="0" fontId="39" fillId="52" borderId="12" applyNumberFormat="0" applyProtection="0">
      <alignment horizontal="left" vertical="center" indent="1"/>
    </xf>
    <xf numFmtId="173" fontId="33" fillId="53" borderId="12" applyProtection="0">
      <alignment horizontal="right" vertical="center"/>
    </xf>
    <xf numFmtId="41" fontId="40" fillId="0" borderId="0">
      <alignment/>
      <protection/>
    </xf>
    <xf numFmtId="179" fontId="40" fillId="0" borderId="0">
      <alignment/>
      <protection/>
    </xf>
    <xf numFmtId="0" fontId="41" fillId="0" borderId="0">
      <alignment/>
      <protection/>
    </xf>
    <xf numFmtId="0" fontId="42" fillId="0" borderId="0">
      <alignment horizontal="right"/>
      <protection/>
    </xf>
    <xf numFmtId="0" fontId="2" fillId="0" borderId="0" applyNumberFormat="0" applyFill="0" applyBorder="0" applyAlignment="0" applyProtection="0"/>
    <xf numFmtId="0" fontId="37" fillId="0" borderId="0">
      <alignment vertical="top"/>
      <protection/>
    </xf>
    <xf numFmtId="0" fontId="86" fillId="0" borderId="0" applyNumberFormat="0" applyFill="0" applyBorder="0" applyAlignment="0" applyProtection="0"/>
    <xf numFmtId="0" fontId="87" fillId="0" borderId="13" applyNumberFormat="0" applyFill="0" applyAlignment="0" applyProtection="0"/>
    <xf numFmtId="43" fontId="2" fillId="0" borderId="0" applyFont="0" applyFill="0" applyBorder="0" applyAlignment="0" applyProtection="0"/>
    <xf numFmtId="0" fontId="43" fillId="44" borderId="0">
      <alignment horizontal="center"/>
      <protection/>
    </xf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7" borderId="0" applyNumberFormat="0" applyBorder="0" applyAlignment="0" applyProtection="0"/>
    <xf numFmtId="0" fontId="44" fillId="13" borderId="14" applyNumberFormat="0" applyAlignment="0" applyProtection="0"/>
    <xf numFmtId="0" fontId="45" fillId="45" borderId="15" applyNumberFormat="0" applyAlignment="0" applyProtection="0"/>
    <xf numFmtId="0" fontId="46" fillId="45" borderId="14" applyNumberFormat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51" fillId="58" borderId="20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2" fillId="0" borderId="0">
      <alignment/>
      <protection/>
    </xf>
    <xf numFmtId="0" fontId="54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9" borderId="21" applyNumberFormat="0" applyFon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60" fillId="0" borderId="0">
      <alignment vertical="center"/>
      <protection/>
    </xf>
  </cellStyleXfs>
  <cellXfs count="474">
    <xf numFmtId="0" fontId="0" fillId="0" borderId="0" xfId="0" applyAlignment="1">
      <alignment/>
    </xf>
    <xf numFmtId="0" fontId="63" fillId="58" borderId="23" xfId="122" applyFont="1" applyFill="1" applyBorder="1" applyProtection="1">
      <alignment/>
      <protection/>
    </xf>
    <xf numFmtId="0" fontId="63" fillId="58" borderId="24" xfId="122" applyFont="1" applyFill="1" applyBorder="1" applyProtection="1">
      <alignment/>
      <protection/>
    </xf>
    <xf numFmtId="0" fontId="63" fillId="0" borderId="0" xfId="122" applyFont="1" applyFill="1" applyProtection="1">
      <alignment/>
      <protection/>
    </xf>
    <xf numFmtId="0" fontId="63" fillId="44" borderId="0" xfId="122" applyFont="1" applyFill="1" applyBorder="1" applyProtection="1">
      <alignment/>
      <protection/>
    </xf>
    <xf numFmtId="0" fontId="65" fillId="58" borderId="25" xfId="122" applyFont="1" applyFill="1" applyBorder="1" applyProtection="1">
      <alignment/>
      <protection/>
    </xf>
    <xf numFmtId="0" fontId="62" fillId="58" borderId="0" xfId="122" applyFont="1" applyFill="1" applyBorder="1" applyProtection="1">
      <alignment/>
      <protection/>
    </xf>
    <xf numFmtId="0" fontId="63" fillId="58" borderId="0" xfId="122" applyFont="1" applyFill="1" applyBorder="1" applyProtection="1">
      <alignment/>
      <protection/>
    </xf>
    <xf numFmtId="0" fontId="66" fillId="58" borderId="0" xfId="122" applyFont="1" applyFill="1" applyBorder="1" applyProtection="1">
      <alignment/>
      <protection/>
    </xf>
    <xf numFmtId="0" fontId="63" fillId="58" borderId="11" xfId="122" applyFont="1" applyFill="1" applyBorder="1" applyProtection="1">
      <alignment/>
      <protection/>
    </xf>
    <xf numFmtId="0" fontId="63" fillId="0" borderId="0" xfId="122" applyFont="1" applyProtection="1">
      <alignment/>
      <protection/>
    </xf>
    <xf numFmtId="0" fontId="63" fillId="58" borderId="26" xfId="122" applyFont="1" applyFill="1" applyBorder="1" applyProtection="1">
      <alignment/>
      <protection/>
    </xf>
    <xf numFmtId="0" fontId="63" fillId="58" borderId="27" xfId="122" applyFont="1" applyFill="1" applyBorder="1" applyProtection="1">
      <alignment/>
      <protection/>
    </xf>
    <xf numFmtId="0" fontId="62" fillId="58" borderId="27" xfId="122" applyFont="1" applyFill="1" applyBorder="1" applyProtection="1">
      <alignment/>
      <protection/>
    </xf>
    <xf numFmtId="0" fontId="63" fillId="58" borderId="27" xfId="122" applyFont="1" applyFill="1" applyBorder="1" applyAlignment="1" applyProtection="1">
      <alignment horizontal="right"/>
      <protection/>
    </xf>
    <xf numFmtId="167" fontId="63" fillId="44" borderId="0" xfId="122" applyNumberFormat="1" applyFont="1" applyFill="1" applyBorder="1" applyProtection="1">
      <alignment/>
      <protection/>
    </xf>
    <xf numFmtId="0" fontId="63" fillId="0" borderId="0" xfId="122" applyFont="1" applyAlignment="1" applyProtection="1">
      <alignment horizontal="center"/>
      <protection/>
    </xf>
    <xf numFmtId="167" fontId="63" fillId="0" borderId="0" xfId="122" applyNumberFormat="1" applyFont="1" applyFill="1" applyProtection="1">
      <alignment/>
      <protection/>
    </xf>
    <xf numFmtId="168" fontId="62" fillId="45" borderId="28" xfId="94" applyFont="1" applyFill="1" applyBorder="1" applyAlignment="1" applyProtection="1">
      <alignment/>
      <protection/>
    </xf>
    <xf numFmtId="168" fontId="62" fillId="45" borderId="4" xfId="94" applyFont="1" applyFill="1" applyBorder="1" applyAlignment="1" applyProtection="1">
      <alignment/>
      <protection/>
    </xf>
    <xf numFmtId="168" fontId="62" fillId="45" borderId="4" xfId="94" applyFont="1" applyFill="1" applyBorder="1" applyAlignment="1" applyProtection="1">
      <alignment horizontal="right"/>
      <protection/>
    </xf>
    <xf numFmtId="168" fontId="62" fillId="45" borderId="29" xfId="94" applyFont="1" applyFill="1" applyBorder="1" applyAlignment="1" applyProtection="1">
      <alignment horizontal="right"/>
      <protection/>
    </xf>
    <xf numFmtId="168" fontId="62" fillId="44" borderId="0" xfId="94" applyFont="1" applyFill="1" applyBorder="1" applyAlignment="1" applyProtection="1">
      <alignment/>
      <protection/>
    </xf>
    <xf numFmtId="0" fontId="63" fillId="0" borderId="30" xfId="122" applyFont="1" applyBorder="1" applyProtection="1">
      <alignment/>
      <protection/>
    </xf>
    <xf numFmtId="0" fontId="63" fillId="0" borderId="23" xfId="122" applyFont="1" applyBorder="1" applyProtection="1">
      <alignment/>
      <protection/>
    </xf>
    <xf numFmtId="0" fontId="63" fillId="0" borderId="23" xfId="122" applyFont="1" applyBorder="1" applyAlignment="1" applyProtection="1">
      <alignment horizontal="center"/>
      <protection/>
    </xf>
    <xf numFmtId="180" fontId="63" fillId="0" borderId="30" xfId="122" applyNumberFormat="1" applyFont="1" applyFill="1" applyBorder="1" applyAlignment="1" applyProtection="1">
      <alignment horizontal="right"/>
      <protection/>
    </xf>
    <xf numFmtId="180" fontId="63" fillId="0" borderId="23" xfId="122" applyNumberFormat="1" applyFont="1" applyFill="1" applyBorder="1" applyAlignment="1" applyProtection="1">
      <alignment horizontal="right"/>
      <protection/>
    </xf>
    <xf numFmtId="180" fontId="63" fillId="0" borderId="31" xfId="122" applyNumberFormat="1" applyFont="1" applyFill="1" applyBorder="1" applyAlignment="1" applyProtection="1">
      <alignment horizontal="right"/>
      <protection/>
    </xf>
    <xf numFmtId="0" fontId="63" fillId="0" borderId="25" xfId="122" applyFont="1" applyBorder="1" applyProtection="1">
      <alignment/>
      <protection/>
    </xf>
    <xf numFmtId="0" fontId="63" fillId="0" borderId="0" xfId="122" applyFont="1" applyBorder="1" applyProtection="1">
      <alignment/>
      <protection/>
    </xf>
    <xf numFmtId="0" fontId="63" fillId="0" borderId="0" xfId="122" applyFont="1" applyBorder="1" applyAlignment="1" applyProtection="1">
      <alignment horizontal="center"/>
      <protection/>
    </xf>
    <xf numFmtId="180" fontId="63" fillId="0" borderId="25" xfId="122" applyNumberFormat="1" applyFont="1" applyFill="1" applyBorder="1" applyAlignment="1" applyProtection="1">
      <alignment horizontal="right"/>
      <protection/>
    </xf>
    <xf numFmtId="180" fontId="63" fillId="0" borderId="0" xfId="122" applyNumberFormat="1" applyFont="1" applyFill="1" applyBorder="1" applyAlignment="1" applyProtection="1">
      <alignment horizontal="right"/>
      <protection/>
    </xf>
    <xf numFmtId="180" fontId="63" fillId="0" borderId="32" xfId="122" applyNumberFormat="1" applyFont="1" applyFill="1" applyBorder="1" applyAlignment="1" applyProtection="1">
      <alignment horizontal="right"/>
      <protection/>
    </xf>
    <xf numFmtId="180" fontId="63" fillId="0" borderId="25" xfId="122" applyNumberFormat="1" applyFont="1" applyFill="1" applyBorder="1" applyProtection="1">
      <alignment/>
      <protection/>
    </xf>
    <xf numFmtId="180" fontId="63" fillId="0" borderId="0" xfId="122" applyNumberFormat="1" applyFont="1" applyFill="1" applyBorder="1" applyProtection="1">
      <alignment/>
      <protection/>
    </xf>
    <xf numFmtId="180" fontId="63" fillId="0" borderId="26" xfId="122" applyNumberFormat="1" applyFont="1" applyFill="1" applyBorder="1" applyProtection="1">
      <alignment/>
      <protection/>
    </xf>
    <xf numFmtId="180" fontId="63" fillId="0" borderId="27" xfId="122" applyNumberFormat="1" applyFont="1" applyFill="1" applyBorder="1" applyProtection="1">
      <alignment/>
      <protection/>
    </xf>
    <xf numFmtId="168" fontId="62" fillId="45" borderId="27" xfId="94" applyFont="1" applyFill="1" applyBorder="1" applyAlignment="1" applyProtection="1">
      <alignment horizontal="right"/>
      <protection/>
    </xf>
    <xf numFmtId="168" fontId="62" fillId="45" borderId="33" xfId="94" applyFont="1" applyFill="1" applyBorder="1" applyAlignment="1" applyProtection="1">
      <alignment horizontal="right"/>
      <protection/>
    </xf>
    <xf numFmtId="1" fontId="63" fillId="0" borderId="0" xfId="122" applyNumberFormat="1" applyFont="1" applyAlignment="1" applyProtection="1">
      <alignment horizontal="left"/>
      <protection/>
    </xf>
    <xf numFmtId="0" fontId="62" fillId="0" borderId="0" xfId="122" applyFont="1" applyProtection="1">
      <alignment/>
      <protection/>
    </xf>
    <xf numFmtId="10" fontId="63" fillId="0" borderId="0" xfId="122" applyNumberFormat="1" applyFont="1" applyFill="1" applyProtection="1">
      <alignment/>
      <protection locked="0"/>
    </xf>
    <xf numFmtId="2" fontId="63" fillId="0" borderId="0" xfId="122" applyNumberFormat="1" applyFont="1" applyFill="1" applyProtection="1">
      <alignment/>
      <protection/>
    </xf>
    <xf numFmtId="1" fontId="63" fillId="0" borderId="0" xfId="122" applyNumberFormat="1" applyFont="1" applyFill="1" applyProtection="1">
      <alignment/>
      <protection/>
    </xf>
    <xf numFmtId="166" fontId="63" fillId="0" borderId="0" xfId="122" applyNumberFormat="1" applyFont="1" applyProtection="1">
      <alignment/>
      <protection/>
    </xf>
    <xf numFmtId="180" fontId="63" fillId="0" borderId="30" xfId="122" applyNumberFormat="1" applyFont="1" applyBorder="1" applyProtection="1">
      <alignment/>
      <protection/>
    </xf>
    <xf numFmtId="180" fontId="63" fillId="0" borderId="23" xfId="122" applyNumberFormat="1" applyFont="1" applyBorder="1" applyProtection="1">
      <alignment/>
      <protection/>
    </xf>
    <xf numFmtId="180" fontId="63" fillId="0" borderId="31" xfId="122" applyNumberFormat="1" applyFont="1" applyFill="1" applyBorder="1" applyProtection="1">
      <alignment/>
      <protection/>
    </xf>
    <xf numFmtId="180" fontId="63" fillId="0" borderId="25" xfId="122" applyNumberFormat="1" applyFont="1" applyBorder="1" applyProtection="1">
      <alignment/>
      <protection/>
    </xf>
    <xf numFmtId="180" fontId="63" fillId="0" borderId="0" xfId="122" applyNumberFormat="1" applyFont="1" applyBorder="1" applyProtection="1">
      <alignment/>
      <protection/>
    </xf>
    <xf numFmtId="180" fontId="63" fillId="0" borderId="32" xfId="122" applyNumberFormat="1" applyFont="1" applyFill="1" applyBorder="1" applyProtection="1">
      <alignment/>
      <protection/>
    </xf>
    <xf numFmtId="0" fontId="63" fillId="0" borderId="26" xfId="122" applyFont="1" applyBorder="1" applyProtection="1">
      <alignment/>
      <protection/>
    </xf>
    <xf numFmtId="0" fontId="63" fillId="0" borderId="27" xfId="122" applyFont="1" applyBorder="1" applyProtection="1">
      <alignment/>
      <protection/>
    </xf>
    <xf numFmtId="0" fontId="63" fillId="0" borderId="27" xfId="122" applyFont="1" applyBorder="1" applyAlignment="1" applyProtection="1">
      <alignment horizontal="center"/>
      <protection/>
    </xf>
    <xf numFmtId="180" fontId="63" fillId="0" borderId="26" xfId="122" applyNumberFormat="1" applyFont="1" applyBorder="1" applyProtection="1">
      <alignment/>
      <protection/>
    </xf>
    <xf numFmtId="180" fontId="63" fillId="0" borderId="27" xfId="122" applyNumberFormat="1" applyFont="1" applyBorder="1" applyProtection="1">
      <alignment/>
      <protection/>
    </xf>
    <xf numFmtId="180" fontId="63" fillId="0" borderId="34" xfId="122" applyNumberFormat="1" applyFont="1" applyFill="1" applyBorder="1" applyProtection="1">
      <alignment/>
      <protection/>
    </xf>
    <xf numFmtId="0" fontId="67" fillId="58" borderId="30" xfId="122" applyFont="1" applyFill="1" applyBorder="1" applyProtection="1">
      <alignment/>
      <protection/>
    </xf>
    <xf numFmtId="180" fontId="63" fillId="0" borderId="11" xfId="122" applyNumberFormat="1" applyFont="1" applyFill="1" applyBorder="1" applyProtection="1">
      <alignment/>
      <protection/>
    </xf>
    <xf numFmtId="10" fontId="63" fillId="51" borderId="35" xfId="122" applyNumberFormat="1" applyFont="1" applyFill="1" applyBorder="1" applyProtection="1">
      <alignment/>
      <protection locked="0"/>
    </xf>
    <xf numFmtId="0" fontId="68" fillId="0" borderId="0" xfId="0" applyFont="1" applyAlignment="1">
      <alignment/>
    </xf>
    <xf numFmtId="0" fontId="67" fillId="58" borderId="30" xfId="122" applyFont="1" applyFill="1" applyBorder="1">
      <alignment/>
      <protection/>
    </xf>
    <xf numFmtId="0" fontId="68" fillId="58" borderId="23" xfId="122" applyFont="1" applyFill="1" applyBorder="1">
      <alignment/>
      <protection/>
    </xf>
    <xf numFmtId="0" fontId="69" fillId="58" borderId="23" xfId="122" applyFont="1" applyFill="1" applyBorder="1" applyAlignment="1">
      <alignment horizontal="right"/>
      <protection/>
    </xf>
    <xf numFmtId="0" fontId="68" fillId="58" borderId="24" xfId="122" applyFont="1" applyFill="1" applyBorder="1">
      <alignment/>
      <protection/>
    </xf>
    <xf numFmtId="0" fontId="63" fillId="44" borderId="0" xfId="124" applyFont="1" applyFill="1" applyAlignment="1">
      <alignment/>
    </xf>
    <xf numFmtId="0" fontId="65" fillId="58" borderId="25" xfId="122" applyFont="1" applyFill="1" applyBorder="1">
      <alignment/>
      <protection/>
    </xf>
    <xf numFmtId="0" fontId="62" fillId="58" borderId="0" xfId="122" applyFont="1" applyFill="1" applyBorder="1">
      <alignment/>
      <protection/>
    </xf>
    <xf numFmtId="0" fontId="63" fillId="58" borderId="0" xfId="122" applyFont="1" applyFill="1" applyBorder="1">
      <alignment/>
      <protection/>
    </xf>
    <xf numFmtId="0" fontId="66" fillId="58" borderId="0" xfId="122" applyFont="1" applyFill="1" applyBorder="1">
      <alignment/>
      <protection/>
    </xf>
    <xf numFmtId="0" fontId="63" fillId="58" borderId="11" xfId="122" applyFont="1" applyFill="1" applyBorder="1">
      <alignment/>
      <protection/>
    </xf>
    <xf numFmtId="0" fontId="63" fillId="58" borderId="26" xfId="122" applyFont="1" applyFill="1" applyBorder="1">
      <alignment/>
      <protection/>
    </xf>
    <xf numFmtId="0" fontId="63" fillId="58" borderId="27" xfId="122" applyFont="1" applyFill="1" applyBorder="1">
      <alignment/>
      <protection/>
    </xf>
    <xf numFmtId="0" fontId="62" fillId="58" borderId="27" xfId="122" applyFont="1" applyFill="1" applyBorder="1">
      <alignment/>
      <protection/>
    </xf>
    <xf numFmtId="0" fontId="63" fillId="44" borderId="0" xfId="122" applyFont="1" applyFill="1">
      <alignment/>
      <protection/>
    </xf>
    <xf numFmtId="0" fontId="63" fillId="44" borderId="0" xfId="122" applyFont="1" applyFill="1" applyAlignment="1">
      <alignment horizontal="center"/>
      <protection/>
    </xf>
    <xf numFmtId="167" fontId="63" fillId="44" borderId="0" xfId="122" applyNumberFormat="1" applyFont="1" applyFill="1">
      <alignment/>
      <protection/>
    </xf>
    <xf numFmtId="168" fontId="67" fillId="45" borderId="28" xfId="94" applyFont="1" applyFill="1" applyBorder="1" applyAlignment="1">
      <alignment/>
    </xf>
    <xf numFmtId="168" fontId="67" fillId="45" borderId="4" xfId="94" applyFont="1" applyFill="1" applyBorder="1" applyAlignment="1">
      <alignment/>
    </xf>
    <xf numFmtId="168" fontId="67" fillId="45" borderId="4" xfId="94" applyFont="1" applyFill="1" applyBorder="1" applyAlignment="1">
      <alignment horizontal="right"/>
    </xf>
    <xf numFmtId="168" fontId="67" fillId="45" borderId="29" xfId="94" applyFont="1" applyFill="1" applyBorder="1" applyAlignment="1">
      <alignment horizontal="right"/>
    </xf>
    <xf numFmtId="0" fontId="63" fillId="44" borderId="30" xfId="122" applyFont="1" applyFill="1" applyBorder="1">
      <alignment/>
      <protection/>
    </xf>
    <xf numFmtId="0" fontId="62" fillId="44" borderId="23" xfId="122" applyFont="1" applyFill="1" applyBorder="1">
      <alignment/>
      <protection/>
    </xf>
    <xf numFmtId="180" fontId="63" fillId="33" borderId="31" xfId="122" applyNumberFormat="1" applyFont="1" applyFill="1" applyBorder="1">
      <alignment/>
      <protection/>
    </xf>
    <xf numFmtId="0" fontId="63" fillId="44" borderId="25" xfId="122" applyFont="1" applyFill="1" applyBorder="1">
      <alignment/>
      <protection/>
    </xf>
    <xf numFmtId="0" fontId="62" fillId="44" borderId="0" xfId="122" applyFont="1" applyFill="1" applyBorder="1">
      <alignment/>
      <protection/>
    </xf>
    <xf numFmtId="0" fontId="63" fillId="44" borderId="0" xfId="122" applyFont="1" applyFill="1" applyBorder="1" applyAlignment="1">
      <alignment horizontal="center"/>
      <protection/>
    </xf>
    <xf numFmtId="180" fontId="63" fillId="51" borderId="25" xfId="122" applyNumberFormat="1" applyFont="1" applyFill="1" applyBorder="1" applyAlignment="1" applyProtection="1">
      <alignment horizontal="right"/>
      <protection locked="0"/>
    </xf>
    <xf numFmtId="180" fontId="63" fillId="51" borderId="0" xfId="122" applyNumberFormat="1" applyFont="1" applyFill="1" applyBorder="1" applyAlignment="1" applyProtection="1">
      <alignment horizontal="right"/>
      <protection locked="0"/>
    </xf>
    <xf numFmtId="180" fontId="63" fillId="33" borderId="32" xfId="122" applyNumberFormat="1" applyFont="1" applyFill="1" applyBorder="1">
      <alignment/>
      <protection/>
    </xf>
    <xf numFmtId="180" fontId="63" fillId="33" borderId="25" xfId="122" applyNumberFormat="1" applyFont="1" applyFill="1" applyBorder="1" applyProtection="1">
      <alignment/>
      <protection locked="0"/>
    </xf>
    <xf numFmtId="180" fontId="63" fillId="33" borderId="0" xfId="122" applyNumberFormat="1" applyFont="1" applyFill="1" applyBorder="1" applyProtection="1">
      <alignment/>
      <protection locked="0"/>
    </xf>
    <xf numFmtId="0" fontId="63" fillId="44" borderId="0" xfId="122" applyFont="1" applyFill="1" applyBorder="1">
      <alignment/>
      <protection/>
    </xf>
    <xf numFmtId="180" fontId="63" fillId="51" borderId="25" xfId="122" applyNumberFormat="1" applyFont="1" applyFill="1" applyBorder="1" applyProtection="1">
      <alignment/>
      <protection locked="0"/>
    </xf>
    <xf numFmtId="180" fontId="63" fillId="51" borderId="0" xfId="122" applyNumberFormat="1" applyFont="1" applyFill="1" applyBorder="1" applyProtection="1">
      <alignment/>
      <protection locked="0"/>
    </xf>
    <xf numFmtId="0" fontId="62" fillId="44" borderId="0" xfId="122" applyFont="1" applyFill="1" applyBorder="1" applyAlignment="1">
      <alignment horizontal="center"/>
      <protection/>
    </xf>
    <xf numFmtId="0" fontId="70" fillId="44" borderId="25" xfId="122" applyFont="1" applyFill="1" applyBorder="1">
      <alignment/>
      <protection/>
    </xf>
    <xf numFmtId="0" fontId="70" fillId="44" borderId="0" xfId="124" applyFont="1" applyFill="1" applyAlignment="1">
      <alignment/>
    </xf>
    <xf numFmtId="0" fontId="62" fillId="44" borderId="26" xfId="122" applyFont="1" applyFill="1" applyBorder="1">
      <alignment/>
      <protection/>
    </xf>
    <xf numFmtId="0" fontId="62" fillId="44" borderId="27" xfId="122" applyFont="1" applyFill="1" applyBorder="1">
      <alignment/>
      <protection/>
    </xf>
    <xf numFmtId="0" fontId="62" fillId="44" borderId="27" xfId="122" applyFont="1" applyFill="1" applyBorder="1" applyAlignment="1">
      <alignment horizontal="center"/>
      <protection/>
    </xf>
    <xf numFmtId="180" fontId="62" fillId="33" borderId="26" xfId="122" applyNumberFormat="1" applyFont="1" applyFill="1" applyBorder="1" applyProtection="1">
      <alignment/>
      <protection locked="0"/>
    </xf>
    <xf numFmtId="180" fontId="62" fillId="33" borderId="27" xfId="122" applyNumberFormat="1" applyFont="1" applyFill="1" applyBorder="1" applyProtection="1">
      <alignment/>
      <protection locked="0"/>
    </xf>
    <xf numFmtId="180" fontId="62" fillId="33" borderId="34" xfId="122" applyNumberFormat="1" applyFont="1" applyFill="1" applyBorder="1">
      <alignment/>
      <protection/>
    </xf>
    <xf numFmtId="0" fontId="62" fillId="44" borderId="0" xfId="124" applyFont="1" applyFill="1" applyAlignment="1">
      <alignment/>
    </xf>
    <xf numFmtId="0" fontId="68" fillId="58" borderId="23" xfId="122" applyFont="1" applyFill="1" applyBorder="1" applyProtection="1">
      <alignment/>
      <protection/>
    </xf>
    <xf numFmtId="0" fontId="69" fillId="58" borderId="23" xfId="122" applyFont="1" applyFill="1" applyBorder="1" applyAlignment="1" applyProtection="1">
      <alignment horizontal="right"/>
      <protection/>
    </xf>
    <xf numFmtId="0" fontId="68" fillId="58" borderId="24" xfId="122" applyFont="1" applyFill="1" applyBorder="1" applyProtection="1">
      <alignment/>
      <protection/>
    </xf>
    <xf numFmtId="0" fontId="68" fillId="0" borderId="0" xfId="122" applyFont="1" applyFill="1" applyProtection="1">
      <alignment/>
      <protection/>
    </xf>
    <xf numFmtId="0" fontId="68" fillId="44" borderId="0" xfId="122" applyFont="1" applyFill="1" applyBorder="1" applyProtection="1">
      <alignment/>
      <protection/>
    </xf>
    <xf numFmtId="168" fontId="67" fillId="45" borderId="28" xfId="94" applyFont="1" applyFill="1" applyBorder="1" applyAlignment="1" applyProtection="1">
      <alignment/>
      <protection/>
    </xf>
    <xf numFmtId="168" fontId="67" fillId="45" borderId="4" xfId="94" applyFont="1" applyFill="1" applyBorder="1" applyAlignment="1" applyProtection="1">
      <alignment/>
      <protection/>
    </xf>
    <xf numFmtId="168" fontId="67" fillId="45" borderId="4" xfId="94" applyFont="1" applyFill="1" applyBorder="1" applyAlignment="1" applyProtection="1">
      <alignment horizontal="right"/>
      <protection/>
    </xf>
    <xf numFmtId="168" fontId="67" fillId="45" borderId="29" xfId="94" applyFont="1" applyFill="1" applyBorder="1" applyAlignment="1" applyProtection="1">
      <alignment horizontal="right"/>
      <protection/>
    </xf>
    <xf numFmtId="168" fontId="67" fillId="44" borderId="0" xfId="94" applyFont="1" applyFill="1" applyBorder="1" applyAlignment="1" applyProtection="1">
      <alignment/>
      <protection/>
    </xf>
    <xf numFmtId="168" fontId="67" fillId="45" borderId="27" xfId="94" applyFont="1" applyFill="1" applyBorder="1" applyAlignment="1" applyProtection="1">
      <alignment horizontal="right"/>
      <protection/>
    </xf>
    <xf numFmtId="168" fontId="67" fillId="45" borderId="33" xfId="94" applyFont="1" applyFill="1" applyBorder="1" applyAlignment="1" applyProtection="1">
      <alignment horizontal="right"/>
      <protection/>
    </xf>
    <xf numFmtId="0" fontId="62" fillId="58" borderId="30" xfId="122" applyFont="1" applyFill="1" applyBorder="1" applyProtection="1">
      <alignment/>
      <protection/>
    </xf>
    <xf numFmtId="0" fontId="63" fillId="0" borderId="24" xfId="122" applyFont="1" applyBorder="1" applyAlignment="1" applyProtection="1">
      <alignment horizontal="center"/>
      <protection/>
    </xf>
    <xf numFmtId="0" fontId="63" fillId="0" borderId="11" xfId="122" applyFont="1" applyBorder="1" applyAlignment="1" applyProtection="1">
      <alignment horizontal="center"/>
      <protection/>
    </xf>
    <xf numFmtId="0" fontId="63" fillId="0" borderId="0" xfId="0" applyFont="1" applyAlignment="1">
      <alignment/>
    </xf>
    <xf numFmtId="0" fontId="63" fillId="0" borderId="30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25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34" xfId="0" applyFont="1" applyBorder="1" applyAlignment="1">
      <alignment/>
    </xf>
    <xf numFmtId="0" fontId="65" fillId="58" borderId="25" xfId="122" applyFont="1" applyFill="1" applyBorder="1" applyProtection="1">
      <alignment/>
      <protection locked="0"/>
    </xf>
    <xf numFmtId="0" fontId="62" fillId="58" borderId="0" xfId="122" applyFont="1" applyFill="1" applyBorder="1" applyProtection="1">
      <alignment/>
      <protection locked="0"/>
    </xf>
    <xf numFmtId="0" fontId="63" fillId="58" borderId="0" xfId="122" applyFont="1" applyFill="1" applyBorder="1" applyProtection="1">
      <alignment/>
      <protection locked="0"/>
    </xf>
    <xf numFmtId="0" fontId="66" fillId="58" borderId="0" xfId="122" applyFont="1" applyFill="1" applyBorder="1" applyProtection="1">
      <alignment/>
      <protection locked="0"/>
    </xf>
    <xf numFmtId="0" fontId="63" fillId="58" borderId="11" xfId="122" applyFont="1" applyFill="1" applyBorder="1" applyProtection="1">
      <alignment/>
      <protection locked="0"/>
    </xf>
    <xf numFmtId="0" fontId="63" fillId="58" borderId="26" xfId="122" applyFont="1" applyFill="1" applyBorder="1" applyProtection="1">
      <alignment/>
      <protection locked="0"/>
    </xf>
    <xf numFmtId="0" fontId="63" fillId="58" borderId="27" xfId="122" applyFont="1" applyFill="1" applyBorder="1" applyProtection="1">
      <alignment/>
      <protection locked="0"/>
    </xf>
    <xf numFmtId="0" fontId="62" fillId="58" borderId="27" xfId="122" applyFont="1" applyFill="1" applyBorder="1" applyProtection="1">
      <alignment/>
      <protection locked="0"/>
    </xf>
    <xf numFmtId="0" fontId="63" fillId="58" borderId="27" xfId="122" applyFont="1" applyFill="1" applyBorder="1" applyAlignment="1" applyProtection="1">
      <alignment horizontal="right"/>
      <protection locked="0"/>
    </xf>
    <xf numFmtId="0" fontId="62" fillId="58" borderId="33" xfId="122" applyFont="1" applyFill="1" applyBorder="1" applyAlignment="1" applyProtection="1">
      <alignment horizontal="center"/>
      <protection locked="0"/>
    </xf>
    <xf numFmtId="0" fontId="63" fillId="44" borderId="0" xfId="122" applyFont="1" applyFill="1" applyProtection="1">
      <alignment/>
      <protection locked="0"/>
    </xf>
    <xf numFmtId="0" fontId="63" fillId="44" borderId="0" xfId="122" applyFont="1" applyFill="1" applyAlignment="1" applyProtection="1">
      <alignment horizontal="center"/>
      <protection locked="0"/>
    </xf>
    <xf numFmtId="167" fontId="63" fillId="44" borderId="0" xfId="122" applyNumberFormat="1" applyFont="1" applyFill="1" applyProtection="1">
      <alignment/>
      <protection locked="0"/>
    </xf>
    <xf numFmtId="0" fontId="62" fillId="44" borderId="30" xfId="122" applyFont="1" applyFill="1" applyBorder="1" applyProtection="1">
      <alignment/>
      <protection locked="0"/>
    </xf>
    <xf numFmtId="0" fontId="62" fillId="44" borderId="23" xfId="122" applyFont="1" applyFill="1" applyBorder="1" applyProtection="1">
      <alignment/>
      <protection locked="0"/>
    </xf>
    <xf numFmtId="180" fontId="62" fillId="33" borderId="30" xfId="122" applyNumberFormat="1" applyFont="1" applyFill="1" applyBorder="1" applyAlignment="1" applyProtection="1">
      <alignment horizontal="right"/>
      <protection locked="0"/>
    </xf>
    <xf numFmtId="180" fontId="62" fillId="33" borderId="23" xfId="122" applyNumberFormat="1" applyFont="1" applyFill="1" applyBorder="1" applyAlignment="1" applyProtection="1">
      <alignment horizontal="right"/>
      <protection locked="0"/>
    </xf>
    <xf numFmtId="180" fontId="62" fillId="33" borderId="31" xfId="122" applyNumberFormat="1" applyFont="1" applyFill="1" applyBorder="1" applyAlignment="1" applyProtection="1">
      <alignment horizontal="right"/>
      <protection locked="0"/>
    </xf>
    <xf numFmtId="0" fontId="63" fillId="44" borderId="25" xfId="122" applyFont="1" applyFill="1" applyBorder="1" applyProtection="1">
      <alignment/>
      <protection locked="0"/>
    </xf>
    <xf numFmtId="0" fontId="63" fillId="44" borderId="0" xfId="122" applyFont="1" applyFill="1" applyBorder="1" applyProtection="1">
      <alignment/>
      <protection locked="0"/>
    </xf>
    <xf numFmtId="0" fontId="63" fillId="44" borderId="0" xfId="122" applyFont="1" applyFill="1" applyBorder="1" applyAlignment="1" applyProtection="1">
      <alignment horizontal="left"/>
      <protection locked="0"/>
    </xf>
    <xf numFmtId="180" fontId="63" fillId="51" borderId="25" xfId="122" applyNumberFormat="1" applyFont="1" applyFill="1" applyBorder="1" applyAlignment="1" applyProtection="1">
      <alignment horizontal="right"/>
      <protection/>
    </xf>
    <xf numFmtId="180" fontId="63" fillId="51" borderId="0" xfId="122" applyNumberFormat="1" applyFont="1" applyFill="1" applyBorder="1" applyAlignment="1" applyProtection="1">
      <alignment horizontal="right"/>
      <protection/>
    </xf>
    <xf numFmtId="180" fontId="62" fillId="33" borderId="32" xfId="122" applyNumberFormat="1" applyFont="1" applyFill="1" applyBorder="1" applyAlignment="1" applyProtection="1">
      <alignment horizontal="right"/>
      <protection locked="0"/>
    </xf>
    <xf numFmtId="0" fontId="62" fillId="44" borderId="26" xfId="122" applyFont="1" applyFill="1" applyBorder="1" applyProtection="1">
      <alignment/>
      <protection locked="0"/>
    </xf>
    <xf numFmtId="0" fontId="62" fillId="44" borderId="27" xfId="122" applyFont="1" applyFill="1" applyBorder="1" applyProtection="1">
      <alignment/>
      <protection locked="0"/>
    </xf>
    <xf numFmtId="0" fontId="62" fillId="58" borderId="30" xfId="122" applyFont="1" applyFill="1" applyBorder="1" applyProtection="1">
      <alignment/>
      <protection locked="0"/>
    </xf>
    <xf numFmtId="0" fontId="63" fillId="58" borderId="23" xfId="122" applyFont="1" applyFill="1" applyBorder="1" applyProtection="1">
      <alignment/>
      <protection locked="0"/>
    </xf>
    <xf numFmtId="0" fontId="64" fillId="58" borderId="23" xfId="122" applyFont="1" applyFill="1" applyBorder="1" applyAlignment="1" applyProtection="1">
      <alignment horizontal="right"/>
      <protection locked="0"/>
    </xf>
    <xf numFmtId="0" fontId="63" fillId="58" borderId="24" xfId="122" applyFont="1" applyFill="1" applyBorder="1" applyProtection="1">
      <alignment/>
      <protection locked="0"/>
    </xf>
    <xf numFmtId="168" fontId="62" fillId="45" borderId="28" xfId="94" applyFont="1" applyFill="1" applyBorder="1" applyAlignment="1" applyProtection="1">
      <alignment/>
      <protection locked="0"/>
    </xf>
    <xf numFmtId="168" fontId="62" fillId="45" borderId="4" xfId="94" applyFont="1" applyFill="1" applyBorder="1" applyAlignment="1" applyProtection="1">
      <alignment/>
      <protection locked="0"/>
    </xf>
    <xf numFmtId="168" fontId="62" fillId="45" borderId="4" xfId="94" applyFont="1" applyFill="1" applyBorder="1" applyAlignment="1" applyProtection="1">
      <alignment horizontal="right"/>
      <protection locked="0"/>
    </xf>
    <xf numFmtId="168" fontId="62" fillId="45" borderId="29" xfId="94" applyFont="1" applyFill="1" applyBorder="1" applyAlignment="1" applyProtection="1">
      <alignment horizontal="right"/>
      <protection locked="0"/>
    </xf>
    <xf numFmtId="0" fontId="62" fillId="44" borderId="0" xfId="122" applyFont="1" applyFill="1" applyBorder="1" applyAlignment="1" applyProtection="1">
      <alignment horizontal="left"/>
      <protection locked="0"/>
    </xf>
    <xf numFmtId="0" fontId="62" fillId="44" borderId="23" xfId="122" applyFont="1" applyFill="1" applyBorder="1" applyAlignment="1" applyProtection="1">
      <alignment horizontal="left"/>
      <protection locked="0"/>
    </xf>
    <xf numFmtId="0" fontId="62" fillId="44" borderId="11" xfId="122" applyFont="1" applyFill="1" applyBorder="1" applyAlignment="1" applyProtection="1">
      <alignment horizontal="center"/>
      <protection locked="0"/>
    </xf>
    <xf numFmtId="180" fontId="62" fillId="33" borderId="35" xfId="122" applyNumberFormat="1" applyFont="1" applyFill="1" applyBorder="1" applyAlignment="1" applyProtection="1">
      <alignment horizontal="right"/>
      <protection locked="0"/>
    </xf>
    <xf numFmtId="180" fontId="63" fillId="33" borderId="25" xfId="122" applyNumberFormat="1" applyFont="1" applyFill="1" applyBorder="1" applyAlignment="1" applyProtection="1">
      <alignment horizontal="right"/>
      <protection/>
    </xf>
    <xf numFmtId="180" fontId="63" fillId="33" borderId="0" xfId="122" applyNumberFormat="1" applyFont="1" applyFill="1" applyBorder="1" applyAlignment="1" applyProtection="1">
      <alignment horizontal="right"/>
      <protection/>
    </xf>
    <xf numFmtId="0" fontId="62" fillId="44" borderId="27" xfId="122" applyFont="1" applyFill="1" applyBorder="1" applyAlignment="1" applyProtection="1">
      <alignment horizontal="left"/>
      <protection locked="0"/>
    </xf>
    <xf numFmtId="180" fontId="62" fillId="33" borderId="28" xfId="122" applyNumberFormat="1" applyFont="1" applyFill="1" applyBorder="1" applyProtection="1">
      <alignment/>
      <protection locked="0"/>
    </xf>
    <xf numFmtId="180" fontId="62" fillId="33" borderId="4" xfId="122" applyNumberFormat="1" applyFont="1" applyFill="1" applyBorder="1" applyProtection="1">
      <alignment/>
      <protection locked="0"/>
    </xf>
    <xf numFmtId="180" fontId="62" fillId="33" borderId="29" xfId="122" applyNumberFormat="1" applyFont="1" applyFill="1" applyBorder="1" applyProtection="1">
      <alignment/>
      <protection locked="0"/>
    </xf>
    <xf numFmtId="0" fontId="62" fillId="44" borderId="0" xfId="122" applyFont="1" applyFill="1" applyProtection="1">
      <alignment/>
      <protection/>
    </xf>
    <xf numFmtId="0" fontId="63" fillId="45" borderId="28" xfId="0" applyFont="1" applyFill="1" applyBorder="1" applyAlignment="1">
      <alignment/>
    </xf>
    <xf numFmtId="0" fontId="63" fillId="45" borderId="4" xfId="0" applyFont="1" applyFill="1" applyBorder="1" applyAlignment="1">
      <alignment/>
    </xf>
    <xf numFmtId="0" fontId="62" fillId="0" borderId="0" xfId="0" applyFont="1" applyAlignment="1">
      <alignment/>
    </xf>
    <xf numFmtId="182" fontId="63" fillId="0" borderId="0" xfId="0" applyNumberFormat="1" applyFont="1" applyAlignment="1">
      <alignment/>
    </xf>
    <xf numFmtId="0" fontId="62" fillId="44" borderId="27" xfId="122" applyFont="1" applyFill="1" applyBorder="1" applyProtection="1">
      <alignment/>
      <protection/>
    </xf>
    <xf numFmtId="0" fontId="62" fillId="44" borderId="24" xfId="122" applyFont="1" applyFill="1" applyBorder="1" applyAlignment="1" applyProtection="1">
      <alignment horizontal="center"/>
      <protection locked="0"/>
    </xf>
    <xf numFmtId="0" fontId="62" fillId="44" borderId="33" xfId="122" applyFont="1" applyFill="1" applyBorder="1" applyAlignment="1" applyProtection="1">
      <alignment horizontal="center"/>
      <protection locked="0"/>
    </xf>
    <xf numFmtId="0" fontId="63" fillId="0" borderId="11" xfId="0" applyFont="1" applyBorder="1" applyAlignment="1">
      <alignment horizontal="center"/>
    </xf>
    <xf numFmtId="0" fontId="63" fillId="44" borderId="11" xfId="122" applyFont="1" applyFill="1" applyBorder="1" applyAlignment="1" applyProtection="1">
      <alignment horizontal="center"/>
      <protection/>
    </xf>
    <xf numFmtId="0" fontId="63" fillId="44" borderId="33" xfId="122" applyFont="1" applyFill="1" applyBorder="1" applyAlignment="1" applyProtection="1">
      <alignment horizontal="center"/>
      <protection/>
    </xf>
    <xf numFmtId="168" fontId="62" fillId="45" borderId="29" xfId="94" applyFont="1" applyFill="1" applyBorder="1" applyAlignment="1" applyProtection="1">
      <alignment/>
      <protection locked="0"/>
    </xf>
    <xf numFmtId="1" fontId="63" fillId="44" borderId="0" xfId="122" applyNumberFormat="1" applyFont="1" applyFill="1" applyProtection="1">
      <alignment/>
      <protection/>
    </xf>
    <xf numFmtId="166" fontId="63" fillId="44" borderId="27" xfId="122" applyNumberFormat="1" applyFont="1" applyFill="1" applyBorder="1" applyProtection="1">
      <alignment/>
      <protection/>
    </xf>
    <xf numFmtId="0" fontId="63" fillId="0" borderId="24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33" xfId="0" applyFont="1" applyBorder="1" applyAlignment="1">
      <alignment/>
    </xf>
    <xf numFmtId="0" fontId="63" fillId="44" borderId="27" xfId="122" applyFont="1" applyFill="1" applyBorder="1" applyProtection="1">
      <alignment/>
      <protection/>
    </xf>
    <xf numFmtId="0" fontId="63" fillId="44" borderId="0" xfId="122" applyFont="1" applyFill="1" applyProtection="1">
      <alignment/>
      <protection/>
    </xf>
    <xf numFmtId="0" fontId="63" fillId="44" borderId="0" xfId="153" applyFont="1" applyFill="1" applyAlignment="1" applyProtection="1">
      <alignment/>
      <protection/>
    </xf>
    <xf numFmtId="9" fontId="63" fillId="0" borderId="0" xfId="0" applyNumberFormat="1" applyFont="1" applyAlignment="1">
      <alignment/>
    </xf>
    <xf numFmtId="0" fontId="63" fillId="44" borderId="35" xfId="122" applyFont="1" applyFill="1" applyBorder="1" applyAlignment="1" applyProtection="1">
      <alignment horizontal="center" wrapText="1"/>
      <protection/>
    </xf>
    <xf numFmtId="0" fontId="63" fillId="44" borderId="32" xfId="122" applyFont="1" applyFill="1" applyBorder="1" applyAlignment="1" applyProtection="1">
      <alignment horizontal="right"/>
      <protection/>
    </xf>
    <xf numFmtId="0" fontId="62" fillId="44" borderId="23" xfId="122" applyFont="1" applyFill="1" applyBorder="1" applyAlignment="1">
      <alignment horizontal="left"/>
      <protection/>
    </xf>
    <xf numFmtId="0" fontId="62" fillId="44" borderId="23" xfId="122" applyFont="1" applyFill="1" applyBorder="1" applyAlignment="1">
      <alignment horizontal="center"/>
      <protection/>
    </xf>
    <xf numFmtId="180" fontId="63" fillId="33" borderId="30" xfId="122" applyNumberFormat="1" applyFont="1" applyFill="1" applyBorder="1" applyAlignment="1" applyProtection="1">
      <alignment horizontal="right"/>
      <protection locked="0"/>
    </xf>
    <xf numFmtId="180" fontId="63" fillId="33" borderId="23" xfId="122" applyNumberFormat="1" applyFont="1" applyFill="1" applyBorder="1" applyAlignment="1" applyProtection="1">
      <alignment horizontal="right"/>
      <protection locked="0"/>
    </xf>
    <xf numFmtId="0" fontId="63" fillId="44" borderId="0" xfId="122" applyFont="1" applyFill="1" applyBorder="1" applyAlignment="1">
      <alignment horizontal="left"/>
      <protection/>
    </xf>
    <xf numFmtId="0" fontId="62" fillId="44" borderId="0" xfId="122" applyFont="1" applyFill="1" applyBorder="1" applyAlignment="1">
      <alignment horizontal="left"/>
      <protection/>
    </xf>
    <xf numFmtId="0" fontId="62" fillId="44" borderId="27" xfId="122" applyFont="1" applyFill="1" applyBorder="1" applyAlignment="1">
      <alignment horizontal="left"/>
      <protection/>
    </xf>
    <xf numFmtId="0" fontId="65" fillId="44" borderId="0" xfId="122" applyFont="1" applyFill="1" applyBorder="1" applyAlignment="1">
      <alignment horizontal="left"/>
      <protection/>
    </xf>
    <xf numFmtId="0" fontId="65" fillId="44" borderId="0" xfId="122" applyFont="1" applyFill="1" applyBorder="1">
      <alignment/>
      <protection/>
    </xf>
    <xf numFmtId="0" fontId="65" fillId="44" borderId="0" xfId="122" applyFont="1" applyFill="1" applyBorder="1" applyAlignment="1">
      <alignment horizontal="center"/>
      <protection/>
    </xf>
    <xf numFmtId="0" fontId="63" fillId="44" borderId="23" xfId="124" applyFont="1" applyFill="1" applyBorder="1" applyAlignment="1">
      <alignment/>
    </xf>
    <xf numFmtId="180" fontId="71" fillId="51" borderId="25" xfId="122" applyNumberFormat="1" applyFont="1" applyFill="1" applyBorder="1" applyProtection="1">
      <alignment/>
      <protection locked="0"/>
    </xf>
    <xf numFmtId="180" fontId="71" fillId="51" borderId="0" xfId="122" applyNumberFormat="1" applyFont="1" applyFill="1" applyBorder="1" applyProtection="1">
      <alignment/>
      <protection locked="0"/>
    </xf>
    <xf numFmtId="180" fontId="63" fillId="33" borderId="26" xfId="122" applyNumberFormat="1" applyFont="1" applyFill="1" applyBorder="1" applyProtection="1">
      <alignment/>
      <protection locked="0"/>
    </xf>
    <xf numFmtId="180" fontId="63" fillId="33" borderId="27" xfId="122" applyNumberFormat="1" applyFont="1" applyFill="1" applyBorder="1" applyProtection="1">
      <alignment/>
      <protection locked="0"/>
    </xf>
    <xf numFmtId="180" fontId="63" fillId="33" borderId="34" xfId="122" applyNumberFormat="1" applyFont="1" applyFill="1" applyBorder="1">
      <alignment/>
      <protection/>
    </xf>
    <xf numFmtId="180" fontId="63" fillId="33" borderId="11" xfId="122" applyNumberFormat="1" applyFont="1" applyFill="1" applyBorder="1">
      <alignment/>
      <protection/>
    </xf>
    <xf numFmtId="180" fontId="63" fillId="33" borderId="11" xfId="122" applyNumberFormat="1" applyFont="1" applyFill="1" applyBorder="1" applyProtection="1">
      <alignment/>
      <protection locked="0"/>
    </xf>
    <xf numFmtId="0" fontId="69" fillId="58" borderId="23" xfId="122" applyFont="1" applyFill="1" applyBorder="1" applyAlignment="1">
      <alignment horizontal="left"/>
      <protection/>
    </xf>
    <xf numFmtId="0" fontId="66" fillId="58" borderId="0" xfId="122" applyFont="1" applyFill="1" applyBorder="1" applyAlignment="1">
      <alignment horizontal="left"/>
      <protection/>
    </xf>
    <xf numFmtId="0" fontId="62" fillId="58" borderId="27" xfId="122" applyFont="1" applyFill="1" applyBorder="1" applyAlignment="1">
      <alignment horizontal="left"/>
      <protection/>
    </xf>
    <xf numFmtId="0" fontId="63" fillId="44" borderId="0" xfId="122" applyFont="1" applyFill="1" applyAlignment="1">
      <alignment horizontal="left"/>
      <protection/>
    </xf>
    <xf numFmtId="168" fontId="67" fillId="45" borderId="4" xfId="94" applyFont="1" applyFill="1" applyBorder="1" applyAlignment="1">
      <alignment horizontal="left"/>
    </xf>
    <xf numFmtId="0" fontId="63" fillId="44" borderId="0" xfId="124" applyFont="1" applyFill="1" applyAlignment="1">
      <alignment horizontal="left"/>
    </xf>
    <xf numFmtId="0" fontId="68" fillId="0" borderId="35" xfId="0" applyFont="1" applyBorder="1" applyAlignment="1">
      <alignment/>
    </xf>
    <xf numFmtId="0" fontId="68" fillId="0" borderId="27" xfId="0" applyFont="1" applyBorder="1" applyAlignment="1">
      <alignment/>
    </xf>
    <xf numFmtId="0" fontId="68" fillId="0" borderId="33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24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1" xfId="0" applyFont="1" applyBorder="1" applyAlignment="1">
      <alignment/>
    </xf>
    <xf numFmtId="0" fontId="63" fillId="0" borderId="0" xfId="0" applyFont="1" applyAlignment="1">
      <alignment horizontal="left"/>
    </xf>
    <xf numFmtId="0" fontId="64" fillId="58" borderId="23" xfId="122" applyFont="1" applyFill="1" applyBorder="1" applyAlignment="1" applyProtection="1">
      <alignment horizontal="left"/>
      <protection locked="0"/>
    </xf>
    <xf numFmtId="0" fontId="66" fillId="58" borderId="0" xfId="122" applyFont="1" applyFill="1" applyBorder="1" applyAlignment="1" applyProtection="1">
      <alignment horizontal="left"/>
      <protection locked="0"/>
    </xf>
    <xf numFmtId="0" fontId="62" fillId="58" borderId="27" xfId="122" applyFont="1" applyFill="1" applyBorder="1" applyAlignment="1" applyProtection="1">
      <alignment horizontal="left"/>
      <protection locked="0"/>
    </xf>
    <xf numFmtId="0" fontId="63" fillId="44" borderId="0" xfId="122" applyFont="1" applyFill="1" applyAlignment="1" applyProtection="1">
      <alignment horizontal="left"/>
      <protection locked="0"/>
    </xf>
    <xf numFmtId="168" fontId="62" fillId="45" borderId="4" xfId="94" applyFont="1" applyFill="1" applyBorder="1" applyAlignment="1" applyProtection="1">
      <alignment horizontal="left"/>
      <protection locked="0"/>
    </xf>
    <xf numFmtId="0" fontId="62" fillId="44" borderId="11" xfId="122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horizontal="left"/>
    </xf>
    <xf numFmtId="0" fontId="63" fillId="51" borderId="25" xfId="0" applyFont="1" applyFill="1" applyBorder="1" applyAlignment="1">
      <alignment/>
    </xf>
    <xf numFmtId="0" fontId="63" fillId="51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33" borderId="25" xfId="0" applyFont="1" applyFill="1" applyBorder="1" applyAlignment="1">
      <alignment/>
    </xf>
    <xf numFmtId="180" fontId="63" fillId="33" borderId="28" xfId="122" applyNumberFormat="1" applyFont="1" applyFill="1" applyBorder="1" applyAlignment="1" applyProtection="1">
      <alignment horizontal="right"/>
      <protection/>
    </xf>
    <xf numFmtId="180" fontId="63" fillId="33" borderId="4" xfId="122" applyNumberFormat="1" applyFont="1" applyFill="1" applyBorder="1" applyAlignment="1" applyProtection="1">
      <alignment horizontal="right"/>
      <protection/>
    </xf>
    <xf numFmtId="0" fontId="62" fillId="44" borderId="25" xfId="122" applyFont="1" applyFill="1" applyBorder="1" applyProtection="1">
      <alignment/>
      <protection locked="0"/>
    </xf>
    <xf numFmtId="0" fontId="62" fillId="44" borderId="0" xfId="122" applyFont="1" applyFill="1" applyBorder="1" applyProtection="1">
      <alignment/>
      <protection locked="0"/>
    </xf>
    <xf numFmtId="0" fontId="63" fillId="0" borderId="0" xfId="0" applyFont="1" applyBorder="1" applyAlignment="1">
      <alignment horizontal="left"/>
    </xf>
    <xf numFmtId="0" fontId="63" fillId="44" borderId="29" xfId="122" applyFont="1" applyFill="1" applyBorder="1" applyAlignment="1" applyProtection="1">
      <alignment horizontal="center"/>
      <protection locked="0"/>
    </xf>
    <xf numFmtId="0" fontId="63" fillId="44" borderId="24" xfId="122" applyFont="1" applyFill="1" applyBorder="1" applyAlignment="1" applyProtection="1">
      <alignment horizontal="center"/>
      <protection locked="0"/>
    </xf>
    <xf numFmtId="0" fontId="63" fillId="0" borderId="27" xfId="0" applyFont="1" applyBorder="1" applyAlignment="1">
      <alignment horizontal="left"/>
    </xf>
    <xf numFmtId="168" fontId="62" fillId="45" borderId="29" xfId="94" applyFont="1" applyFill="1" applyBorder="1" applyAlignment="1" applyProtection="1">
      <alignment/>
      <protection/>
    </xf>
    <xf numFmtId="0" fontId="63" fillId="58" borderId="25" xfId="122" applyFont="1" applyFill="1" applyBorder="1">
      <alignment/>
      <protection/>
    </xf>
    <xf numFmtId="0" fontId="64" fillId="58" borderId="23" xfId="122" applyFont="1" applyFill="1" applyBorder="1" applyAlignment="1" applyProtection="1">
      <alignment horizontal="left"/>
      <protection/>
    </xf>
    <xf numFmtId="0" fontId="66" fillId="58" borderId="0" xfId="122" applyFont="1" applyFill="1" applyBorder="1" applyAlignment="1" applyProtection="1">
      <alignment horizontal="left"/>
      <protection/>
    </xf>
    <xf numFmtId="0" fontId="62" fillId="58" borderId="27" xfId="122" applyFont="1" applyFill="1" applyBorder="1" applyAlignment="1" applyProtection="1">
      <alignment horizontal="left"/>
      <protection/>
    </xf>
    <xf numFmtId="0" fontId="63" fillId="0" borderId="0" xfId="122" applyFont="1" applyAlignment="1" applyProtection="1">
      <alignment horizontal="left"/>
      <protection/>
    </xf>
    <xf numFmtId="168" fontId="62" fillId="45" borderId="4" xfId="94" applyFont="1" applyFill="1" applyBorder="1" applyAlignment="1" applyProtection="1">
      <alignment horizontal="left"/>
      <protection/>
    </xf>
    <xf numFmtId="0" fontId="63" fillId="0" borderId="23" xfId="122" applyFont="1" applyBorder="1" applyAlignment="1" applyProtection="1">
      <alignment horizontal="left"/>
      <protection/>
    </xf>
    <xf numFmtId="0" fontId="63" fillId="0" borderId="0" xfId="122" applyFont="1" applyBorder="1" applyAlignment="1" applyProtection="1">
      <alignment horizontal="left"/>
      <protection/>
    </xf>
    <xf numFmtId="0" fontId="63" fillId="0" borderId="27" xfId="122" applyFont="1" applyBorder="1" applyAlignment="1" applyProtection="1">
      <alignment horizontal="left"/>
      <protection/>
    </xf>
    <xf numFmtId="0" fontId="63" fillId="44" borderId="0" xfId="124" applyFont="1" applyFill="1" applyBorder="1" applyAlignment="1">
      <alignment/>
    </xf>
    <xf numFmtId="0" fontId="68" fillId="51" borderId="35" xfId="0" applyFont="1" applyFill="1" applyBorder="1" applyAlignment="1">
      <alignment/>
    </xf>
    <xf numFmtId="0" fontId="65" fillId="0" borderId="27" xfId="122" applyFont="1" applyBorder="1" applyProtection="1">
      <alignment/>
      <protection/>
    </xf>
    <xf numFmtId="0" fontId="63" fillId="58" borderId="28" xfId="0" applyFont="1" applyFill="1" applyBorder="1" applyAlignment="1">
      <alignment/>
    </xf>
    <xf numFmtId="0" fontId="63" fillId="58" borderId="4" xfId="0" applyFont="1" applyFill="1" applyBorder="1" applyAlignment="1">
      <alignment/>
    </xf>
    <xf numFmtId="0" fontId="63" fillId="58" borderId="29" xfId="0" applyFont="1" applyFill="1" applyBorder="1" applyAlignment="1">
      <alignment/>
    </xf>
    <xf numFmtId="0" fontId="63" fillId="0" borderId="27" xfId="122" applyFont="1" applyBorder="1" applyAlignment="1" applyProtection="1">
      <alignment horizontal="center" wrapText="1"/>
      <protection/>
    </xf>
    <xf numFmtId="0" fontId="63" fillId="58" borderId="0" xfId="0" applyFont="1" applyFill="1" applyAlignment="1">
      <alignment/>
    </xf>
    <xf numFmtId="0" fontId="63" fillId="0" borderId="4" xfId="0" applyFont="1" applyBorder="1" applyAlignment="1">
      <alignment/>
    </xf>
    <xf numFmtId="0" fontId="63" fillId="0" borderId="4" xfId="122" applyFont="1" applyBorder="1" applyAlignment="1" applyProtection="1">
      <alignment horizontal="center" wrapText="1"/>
      <protection/>
    </xf>
    <xf numFmtId="0" fontId="63" fillId="0" borderId="29" xfId="0" applyFont="1" applyBorder="1" applyAlignment="1">
      <alignment/>
    </xf>
    <xf numFmtId="0" fontId="63" fillId="0" borderId="28" xfId="122" applyFont="1" applyBorder="1" applyAlignment="1" applyProtection="1">
      <alignment horizontal="center" wrapText="1"/>
      <protection/>
    </xf>
    <xf numFmtId="0" fontId="62" fillId="58" borderId="0" xfId="122" applyFont="1" applyFill="1" applyBorder="1" applyAlignment="1" applyProtection="1">
      <alignment horizontal="left"/>
      <protection/>
    </xf>
    <xf numFmtId="0" fontId="63" fillId="58" borderId="27" xfId="122" applyFont="1" applyFill="1" applyBorder="1" applyAlignment="1" applyProtection="1">
      <alignment horizontal="left"/>
      <protection/>
    </xf>
    <xf numFmtId="0" fontId="62" fillId="58" borderId="33" xfId="122" applyFont="1" applyFill="1" applyBorder="1" applyAlignment="1" applyProtection="1">
      <alignment horizontal="center"/>
      <protection/>
    </xf>
    <xf numFmtId="0" fontId="63" fillId="44" borderId="25" xfId="122" applyFont="1" applyFill="1" applyBorder="1" applyProtection="1">
      <alignment/>
      <protection/>
    </xf>
    <xf numFmtId="0" fontId="63" fillId="44" borderId="0" xfId="122" applyFont="1" applyFill="1" applyAlignment="1" applyProtection="1">
      <alignment horizontal="left"/>
      <protection/>
    </xf>
    <xf numFmtId="167" fontId="63" fillId="44" borderId="0" xfId="122" applyNumberFormat="1" applyFont="1" applyFill="1" applyProtection="1">
      <alignment/>
      <protection/>
    </xf>
    <xf numFmtId="0" fontId="65" fillId="45" borderId="25" xfId="122" applyFont="1" applyFill="1" applyBorder="1" applyProtection="1">
      <alignment/>
      <protection/>
    </xf>
    <xf numFmtId="0" fontId="65" fillId="45" borderId="0" xfId="122" applyFont="1" applyFill="1" applyAlignment="1" applyProtection="1">
      <alignment horizontal="left"/>
      <protection/>
    </xf>
    <xf numFmtId="0" fontId="65" fillId="45" borderId="0" xfId="122" applyFont="1" applyFill="1" applyProtection="1">
      <alignment/>
      <protection/>
    </xf>
    <xf numFmtId="0" fontId="63" fillId="44" borderId="30" xfId="122" applyFont="1" applyFill="1" applyBorder="1" applyProtection="1">
      <alignment/>
      <protection/>
    </xf>
    <xf numFmtId="0" fontId="62" fillId="44" borderId="23" xfId="122" applyFont="1" applyFill="1" applyBorder="1" applyAlignment="1" applyProtection="1">
      <alignment horizontal="left"/>
      <protection/>
    </xf>
    <xf numFmtId="0" fontId="62" fillId="44" borderId="23" xfId="122" applyFont="1" applyFill="1" applyBorder="1" applyProtection="1">
      <alignment/>
      <protection/>
    </xf>
    <xf numFmtId="0" fontId="63" fillId="44" borderId="23" xfId="122" applyFont="1" applyFill="1" applyBorder="1" applyAlignment="1" applyProtection="1">
      <alignment horizontal="left"/>
      <protection/>
    </xf>
    <xf numFmtId="180" fontId="63" fillId="33" borderId="30" xfId="122" applyNumberFormat="1" applyFont="1" applyFill="1" applyBorder="1" applyAlignment="1" applyProtection="1">
      <alignment horizontal="right"/>
      <protection/>
    </xf>
    <xf numFmtId="180" fontId="63" fillId="33" borderId="23" xfId="122" applyNumberFormat="1" applyFont="1" applyFill="1" applyBorder="1" applyAlignment="1" applyProtection="1">
      <alignment horizontal="right"/>
      <protection/>
    </xf>
    <xf numFmtId="180" fontId="63" fillId="33" borderId="31" xfId="122" applyNumberFormat="1" applyFont="1" applyFill="1" applyBorder="1" applyProtection="1">
      <alignment/>
      <protection/>
    </xf>
    <xf numFmtId="0" fontId="62" fillId="44" borderId="0" xfId="122" applyFont="1" applyFill="1" applyBorder="1" applyAlignment="1" applyProtection="1">
      <alignment horizontal="left"/>
      <protection/>
    </xf>
    <xf numFmtId="0" fontId="62" fillId="44" borderId="0" xfId="122" applyFont="1" applyFill="1" applyBorder="1" applyProtection="1">
      <alignment/>
      <protection/>
    </xf>
    <xf numFmtId="0" fontId="63" fillId="44" borderId="0" xfId="122" applyFont="1" applyFill="1" applyBorder="1" applyAlignment="1" applyProtection="1">
      <alignment horizontal="left"/>
      <protection/>
    </xf>
    <xf numFmtId="180" fontId="63" fillId="33" borderId="32" xfId="122" applyNumberFormat="1" applyFont="1" applyFill="1" applyBorder="1" applyProtection="1">
      <alignment/>
      <protection/>
    </xf>
    <xf numFmtId="180" fontId="63" fillId="33" borderId="26" xfId="122" applyNumberFormat="1" applyFont="1" applyFill="1" applyBorder="1" applyAlignment="1" applyProtection="1">
      <alignment horizontal="right"/>
      <protection/>
    </xf>
    <xf numFmtId="180" fontId="63" fillId="33" borderId="27" xfId="122" applyNumberFormat="1" applyFont="1" applyFill="1" applyBorder="1" applyAlignment="1" applyProtection="1">
      <alignment horizontal="right"/>
      <protection/>
    </xf>
    <xf numFmtId="180" fontId="63" fillId="33" borderId="34" xfId="122" applyNumberFormat="1" applyFont="1" applyFill="1" applyBorder="1" applyAlignment="1" applyProtection="1">
      <alignment horizontal="right"/>
      <protection/>
    </xf>
    <xf numFmtId="0" fontId="65" fillId="45" borderId="28" xfId="122" applyFont="1" applyFill="1" applyBorder="1" applyProtection="1">
      <alignment/>
      <protection/>
    </xf>
    <xf numFmtId="0" fontId="70" fillId="45" borderId="4" xfId="122" applyFont="1" applyFill="1" applyBorder="1" applyAlignment="1" applyProtection="1">
      <alignment horizontal="left"/>
      <protection/>
    </xf>
    <xf numFmtId="0" fontId="70" fillId="45" borderId="4" xfId="122" applyFont="1" applyFill="1" applyBorder="1" applyProtection="1">
      <alignment/>
      <protection/>
    </xf>
    <xf numFmtId="180" fontId="63" fillId="44" borderId="32" xfId="122" applyNumberFormat="1" applyFont="1" applyFill="1" applyBorder="1" applyProtection="1">
      <alignment/>
      <protection/>
    </xf>
    <xf numFmtId="180" fontId="63" fillId="33" borderId="30" xfId="122" applyNumberFormat="1" applyFont="1" applyFill="1" applyBorder="1" applyProtection="1">
      <alignment/>
      <protection/>
    </xf>
    <xf numFmtId="180" fontId="63" fillId="33" borderId="23" xfId="122" applyNumberFormat="1" applyFont="1" applyFill="1" applyBorder="1" applyProtection="1">
      <alignment/>
      <protection/>
    </xf>
    <xf numFmtId="180" fontId="63" fillId="33" borderId="25" xfId="122" applyNumberFormat="1" applyFont="1" applyFill="1" applyBorder="1" applyProtection="1">
      <alignment/>
      <protection/>
    </xf>
    <xf numFmtId="180" fontId="63" fillId="33" borderId="0" xfId="122" applyNumberFormat="1" applyFont="1" applyFill="1" applyBorder="1" applyProtection="1">
      <alignment/>
      <protection/>
    </xf>
    <xf numFmtId="0" fontId="62" fillId="44" borderId="0" xfId="153" applyFont="1" applyFill="1" applyAlignment="1" applyProtection="1">
      <alignment/>
      <protection/>
    </xf>
    <xf numFmtId="0" fontId="63" fillId="44" borderId="26" xfId="122" applyFont="1" applyFill="1" applyBorder="1" applyProtection="1">
      <alignment/>
      <protection/>
    </xf>
    <xf numFmtId="0" fontId="62" fillId="44" borderId="27" xfId="122" applyFont="1" applyFill="1" applyBorder="1" applyAlignment="1" applyProtection="1">
      <alignment horizontal="left"/>
      <protection/>
    </xf>
    <xf numFmtId="180" fontId="63" fillId="33" borderId="34" xfId="122" applyNumberFormat="1" applyFont="1" applyFill="1" applyBorder="1" applyProtection="1">
      <alignment/>
      <protection locked="0"/>
    </xf>
    <xf numFmtId="0" fontId="63" fillId="44" borderId="0" xfId="153" applyFont="1" applyFill="1" applyAlignment="1" applyProtection="1">
      <alignment horizontal="left"/>
      <protection/>
    </xf>
    <xf numFmtId="0" fontId="62" fillId="58" borderId="23" xfId="122" applyFont="1" applyFill="1" applyBorder="1" applyAlignment="1" applyProtection="1">
      <alignment horizontal="left"/>
      <protection/>
    </xf>
    <xf numFmtId="0" fontId="62" fillId="58" borderId="23" xfId="122" applyFont="1" applyFill="1" applyBorder="1" applyProtection="1">
      <alignment/>
      <protection/>
    </xf>
    <xf numFmtId="0" fontId="63" fillId="58" borderId="28" xfId="153" applyFont="1" applyFill="1" applyBorder="1" applyAlignment="1" applyProtection="1">
      <alignment/>
      <protection/>
    </xf>
    <xf numFmtId="0" fontId="63" fillId="58" borderId="4" xfId="153" applyFont="1" applyFill="1" applyBorder="1" applyAlignment="1" applyProtection="1">
      <alignment horizontal="left"/>
      <protection/>
    </xf>
    <xf numFmtId="0" fontId="63" fillId="58" borderId="4" xfId="153" applyFont="1" applyFill="1" applyBorder="1" applyAlignment="1" applyProtection="1">
      <alignment/>
      <protection/>
    </xf>
    <xf numFmtId="0" fontId="63" fillId="58" borderId="29" xfId="153" applyFont="1" applyFill="1" applyBorder="1" applyAlignment="1" applyProtection="1">
      <alignment/>
      <protection/>
    </xf>
    <xf numFmtId="10" fontId="63" fillId="0" borderId="0" xfId="122" applyNumberFormat="1" applyFont="1" applyFill="1" applyProtection="1">
      <alignment/>
      <protection/>
    </xf>
    <xf numFmtId="0" fontId="62" fillId="0" borderId="0" xfId="122" applyFont="1" applyBorder="1" applyProtection="1">
      <alignment/>
      <protection/>
    </xf>
    <xf numFmtId="0" fontId="63" fillId="44" borderId="23" xfId="122" applyFont="1" applyFill="1" applyBorder="1" applyAlignment="1" applyProtection="1">
      <alignment horizontal="center"/>
      <protection/>
    </xf>
    <xf numFmtId="0" fontId="63" fillId="44" borderId="0" xfId="122" applyFont="1" applyFill="1" applyBorder="1" applyAlignment="1" applyProtection="1">
      <alignment horizontal="center"/>
      <protection/>
    </xf>
    <xf numFmtId="0" fontId="65" fillId="45" borderId="4" xfId="122" applyFont="1" applyFill="1" applyBorder="1" applyAlignment="1" applyProtection="1">
      <alignment horizontal="center"/>
      <protection/>
    </xf>
    <xf numFmtId="0" fontId="63" fillId="44" borderId="27" xfId="122" applyFont="1" applyFill="1" applyBorder="1" applyAlignment="1" applyProtection="1">
      <alignment horizontal="center"/>
      <protection/>
    </xf>
    <xf numFmtId="0" fontId="62" fillId="58" borderId="27" xfId="122" applyFont="1" applyFill="1" applyBorder="1" applyAlignment="1" applyProtection="1">
      <alignment horizontal="center"/>
      <protection/>
    </xf>
    <xf numFmtId="0" fontId="63" fillId="44" borderId="24" xfId="153" applyFont="1" applyFill="1" applyBorder="1" applyAlignment="1" applyProtection="1">
      <alignment horizontal="left"/>
      <protection/>
    </xf>
    <xf numFmtId="0" fontId="63" fillId="0" borderId="33" xfId="122" applyFont="1" applyBorder="1" applyAlignment="1" applyProtection="1">
      <alignment horizontal="center"/>
      <protection/>
    </xf>
    <xf numFmtId="0" fontId="62" fillId="0" borderId="23" xfId="122" applyFont="1" applyBorder="1" applyProtection="1">
      <alignment/>
      <protection/>
    </xf>
    <xf numFmtId="0" fontId="62" fillId="0" borderId="27" xfId="122" applyFont="1" applyBorder="1" applyProtection="1">
      <alignment/>
      <protection/>
    </xf>
    <xf numFmtId="0" fontId="62" fillId="0" borderId="23" xfId="122" applyFont="1" applyBorder="1" applyAlignment="1" applyProtection="1">
      <alignment horizontal="left"/>
      <protection/>
    </xf>
    <xf numFmtId="0" fontId="62" fillId="0" borderId="0" xfId="122" applyFont="1" applyBorder="1" applyAlignment="1" applyProtection="1">
      <alignment horizontal="left"/>
      <protection/>
    </xf>
    <xf numFmtId="0" fontId="62" fillId="0" borderId="27" xfId="122" applyFont="1" applyBorder="1" applyAlignment="1" applyProtection="1">
      <alignment horizontal="left"/>
      <protection/>
    </xf>
    <xf numFmtId="0" fontId="63" fillId="0" borderId="23" xfId="122" applyFont="1" applyBorder="1" applyAlignment="1" applyProtection="1">
      <alignment horizontal="center" wrapText="1"/>
      <protection/>
    </xf>
    <xf numFmtId="0" fontId="63" fillId="44" borderId="0" xfId="153" applyFont="1" applyFill="1" applyAlignment="1">
      <alignment/>
    </xf>
    <xf numFmtId="0" fontId="62" fillId="45" borderId="0" xfId="122" applyFont="1" applyFill="1" applyProtection="1">
      <alignment/>
      <protection/>
    </xf>
    <xf numFmtId="0" fontId="62" fillId="45" borderId="0" xfId="122" applyFont="1" applyFill="1" applyAlignment="1" applyProtection="1">
      <alignment horizontal="left"/>
      <protection/>
    </xf>
    <xf numFmtId="180" fontId="62" fillId="45" borderId="0" xfId="122" applyNumberFormat="1" applyFont="1" applyFill="1" applyProtection="1">
      <alignment/>
      <protection/>
    </xf>
    <xf numFmtId="180" fontId="62" fillId="45" borderId="31" xfId="122" applyNumberFormat="1" applyFont="1" applyFill="1" applyBorder="1" applyProtection="1">
      <alignment/>
      <protection/>
    </xf>
    <xf numFmtId="0" fontId="63" fillId="44" borderId="23" xfId="122" applyFont="1" applyFill="1" applyBorder="1" applyProtection="1">
      <alignment/>
      <protection/>
    </xf>
    <xf numFmtId="180" fontId="63" fillId="33" borderId="31" xfId="122" applyNumberFormat="1" applyFont="1" applyFill="1" applyBorder="1" applyAlignment="1" applyProtection="1">
      <alignment horizontal="right"/>
      <protection locked="0"/>
    </xf>
    <xf numFmtId="180" fontId="63" fillId="33" borderId="25" xfId="122" applyNumberFormat="1" applyFont="1" applyFill="1" applyBorder="1" applyAlignment="1" applyProtection="1">
      <alignment horizontal="right"/>
      <protection locked="0"/>
    </xf>
    <xf numFmtId="180" fontId="63" fillId="33" borderId="0" xfId="122" applyNumberFormat="1" applyFont="1" applyFill="1" applyBorder="1" applyAlignment="1" applyProtection="1">
      <alignment horizontal="right"/>
      <protection locked="0"/>
    </xf>
    <xf numFmtId="180" fontId="63" fillId="33" borderId="32" xfId="122" applyNumberFormat="1" applyFont="1" applyFill="1" applyBorder="1" applyAlignment="1" applyProtection="1">
      <alignment horizontal="right"/>
      <protection locked="0"/>
    </xf>
    <xf numFmtId="0" fontId="62" fillId="45" borderId="28" xfId="122" applyFont="1" applyFill="1" applyBorder="1" applyProtection="1">
      <alignment/>
      <protection/>
    </xf>
    <xf numFmtId="0" fontId="62" fillId="45" borderId="4" xfId="122" applyFont="1" applyFill="1" applyBorder="1" applyProtection="1">
      <alignment/>
      <protection/>
    </xf>
    <xf numFmtId="0" fontId="62" fillId="45" borderId="4" xfId="122" applyFont="1" applyFill="1" applyBorder="1" applyAlignment="1" applyProtection="1">
      <alignment horizontal="left"/>
      <protection/>
    </xf>
    <xf numFmtId="180" fontId="62" fillId="45" borderId="23" xfId="122" applyNumberFormat="1" applyFont="1" applyFill="1" applyBorder="1" applyAlignment="1" applyProtection="1">
      <alignment horizontal="right"/>
      <protection locked="0"/>
    </xf>
    <xf numFmtId="180" fontId="62" fillId="45" borderId="31" xfId="122" applyNumberFormat="1" applyFont="1" applyFill="1" applyBorder="1" applyAlignment="1" applyProtection="1">
      <alignment horizontal="right"/>
      <protection locked="0"/>
    </xf>
    <xf numFmtId="180" fontId="63" fillId="33" borderId="32" xfId="122" applyNumberFormat="1" applyFont="1" applyFill="1" applyBorder="1" applyProtection="1">
      <alignment/>
      <protection locked="0"/>
    </xf>
    <xf numFmtId="0" fontId="62" fillId="44" borderId="26" xfId="122" applyFont="1" applyFill="1" applyBorder="1" applyProtection="1">
      <alignment/>
      <protection/>
    </xf>
    <xf numFmtId="180" fontId="62" fillId="33" borderId="34" xfId="122" applyNumberFormat="1" applyFont="1" applyFill="1" applyBorder="1" applyProtection="1">
      <alignment/>
      <protection locked="0"/>
    </xf>
    <xf numFmtId="0" fontId="62" fillId="44" borderId="0" xfId="153" applyFont="1" applyFill="1" applyAlignment="1">
      <alignment/>
    </xf>
    <xf numFmtId="0" fontId="62" fillId="44" borderId="0" xfId="153" applyFont="1" applyFill="1" applyAlignment="1">
      <alignment horizontal="left"/>
    </xf>
    <xf numFmtId="180" fontId="62" fillId="33" borderId="0" xfId="153" applyNumberFormat="1" applyFont="1" applyFill="1" applyAlignment="1">
      <alignment/>
    </xf>
    <xf numFmtId="180" fontId="62" fillId="44" borderId="0" xfId="153" applyNumberFormat="1" applyFont="1" applyFill="1" applyAlignment="1">
      <alignment/>
    </xf>
    <xf numFmtId="0" fontId="63" fillId="44" borderId="0" xfId="153" applyFont="1" applyFill="1" applyAlignment="1">
      <alignment horizontal="left"/>
    </xf>
    <xf numFmtId="0" fontId="68" fillId="45" borderId="35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167" fontId="63" fillId="45" borderId="0" xfId="122" applyNumberFormat="1" applyFont="1" applyFill="1" applyProtection="1">
      <alignment/>
      <protection/>
    </xf>
    <xf numFmtId="167" fontId="63" fillId="45" borderId="29" xfId="122" applyNumberFormat="1" applyFont="1" applyFill="1" applyBorder="1" applyProtection="1">
      <alignment/>
      <protection/>
    </xf>
    <xf numFmtId="180" fontId="63" fillId="45" borderId="4" xfId="122" applyNumberFormat="1" applyFont="1" applyFill="1" applyBorder="1" applyAlignment="1" applyProtection="1">
      <alignment horizontal="right"/>
      <protection/>
    </xf>
    <xf numFmtId="180" fontId="63" fillId="45" borderId="29" xfId="122" applyNumberFormat="1" applyFont="1" applyFill="1" applyBorder="1" applyProtection="1">
      <alignment/>
      <protection/>
    </xf>
    <xf numFmtId="180" fontId="62" fillId="45" borderId="4" xfId="122" applyNumberFormat="1" applyFont="1" applyFill="1" applyBorder="1" applyAlignment="1" applyProtection="1">
      <alignment horizontal="right"/>
      <protection locked="0"/>
    </xf>
    <xf numFmtId="0" fontId="64" fillId="58" borderId="23" xfId="122" applyFont="1" applyFill="1" applyBorder="1" applyAlignment="1" applyProtection="1">
      <alignment horizontal="right"/>
      <protection/>
    </xf>
    <xf numFmtId="0" fontId="63" fillId="58" borderId="25" xfId="122" applyFont="1" applyFill="1" applyBorder="1" applyProtection="1">
      <alignment/>
      <protection/>
    </xf>
    <xf numFmtId="0" fontId="62" fillId="58" borderId="27" xfId="122" applyFont="1" applyFill="1" applyBorder="1" applyAlignment="1" applyProtection="1">
      <alignment horizontal="center" wrapText="1"/>
      <protection/>
    </xf>
    <xf numFmtId="0" fontId="62" fillId="0" borderId="23" xfId="122" applyFont="1" applyBorder="1" applyAlignment="1" applyProtection="1">
      <alignment horizontal="center"/>
      <protection/>
    </xf>
    <xf numFmtId="180" fontId="63" fillId="33" borderId="31" xfId="122" applyNumberFormat="1" applyFont="1" applyFill="1" applyBorder="1" applyAlignment="1" applyProtection="1">
      <alignment horizontal="right"/>
      <protection/>
    </xf>
    <xf numFmtId="167" fontId="62" fillId="44" borderId="0" xfId="122" applyNumberFormat="1" applyFont="1" applyFill="1" applyBorder="1" applyProtection="1">
      <alignment/>
      <protection/>
    </xf>
    <xf numFmtId="182" fontId="63" fillId="51" borderId="35" xfId="122" applyNumberFormat="1" applyFont="1" applyFill="1" applyBorder="1" applyAlignment="1">
      <alignment horizontal="left"/>
      <protection/>
    </xf>
    <xf numFmtId="0" fontId="62" fillId="0" borderId="0" xfId="122" applyFont="1" applyBorder="1" applyAlignment="1" applyProtection="1">
      <alignment horizontal="center"/>
      <protection/>
    </xf>
    <xf numFmtId="180" fontId="63" fillId="33" borderId="32" xfId="122" applyNumberFormat="1" applyFont="1" applyFill="1" applyBorder="1" applyAlignment="1" applyProtection="1">
      <alignment horizontal="right"/>
      <protection/>
    </xf>
    <xf numFmtId="0" fontId="63" fillId="0" borderId="0" xfId="123" applyFont="1" applyAlignment="1" applyProtection="1">
      <alignment/>
      <protection/>
    </xf>
    <xf numFmtId="182" fontId="62" fillId="51" borderId="35" xfId="122" applyNumberFormat="1" applyFont="1" applyFill="1" applyBorder="1" applyAlignment="1">
      <alignment horizontal="left"/>
      <protection/>
    </xf>
    <xf numFmtId="180" fontId="63" fillId="33" borderId="26" xfId="122" applyNumberFormat="1" applyFont="1" applyFill="1" applyBorder="1" applyProtection="1">
      <alignment/>
      <protection/>
    </xf>
    <xf numFmtId="180" fontId="63" fillId="33" borderId="27" xfId="122" applyNumberFormat="1" applyFont="1" applyFill="1" applyBorder="1" applyProtection="1">
      <alignment/>
      <protection/>
    </xf>
    <xf numFmtId="180" fontId="63" fillId="33" borderId="34" xfId="122" applyNumberFormat="1" applyFont="1" applyFill="1" applyBorder="1" applyProtection="1">
      <alignment/>
      <protection/>
    </xf>
    <xf numFmtId="0" fontId="63" fillId="0" borderId="28" xfId="122" applyFont="1" applyBorder="1" applyProtection="1">
      <alignment/>
      <protection/>
    </xf>
    <xf numFmtId="180" fontId="62" fillId="0" borderId="0" xfId="122" applyNumberFormat="1" applyFont="1" applyProtection="1">
      <alignment/>
      <protection/>
    </xf>
    <xf numFmtId="180" fontId="62" fillId="0" borderId="0" xfId="122" applyNumberFormat="1" applyFont="1" applyBorder="1" applyProtection="1">
      <alignment/>
      <protection/>
    </xf>
    <xf numFmtId="0" fontId="63" fillId="0" borderId="4" xfId="122" applyFont="1" applyBorder="1" applyAlignment="1" applyProtection="1">
      <alignment horizontal="center"/>
      <protection/>
    </xf>
    <xf numFmtId="0" fontId="63" fillId="0" borderId="4" xfId="122" applyFont="1" applyBorder="1" applyProtection="1">
      <alignment/>
      <protection/>
    </xf>
    <xf numFmtId="180" fontId="63" fillId="0" borderId="0" xfId="122" applyNumberFormat="1" applyFont="1" applyProtection="1">
      <alignment/>
      <protection/>
    </xf>
    <xf numFmtId="10" fontId="63" fillId="0" borderId="0" xfId="132" applyNumberFormat="1" applyFont="1" applyAlignment="1" applyProtection="1">
      <alignment/>
      <protection/>
    </xf>
    <xf numFmtId="0" fontId="63" fillId="44" borderId="0" xfId="123" applyFont="1" applyFill="1" applyAlignment="1" applyProtection="1">
      <alignment/>
      <protection/>
    </xf>
    <xf numFmtId="0" fontId="62" fillId="58" borderId="33" xfId="122" applyFont="1" applyFill="1" applyBorder="1" applyAlignment="1" applyProtection="1">
      <alignment horizontal="right"/>
      <protection/>
    </xf>
    <xf numFmtId="0" fontId="63" fillId="44" borderId="0" xfId="122" applyFont="1" applyFill="1" applyAlignment="1" applyProtection="1">
      <alignment horizontal="center"/>
      <protection/>
    </xf>
    <xf numFmtId="0" fontId="63" fillId="44" borderId="4" xfId="122" applyFont="1" applyFill="1" applyBorder="1" applyProtection="1">
      <alignment/>
      <protection/>
    </xf>
    <xf numFmtId="0" fontId="62" fillId="44" borderId="30" xfId="122" applyFont="1" applyFill="1" applyBorder="1" applyProtection="1">
      <alignment/>
      <protection/>
    </xf>
    <xf numFmtId="0" fontId="62" fillId="44" borderId="0" xfId="123" applyFont="1" applyFill="1" applyAlignment="1" applyProtection="1">
      <alignment/>
      <protection/>
    </xf>
    <xf numFmtId="0" fontId="62" fillId="44" borderId="24" xfId="122" applyFont="1" applyFill="1" applyBorder="1" applyAlignment="1" applyProtection="1">
      <alignment horizontal="left"/>
      <protection locked="0"/>
    </xf>
    <xf numFmtId="181" fontId="62" fillId="33" borderId="23" xfId="122" applyNumberFormat="1" applyFont="1" applyFill="1" applyBorder="1" applyAlignment="1" applyProtection="1">
      <alignment horizontal="right"/>
      <protection/>
    </xf>
    <xf numFmtId="181" fontId="62" fillId="33" borderId="31" xfId="122" applyNumberFormat="1" applyFont="1" applyFill="1" applyBorder="1" applyAlignment="1" applyProtection="1">
      <alignment horizontal="right"/>
      <protection/>
    </xf>
    <xf numFmtId="0" fontId="62" fillId="44" borderId="25" xfId="122" applyFont="1" applyFill="1" applyBorder="1" applyProtection="1">
      <alignment/>
      <protection/>
    </xf>
    <xf numFmtId="10" fontId="62" fillId="51" borderId="35" xfId="123" applyNumberFormat="1" applyFont="1" applyFill="1" applyBorder="1" applyAlignment="1" applyProtection="1">
      <alignment/>
      <protection/>
    </xf>
    <xf numFmtId="0" fontId="63" fillId="44" borderId="11" xfId="122" applyFont="1" applyFill="1" applyBorder="1" applyAlignment="1" applyProtection="1">
      <alignment horizontal="left"/>
      <protection locked="0"/>
    </xf>
    <xf numFmtId="181" fontId="62" fillId="51" borderId="0" xfId="122" applyNumberFormat="1" applyFont="1" applyFill="1" applyBorder="1" applyAlignment="1" applyProtection="1">
      <alignment horizontal="right"/>
      <protection/>
    </xf>
    <xf numFmtId="181" fontId="62" fillId="33" borderId="32" xfId="122" applyNumberFormat="1" applyFont="1" applyFill="1" applyBorder="1" applyAlignment="1" applyProtection="1">
      <alignment horizontal="right"/>
      <protection/>
    </xf>
    <xf numFmtId="181" fontId="62" fillId="33" borderId="0" xfId="122" applyNumberFormat="1" applyFont="1" applyFill="1" applyBorder="1" applyAlignment="1" applyProtection="1">
      <alignment horizontal="right"/>
      <protection/>
    </xf>
    <xf numFmtId="10" fontId="63" fillId="51" borderId="35" xfId="123" applyNumberFormat="1" applyFont="1" applyFill="1" applyBorder="1" applyAlignment="1" applyProtection="1">
      <alignment/>
      <protection/>
    </xf>
    <xf numFmtId="181" fontId="63" fillId="51" borderId="0" xfId="122" applyNumberFormat="1" applyFont="1" applyFill="1" applyBorder="1" applyAlignment="1" applyProtection="1">
      <alignment horizontal="right"/>
      <protection/>
    </xf>
    <xf numFmtId="181" fontId="63" fillId="33" borderId="0" xfId="122" applyNumberFormat="1" applyFont="1" applyFill="1" applyBorder="1" applyAlignment="1" applyProtection="1">
      <alignment horizontal="right"/>
      <protection/>
    </xf>
    <xf numFmtId="0" fontId="62" fillId="0" borderId="0" xfId="123" applyFont="1" applyBorder="1" applyAlignment="1">
      <alignment horizontal="left"/>
    </xf>
    <xf numFmtId="0" fontId="62" fillId="0" borderId="11" xfId="123" applyFont="1" applyBorder="1" applyAlignment="1">
      <alignment horizontal="left"/>
    </xf>
    <xf numFmtId="181" fontId="62" fillId="33" borderId="0" xfId="122" applyNumberFormat="1" applyFont="1" applyFill="1" applyBorder="1" applyProtection="1">
      <alignment/>
      <protection/>
    </xf>
    <xf numFmtId="0" fontId="63" fillId="0" borderId="0" xfId="123" applyFont="1" applyBorder="1" applyAlignment="1">
      <alignment horizontal="left"/>
    </xf>
    <xf numFmtId="181" fontId="63" fillId="51" borderId="0" xfId="122" applyNumberFormat="1" applyFont="1" applyFill="1" applyBorder="1" applyProtection="1">
      <alignment/>
      <protection/>
    </xf>
    <xf numFmtId="0" fontId="65" fillId="44" borderId="25" xfId="122" applyFont="1" applyFill="1" applyBorder="1" applyProtection="1">
      <alignment/>
      <protection/>
    </xf>
    <xf numFmtId="10" fontId="65" fillId="51" borderId="35" xfId="123" applyNumberFormat="1" applyFont="1" applyFill="1" applyBorder="1" applyAlignment="1" applyProtection="1">
      <alignment/>
      <protection/>
    </xf>
    <xf numFmtId="181" fontId="65" fillId="51" borderId="0" xfId="122" applyNumberFormat="1" applyFont="1" applyFill="1" applyBorder="1" applyProtection="1">
      <alignment/>
      <protection/>
    </xf>
    <xf numFmtId="0" fontId="65" fillId="44" borderId="0" xfId="123" applyFont="1" applyFill="1" applyAlignment="1" applyProtection="1">
      <alignment/>
      <protection/>
    </xf>
    <xf numFmtId="181" fontId="65" fillId="33" borderId="0" xfId="122" applyNumberFormat="1" applyFont="1" applyFill="1" applyBorder="1" applyProtection="1">
      <alignment/>
      <protection/>
    </xf>
    <xf numFmtId="0" fontId="62" fillId="44" borderId="33" xfId="122" applyFont="1" applyFill="1" applyBorder="1" applyAlignment="1" applyProtection="1">
      <alignment horizontal="left"/>
      <protection locked="0"/>
    </xf>
    <xf numFmtId="181" fontId="62" fillId="33" borderId="28" xfId="122" applyNumberFormat="1" applyFont="1" applyFill="1" applyBorder="1" applyProtection="1">
      <alignment/>
      <protection/>
    </xf>
    <xf numFmtId="181" fontId="62" fillId="33" borderId="4" xfId="122" applyNumberFormat="1" applyFont="1" applyFill="1" applyBorder="1" applyProtection="1">
      <alignment/>
      <protection/>
    </xf>
    <xf numFmtId="181" fontId="62" fillId="33" borderId="29" xfId="122" applyNumberFormat="1" applyFont="1" applyFill="1" applyBorder="1" applyProtection="1">
      <alignment/>
      <protection/>
    </xf>
    <xf numFmtId="181" fontId="62" fillId="33" borderId="35" xfId="122" applyNumberFormat="1" applyFont="1" applyFill="1" applyBorder="1" applyAlignment="1" applyProtection="1">
      <alignment horizontal="right"/>
      <protection/>
    </xf>
    <xf numFmtId="1" fontId="63" fillId="44" borderId="23" xfId="122" applyNumberFormat="1" applyFont="1" applyFill="1" applyBorder="1" applyAlignment="1" applyProtection="1">
      <alignment horizontal="left"/>
      <protection/>
    </xf>
    <xf numFmtId="0" fontId="63" fillId="44" borderId="24" xfId="122" applyFont="1" applyFill="1" applyBorder="1" applyAlignment="1" applyProtection="1">
      <alignment horizontal="center"/>
      <protection/>
    </xf>
    <xf numFmtId="10" fontId="63" fillId="44" borderId="30" xfId="122" applyNumberFormat="1" applyFont="1" applyFill="1" applyBorder="1" applyProtection="1">
      <alignment/>
      <protection/>
    </xf>
    <xf numFmtId="2" fontId="63" fillId="44" borderId="23" xfId="122" applyNumberFormat="1" applyFont="1" applyFill="1" applyBorder="1" applyProtection="1">
      <alignment/>
      <protection/>
    </xf>
    <xf numFmtId="0" fontId="63" fillId="44" borderId="24" xfId="122" applyFont="1" applyFill="1" applyBorder="1" applyProtection="1">
      <alignment/>
      <protection/>
    </xf>
    <xf numFmtId="0" fontId="63" fillId="44" borderId="31" xfId="122" applyFont="1" applyFill="1" applyBorder="1" applyProtection="1">
      <alignment/>
      <protection/>
    </xf>
    <xf numFmtId="1" fontId="63" fillId="44" borderId="25" xfId="122" applyNumberFormat="1" applyFont="1" applyFill="1" applyBorder="1" applyProtection="1">
      <alignment/>
      <protection/>
    </xf>
    <xf numFmtId="1" fontId="63" fillId="44" borderId="0" xfId="122" applyNumberFormat="1" applyFont="1" applyFill="1" applyBorder="1" applyProtection="1">
      <alignment/>
      <protection/>
    </xf>
    <xf numFmtId="1" fontId="63" fillId="44" borderId="11" xfId="122" applyNumberFormat="1" applyFont="1" applyFill="1" applyBorder="1" applyProtection="1">
      <alignment/>
      <protection/>
    </xf>
    <xf numFmtId="0" fontId="63" fillId="44" borderId="32" xfId="122" applyFont="1" applyFill="1" applyBorder="1" applyProtection="1">
      <alignment/>
      <protection/>
    </xf>
    <xf numFmtId="166" fontId="63" fillId="44" borderId="26" xfId="122" applyNumberFormat="1" applyFont="1" applyFill="1" applyBorder="1" applyProtection="1">
      <alignment/>
      <protection/>
    </xf>
    <xf numFmtId="166" fontId="63" fillId="44" borderId="33" xfId="122" applyNumberFormat="1" applyFont="1" applyFill="1" applyBorder="1" applyProtection="1">
      <alignment/>
      <protection/>
    </xf>
    <xf numFmtId="0" fontId="63" fillId="44" borderId="34" xfId="122" applyFont="1" applyFill="1" applyBorder="1" applyProtection="1">
      <alignment/>
      <protection/>
    </xf>
    <xf numFmtId="180" fontId="63" fillId="44" borderId="0" xfId="122" applyNumberFormat="1" applyFont="1" applyFill="1" applyBorder="1" applyProtection="1">
      <alignment/>
      <protection/>
    </xf>
    <xf numFmtId="0" fontId="65" fillId="44" borderId="27" xfId="122" applyFont="1" applyFill="1" applyBorder="1" applyProtection="1">
      <alignment/>
      <protection/>
    </xf>
    <xf numFmtId="180" fontId="62" fillId="44" borderId="0" xfId="122" applyNumberFormat="1" applyFont="1" applyFill="1" applyProtection="1">
      <alignment/>
      <protection/>
    </xf>
    <xf numFmtId="180" fontId="62" fillId="44" borderId="0" xfId="122" applyNumberFormat="1" applyFont="1" applyFill="1" applyBorder="1" applyProtection="1">
      <alignment/>
      <protection/>
    </xf>
    <xf numFmtId="180" fontId="63" fillId="44" borderId="0" xfId="122" applyNumberFormat="1" applyFont="1" applyFill="1" applyProtection="1">
      <alignment/>
      <protection/>
    </xf>
    <xf numFmtId="0" fontId="63" fillId="44" borderId="4" xfId="122" applyFont="1" applyFill="1" applyBorder="1" applyAlignment="1" applyProtection="1">
      <alignment horizontal="center" wrapText="1"/>
      <protection/>
    </xf>
    <xf numFmtId="10" fontId="63" fillId="44" borderId="0" xfId="132" applyNumberFormat="1" applyFont="1" applyFill="1" applyAlignment="1" applyProtection="1">
      <alignment/>
      <protection/>
    </xf>
    <xf numFmtId="2" fontId="63" fillId="44" borderId="0" xfId="123" applyNumberFormat="1" applyFont="1" applyFill="1" applyAlignment="1" applyProtection="1">
      <alignment/>
      <protection/>
    </xf>
    <xf numFmtId="0" fontId="63" fillId="0" borderId="0" xfId="122" applyFont="1" applyBorder="1" applyAlignment="1" applyProtection="1">
      <alignment horizontal="left" wrapText="1"/>
      <protection/>
    </xf>
    <xf numFmtId="0" fontId="63" fillId="44" borderId="0" xfId="122" applyFont="1" applyFill="1" applyBorder="1" applyAlignment="1" applyProtection="1">
      <alignment horizontal="center" wrapText="1"/>
      <protection/>
    </xf>
    <xf numFmtId="0" fontId="63" fillId="44" borderId="0" xfId="122" applyFont="1" applyFill="1" applyBorder="1" applyAlignment="1" applyProtection="1">
      <alignment horizontal="right"/>
      <protection/>
    </xf>
    <xf numFmtId="0" fontId="63" fillId="51" borderId="35" xfId="122" applyFont="1" applyFill="1" applyBorder="1" applyAlignment="1" applyProtection="1">
      <alignment horizontal="left"/>
      <protection locked="0"/>
    </xf>
    <xf numFmtId="0" fontId="62" fillId="51" borderId="35" xfId="122" applyFont="1" applyFill="1" applyBorder="1" applyAlignment="1" applyProtection="1">
      <alignment horizontal="left"/>
      <protection locked="0"/>
    </xf>
    <xf numFmtId="0" fontId="63" fillId="0" borderId="27" xfId="122" applyFont="1" applyBorder="1" applyAlignment="1" applyProtection="1">
      <alignment horizontal="right"/>
      <protection/>
    </xf>
    <xf numFmtId="180" fontId="62" fillId="0" borderId="0" xfId="122" applyNumberFormat="1" applyFont="1" applyAlignment="1" applyProtection="1">
      <alignment horizontal="right"/>
      <protection/>
    </xf>
    <xf numFmtId="180" fontId="62" fillId="0" borderId="0" xfId="122" applyNumberFormat="1" applyFont="1" applyBorder="1" applyAlignment="1" applyProtection="1">
      <alignment horizontal="right"/>
      <protection/>
    </xf>
    <xf numFmtId="182" fontId="63" fillId="0" borderId="23" xfId="122" applyNumberFormat="1" applyFont="1" applyFill="1" applyBorder="1" applyAlignment="1">
      <alignment horizontal="left"/>
      <protection/>
    </xf>
    <xf numFmtId="0" fontId="63" fillId="51" borderId="35" xfId="122" applyFont="1" applyFill="1" applyBorder="1" applyAlignment="1">
      <alignment horizontal="left"/>
      <protection/>
    </xf>
    <xf numFmtId="0" fontId="62" fillId="51" borderId="35" xfId="122" applyFont="1" applyFill="1" applyBorder="1">
      <alignment/>
      <protection/>
    </xf>
    <xf numFmtId="0" fontId="63" fillId="58" borderId="27" xfId="122" applyFont="1" applyFill="1" applyBorder="1" applyAlignment="1" applyProtection="1">
      <alignment horizontal="center"/>
      <protection/>
    </xf>
    <xf numFmtId="0" fontId="63" fillId="58" borderId="27" xfId="122" applyFont="1" applyFill="1" applyBorder="1" applyAlignment="1" applyProtection="1">
      <alignment horizontal="center" wrapText="1"/>
      <protection/>
    </xf>
    <xf numFmtId="0" fontId="63" fillId="58" borderId="27" xfId="122" applyFont="1" applyFill="1" applyBorder="1" applyAlignment="1">
      <alignment horizontal="center" wrapText="1"/>
      <protection/>
    </xf>
    <xf numFmtId="0" fontId="62" fillId="51" borderId="35" xfId="123" applyFont="1" applyFill="1" applyBorder="1" applyAlignment="1" applyProtection="1">
      <alignment/>
      <protection/>
    </xf>
    <xf numFmtId="0" fontId="63" fillId="44" borderId="0" xfId="123" applyFont="1" applyFill="1" applyAlignment="1" applyProtection="1">
      <alignment horizontal="left"/>
      <protection/>
    </xf>
    <xf numFmtId="0" fontId="63" fillId="51" borderId="35" xfId="122" applyFont="1" applyFill="1" applyBorder="1" applyProtection="1">
      <alignment/>
      <protection/>
    </xf>
    <xf numFmtId="0" fontId="63" fillId="51" borderId="35" xfId="123" applyFont="1" applyFill="1" applyBorder="1" applyAlignment="1" applyProtection="1">
      <alignment/>
      <protection/>
    </xf>
    <xf numFmtId="0" fontId="70" fillId="44" borderId="0" xfId="123" applyFont="1" applyFill="1" applyAlignment="1" applyProtection="1">
      <alignment/>
      <protection/>
    </xf>
    <xf numFmtId="0" fontId="63" fillId="44" borderId="0" xfId="123" applyFont="1" applyFill="1" applyBorder="1" applyAlignment="1" applyProtection="1">
      <alignment/>
      <protection/>
    </xf>
    <xf numFmtId="0" fontId="65" fillId="44" borderId="0" xfId="122" applyFont="1" applyFill="1" applyBorder="1" applyProtection="1">
      <alignment/>
      <protection/>
    </xf>
    <xf numFmtId="168" fontId="62" fillId="45" borderId="35" xfId="94" applyFont="1" applyFill="1" applyBorder="1" applyAlignment="1" applyProtection="1">
      <alignment horizontal="right"/>
      <protection/>
    </xf>
    <xf numFmtId="10" fontId="63" fillId="51" borderId="35" xfId="0" applyNumberFormat="1" applyFont="1" applyFill="1" applyBorder="1" applyAlignment="1">
      <alignment horizontal="center"/>
    </xf>
    <xf numFmtId="180" fontId="63" fillId="0" borderId="0" xfId="0" applyNumberFormat="1" applyFont="1" applyAlignment="1">
      <alignment/>
    </xf>
    <xf numFmtId="180" fontId="63" fillId="51" borderId="0" xfId="0" applyNumberFormat="1" applyFont="1" applyFill="1" applyAlignment="1">
      <alignment/>
    </xf>
    <xf numFmtId="10" fontId="63" fillId="44" borderId="0" xfId="122" applyNumberFormat="1" applyFont="1" applyFill="1" applyProtection="1">
      <alignment/>
      <protection/>
    </xf>
    <xf numFmtId="180" fontId="63" fillId="44" borderId="0" xfId="122" applyNumberFormat="1" applyFont="1" applyFill="1" applyAlignment="1" applyProtection="1">
      <alignment horizontal="center"/>
      <protection/>
    </xf>
    <xf numFmtId="10" fontId="63" fillId="44" borderId="0" xfId="122" applyNumberFormat="1" applyFont="1" applyFill="1" applyAlignment="1" applyProtection="1">
      <alignment horizontal="center"/>
      <protection/>
    </xf>
    <xf numFmtId="10" fontId="63" fillId="44" borderId="0" xfId="132" applyNumberFormat="1" applyFont="1" applyFill="1" applyAlignment="1" applyProtection="1">
      <alignment horizontal="center"/>
      <protection/>
    </xf>
    <xf numFmtId="2" fontId="63" fillId="44" borderId="0" xfId="123" applyNumberFormat="1" applyFont="1" applyFill="1" applyAlignment="1" applyProtection="1">
      <alignment horizontal="center"/>
      <protection/>
    </xf>
    <xf numFmtId="168" fontId="62" fillId="45" borderId="27" xfId="94" applyFont="1" applyFill="1" applyBorder="1" applyAlignment="1" applyProtection="1">
      <alignment horizontal="left"/>
      <protection/>
    </xf>
    <xf numFmtId="168" fontId="67" fillId="45" borderId="27" xfId="94" applyFont="1" applyFill="1" applyBorder="1" applyAlignment="1" applyProtection="1">
      <alignment/>
      <protection/>
    </xf>
    <xf numFmtId="0" fontId="63" fillId="44" borderId="0" xfId="122" applyFont="1" applyFill="1" applyBorder="1" applyAlignment="1" applyProtection="1">
      <alignment horizontal="center"/>
      <protection locked="0"/>
    </xf>
    <xf numFmtId="0" fontId="62" fillId="44" borderId="0" xfId="122" applyFont="1" applyFill="1" applyBorder="1" applyAlignment="1" applyProtection="1">
      <alignment horizontal="center"/>
      <protection locked="0"/>
    </xf>
    <xf numFmtId="0" fontId="62" fillId="44" borderId="27" xfId="122" applyFont="1" applyFill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2" fillId="44" borderId="23" xfId="122" applyFont="1" applyFill="1" applyBorder="1" applyAlignment="1" applyProtection="1">
      <alignment horizontal="center"/>
      <protection locked="0"/>
    </xf>
    <xf numFmtId="168" fontId="62" fillId="45" borderId="0" xfId="94" applyFont="1" applyFill="1" applyBorder="1" applyAlignment="1" applyProtection="1">
      <alignment/>
      <protection/>
    </xf>
    <xf numFmtId="0" fontId="63" fillId="44" borderId="25" xfId="122" applyFont="1" applyFill="1" applyBorder="1" applyAlignment="1" applyProtection="1">
      <alignment horizontal="right"/>
      <protection/>
    </xf>
    <xf numFmtId="0" fontId="63" fillId="44" borderId="0" xfId="153" applyFont="1" applyFill="1" applyBorder="1" applyAlignment="1" applyProtection="1">
      <alignment horizontal="left"/>
      <protection/>
    </xf>
  </cellXfs>
  <cellStyles count="171">
    <cellStyle name="Normal" xfId="0"/>
    <cellStyle name="_pielikums veidlapai-2_v2_12082008" xfId="15"/>
    <cellStyle name="+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FE" xfId="60"/>
    <cellStyle name="Bad" xfId="61"/>
    <cellStyle name="Calculation" xfId="62"/>
    <cellStyle name="Check Cell" xfId="63"/>
    <cellStyle name="ColumnAttributeAbovePrompt" xfId="64"/>
    <cellStyle name="ColumnAttributePrompt" xfId="65"/>
    <cellStyle name="ColumnAttributeValue" xfId="66"/>
    <cellStyle name="ColumnHeadingPrompt" xfId="67"/>
    <cellStyle name="ColumnHeadingValue" xfId="68"/>
    <cellStyle name="Comma" xfId="69"/>
    <cellStyle name="Comma [0]" xfId="70"/>
    <cellStyle name="Currency" xfId="71"/>
    <cellStyle name="Currency [0]" xfId="72"/>
    <cellStyle name="DblLineDollarAcct" xfId="73"/>
    <cellStyle name="DblLinePercent" xfId="74"/>
    <cellStyle name="DollarAccounting" xfId="75"/>
    <cellStyle name="Euro" xfId="76"/>
    <cellStyle name="Explanatory Text" xfId="77"/>
    <cellStyle name="EY Narrative text" xfId="78"/>
    <cellStyle name="EY%colcalc" xfId="79"/>
    <cellStyle name="EY%input" xfId="80"/>
    <cellStyle name="EY%rowcalc" xfId="81"/>
    <cellStyle name="EY0dp" xfId="82"/>
    <cellStyle name="EY1dp" xfId="83"/>
    <cellStyle name="EY2dp" xfId="84"/>
    <cellStyle name="EY3dp" xfId="85"/>
    <cellStyle name="EYChartTitle" xfId="86"/>
    <cellStyle name="EYColumnHeading" xfId="87"/>
    <cellStyle name="EYColumnHeadingItalic" xfId="88"/>
    <cellStyle name="EYCoverDatabookName" xfId="89"/>
    <cellStyle name="EYCoverDate" xfId="90"/>
    <cellStyle name="EYCoverDraft" xfId="91"/>
    <cellStyle name="EYCoverProjectName" xfId="92"/>
    <cellStyle name="EYCurrency" xfId="93"/>
    <cellStyle name="EYHeader1" xfId="94"/>
    <cellStyle name="EYHeader2" xfId="95"/>
    <cellStyle name="EYHeading1" xfId="96"/>
    <cellStyle name="EYheading2" xfId="97"/>
    <cellStyle name="EYheading3" xfId="98"/>
    <cellStyle name="EYNotes" xfId="99"/>
    <cellStyle name="EYNotesHeading" xfId="100"/>
    <cellStyle name="EYnumber" xfId="101"/>
    <cellStyle name="EYSectionHeading" xfId="102"/>
    <cellStyle name="EYSheetHeader1" xfId="103"/>
    <cellStyle name="EYSheetHeading" xfId="104"/>
    <cellStyle name="EYsmallheading" xfId="105"/>
    <cellStyle name="EYSource" xfId="106"/>
    <cellStyle name="EYtext" xfId="107"/>
    <cellStyle name="EYtextbold" xfId="108"/>
    <cellStyle name="EYtextbolditalic" xfId="109"/>
    <cellStyle name="EYtextitalic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eItemPrompt" xfId="117"/>
    <cellStyle name="LineItemValue" xfId="118"/>
    <cellStyle name="Linked Cell" xfId="119"/>
    <cellStyle name="Neutral" xfId="120"/>
    <cellStyle name="Normaali_Pitäjänmäen kuparialue" xfId="121"/>
    <cellStyle name="Normal_pielikums veidlapai-2_v2_12082008" xfId="122"/>
    <cellStyle name="Normal_veidlapas pielikumi_3431" xfId="123"/>
    <cellStyle name="Normal_veidlapas pielikumi_final_jauna identitate" xfId="124"/>
    <cellStyle name="Note" xfId="125"/>
    <cellStyle name="Output" xfId="126"/>
    <cellStyle name="Output Amounts" xfId="127"/>
    <cellStyle name="Output Column Headings" xfId="128"/>
    <cellStyle name="Output Line Items" xfId="129"/>
    <cellStyle name="Output Report Heading" xfId="130"/>
    <cellStyle name="Output Report Title" xfId="131"/>
    <cellStyle name="Percent" xfId="132"/>
    <cellStyle name="ReportTitlePrompt" xfId="133"/>
    <cellStyle name="ReportTitleValue" xfId="134"/>
    <cellStyle name="RowAcctAbovePrompt" xfId="135"/>
    <cellStyle name="RowAcctSOBAbovePrompt" xfId="136"/>
    <cellStyle name="RowAcctSOBValue" xfId="137"/>
    <cellStyle name="RowAcctValue" xfId="138"/>
    <cellStyle name="RowAttrAbovePrompt" xfId="139"/>
    <cellStyle name="RowAttrValue" xfId="140"/>
    <cellStyle name="RowColSetAbovePrompt" xfId="141"/>
    <cellStyle name="RowColSetLeftPrompt" xfId="142"/>
    <cellStyle name="RowColSetValue" xfId="143"/>
    <cellStyle name="RowLeftPrompt" xfId="144"/>
    <cellStyle name="SampleUsingFormatMask" xfId="145"/>
    <cellStyle name="SampleWithNoFormatMask" xfId="146"/>
    <cellStyle name="SAPBEXHLevel1" xfId="147"/>
    <cellStyle name="SAPBEXstdData" xfId="148"/>
    <cellStyle name="SingleLineAcctgn" xfId="149"/>
    <cellStyle name="SingleLinePercent" xfId="150"/>
    <cellStyle name="Standard_Erfassungsblatt97_4_04" xfId="151"/>
    <cellStyle name="Strukt" xfId="152"/>
    <cellStyle name="Style 1" xfId="153"/>
    <cellStyle name="TextNormal" xfId="154"/>
    <cellStyle name="Title" xfId="155"/>
    <cellStyle name="Total" xfId="156"/>
    <cellStyle name="Tusental_Investor_Report5_Srm2_030317" xfId="157"/>
    <cellStyle name="UploadThisRowValue" xfId="158"/>
    <cellStyle name="Warning Text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Ввод " xfId="166"/>
    <cellStyle name="Вывод" xfId="167"/>
    <cellStyle name="Вычисление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_597554" xfId="177"/>
    <cellStyle name="Плохой" xfId="178"/>
    <cellStyle name="Пояснение" xfId="179"/>
    <cellStyle name="Примечание" xfId="180"/>
    <cellStyle name="Связанная ячейка" xfId="181"/>
    <cellStyle name="Текст предупреждения" xfId="182"/>
    <cellStyle name="Хороший" xfId="183"/>
    <cellStyle name="一般_AR(updated on 1.5.06)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read%20Eagle\Insurance\Policies\1-10015-00%20203062\Arrears%20Qtr2-02\MORTINT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elina.Filipovica\Desktop\Izmaksu_ieguvumu%20analizes%20metodika\3.6.1.1.%20aktivit&#257;te\05%20Deliverables\final02092008\Veidlapas\veidlapas%20pielikumi_final_jauna%20identit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Kulturas%20ministrija\RAS\Metodiku%20un%20apmacibu%20kursu%20nodrosinasana\Work\IIA\veidlapas%20pielikumi_34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Clients\_TS\Almira\3.DD%20working%20papers\BL%20-%20Bilyky\Beliki_Databook_07.03.07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C1.%20Kunder\N&#228;ringsdepartementet\2.%20P&#229;g&#229;ende\ALT\4.%20Modeller\V&#228;rdering%20av%20ALT\DCF-ALT%2005-12-04-%20EFTER%20BUDGET%20UPPDATER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Program%20Files\EY%20TAS%20Databook\Lib\Databook%20library%20Ro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Lysenko\GAAP\1.FinStatements\1.&#1048;&#1089;&#1090;&#1080;&#1083;%20(&#1059;&#1082;&#1088;&#1072;&#1080;&#1085;&#1072;)\10-&#1054;&#1082;&#1090;&#1103;&#1073;&#1088;&#1100;%202004\Lysenko\GAAP\6.Sales%202004\09-&#1057;&#1077;&#1085;&#1090;&#1103;&#1073;&#1088;&#1100;-Sales%202004\&#1050;&#1091;&#1088;&#1089;&#1086;&#1074;&#1099;&#1077;%20&#1088;&#1072;&#1079;&#1085;&#1080;&#1094;&#1099;%20-%20&#1056;&#1072;&#1089;&#1095;&#1077;&#1090;%20&#1088;&#1077;&#1072;&#1083;&#1080;&#1079;&#1072;&#1094;&#1080;&#1080;%20(&#1089;&#1077;&#1085;&#1090;&#1103;&#1073;&#1088;&#1100;%2004%20&#1075;.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B3.%20Valuation\4.%20V&#228;rderingsmodeller\1.%20E&amp;Ys%20v&#228;rderingsmodell\PPA%20o%20immateriella%20tillg&#229;ngar\EY%20Sweden%20PPA%20model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WINDOWS\TEMP\notesE1EF34\Valuation%20Model_2006-10-30v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rilutskaya\Local%20Settings\Temporary%20Internet%20Files\OLKB3\&#1088;&#1077;&#1077;&#1089;&#1090;&#1088;%20&#1072;&#1082;&#1090;&#1086;&#1074;%20&#1087;&#1088;&#1086;&#1074;&#1077;&#1088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ozlova\Local%20Settings\Temporary%20Internet%20Files\OLK86\&#1056;&#1077;&#1077;&#1089;&#1090;&#1088;%20&#1072;&#1082;&#1090;&#1086;&#1074;%20&#1087;&#1088;&#1086;&#1074;&#1077;&#1088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pielik. Alternatīvu analīze"/>
      <sheetName val="2.pielik.Investīciju naudas pl."/>
      <sheetName val="3.pielik. Invest.n.pl. aprēķ."/>
      <sheetName val="4.pielik.Kapitāla naudas plūsma"/>
      <sheetName val="5.piel.Kapit.n.pl.aprēķ."/>
      <sheetName val="6.pielik. Finansiālā ilgtspēja"/>
      <sheetName val="7.piel.Sociālekonomiskā analīze"/>
      <sheetName val="8.piel. Socekon.an. aprēķ"/>
      <sheetName val="9.pielik jūtīguma analīze-Inv."/>
      <sheetName val="10.pielik.jūtīguma analīze-soce"/>
    </sheetNames>
    <sheetDataSet>
      <sheetData sheetId="2">
        <row r="3"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  <cell r="L3">
            <v>2015</v>
          </cell>
          <cell r="M3">
            <v>2016</v>
          </cell>
          <cell r="N3">
            <v>2017</v>
          </cell>
          <cell r="O3">
            <v>2018</v>
          </cell>
          <cell r="P3">
            <v>2019</v>
          </cell>
          <cell r="Q3">
            <v>2020</v>
          </cell>
          <cell r="R3">
            <v>2021</v>
          </cell>
          <cell r="S3">
            <v>2022</v>
          </cell>
          <cell r="T3">
            <v>2023</v>
          </cell>
          <cell r="U3">
            <v>2024</v>
          </cell>
          <cell r="V3">
            <v>2025</v>
          </cell>
          <cell r="W3">
            <v>2026</v>
          </cell>
          <cell r="X3">
            <v>2027</v>
          </cell>
          <cell r="Y3">
            <v>2028</v>
          </cell>
          <cell r="Z3">
            <v>2029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pielik. Alternatīvu analīze"/>
      <sheetName val="2.pielik.Investīciju naudas pl."/>
      <sheetName val="2.pielik. Invest.n.pl. aprēķ."/>
      <sheetName val="Neparedz.izmaksas"/>
      <sheetName val="3.pielik.Kapitāla naudas plūsma"/>
      <sheetName val="3.piel.Kapit.n.pl.aprēķ."/>
      <sheetName val="4.pielik. Finansiālā ilgtspēja"/>
      <sheetName val="5.piel.Sociālekonomiskā analīze"/>
      <sheetName val="5.piel. Socekon.an. aprēķ"/>
      <sheetName val="6.pielik jutīguma analīze-Inv."/>
      <sheetName val="7.pielik.jutīguma anal.-Soc.ek."/>
    </sheetNames>
    <sheetDataSet>
      <sheetData sheetId="2">
        <row r="3">
          <cell r="E3">
            <v>2009</v>
          </cell>
          <cell r="F3">
            <v>2010</v>
          </cell>
          <cell r="G3">
            <v>2011</v>
          </cell>
          <cell r="H3">
            <v>2012</v>
          </cell>
          <cell r="I3">
            <v>2013</v>
          </cell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  <cell r="O3">
            <v>2019</v>
          </cell>
          <cell r="P3">
            <v>2020</v>
          </cell>
          <cell r="Q3">
            <v>2021</v>
          </cell>
          <cell r="R3">
            <v>2022</v>
          </cell>
          <cell r="S3">
            <v>2023</v>
          </cell>
          <cell r="T3">
            <v>2024</v>
          </cell>
          <cell r="U3">
            <v>2025</v>
          </cell>
          <cell r="V3">
            <v>2026</v>
          </cell>
          <cell r="W3">
            <v>2027</v>
          </cell>
          <cell r="X3">
            <v>2028</v>
          </cell>
          <cell r="Y3">
            <v>2029</v>
          </cell>
        </row>
      </sheetData>
      <sheetData sheetId="7">
        <row r="18">
          <cell r="E18">
            <v>0.055</v>
          </cell>
        </row>
        <row r="20">
          <cell r="E20">
            <v>0</v>
          </cell>
          <cell r="F20">
            <v>1</v>
          </cell>
          <cell r="G20">
            <v>2</v>
          </cell>
          <cell r="H20">
            <v>3</v>
          </cell>
          <cell r="I20">
            <v>4</v>
          </cell>
          <cell r="J20">
            <v>5</v>
          </cell>
          <cell r="K20">
            <v>6</v>
          </cell>
          <cell r="L20">
            <v>7</v>
          </cell>
          <cell r="M20">
            <v>8</v>
          </cell>
          <cell r="N20">
            <v>9</v>
          </cell>
          <cell r="O20">
            <v>10</v>
          </cell>
          <cell r="P20">
            <v>11</v>
          </cell>
          <cell r="Q20">
            <v>12</v>
          </cell>
          <cell r="R20">
            <v>13</v>
          </cell>
          <cell r="S20">
            <v>14</v>
          </cell>
          <cell r="T20">
            <v>15</v>
          </cell>
          <cell r="U20">
            <v>16</v>
          </cell>
          <cell r="V20">
            <v>17</v>
          </cell>
          <cell r="W20">
            <v>18</v>
          </cell>
          <cell r="X20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Recon_Index"/>
      <sheetName val="R1"/>
      <sheetName val="R2"/>
      <sheetName val="R3"/>
      <sheetName val="R4"/>
      <sheetName val="R5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-a"/>
      <sheetName val="PL12"/>
      <sheetName val="PL13"/>
      <sheetName val="PL14"/>
      <sheetName val="PL15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WC_Index"/>
      <sheetName val="WC1"/>
      <sheetName val="WC2"/>
      <sheetName val="Sheet8S"/>
      <sheetName val="Sheet4S"/>
      <sheetName val="Sheet01S"/>
      <sheetName val="Sheet12S"/>
    </sheetNames>
    <sheetDataSet>
      <sheetData sheetId="12">
        <row r="7">
          <cell r="E7">
            <v>5.05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Assumptions"/>
      <sheetName val="H-IS"/>
      <sheetName val="H-BS"/>
      <sheetName val="Bloomberg"/>
      <sheetName val="Tabeller och diagram"/>
      <sheetName val="CF-base"/>
      <sheetName val="Rev's &amp; Costs"/>
      <sheetName val="WC"/>
      <sheetName val="PPE"/>
      <sheetName val="FF"/>
      <sheetName val="Taxes"/>
      <sheetName val="IS"/>
      <sheetName val="BS"/>
      <sheetName val="IS-base"/>
      <sheetName val="BS-base"/>
      <sheetName val="CF"/>
      <sheetName val="Valuation"/>
      <sheetName val="Skattesköld-kontroll"/>
      <sheetName val="Summary"/>
      <sheetName val="Blad1"/>
      <sheetName val="Diagram"/>
    </sheetNames>
    <sheetDataSet>
      <sheetData sheetId="2">
        <row r="4"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</row>
        <row r="6">
          <cell r="F6">
            <v>202.155</v>
          </cell>
          <cell r="G6">
            <v>201.564</v>
          </cell>
          <cell r="H6">
            <v>192.683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  <sheetName val="FY0 WC detail (data page)"/>
    </sheetNames>
    <sheetDataSet>
      <sheetData sheetId="5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оп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 göra"/>
      <sheetName val="Input"/>
      <sheetName val="Balance sheet"/>
      <sheetName val="Sum of Val"/>
      <sheetName val="WARA"/>
      <sheetName val="BEV"/>
      <sheetName val="BEV to pres."/>
      <sheetName val="Cover"/>
      <sheetName val="Revenue detail"/>
      <sheetName val="Technology RFR"/>
      <sheetName val="Brand RFR"/>
      <sheetName val="Customers MEEM"/>
      <sheetName val="CAC"/>
      <sheetName val="Workforce"/>
      <sheetName val="Template"/>
    </sheetNames>
    <sheetDataSet>
      <sheetData sheetId="1">
        <row r="20">
          <cell r="B20">
            <v>0.02</v>
          </cell>
        </row>
        <row r="22">
          <cell r="B22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__FDSCACHE__"/>
      <sheetName val="Blad1 (2)"/>
      <sheetName val="Blad2"/>
      <sheetName val="Blad3"/>
    </sheetNames>
    <sheetDataSet>
      <sheetData sheetId="0">
        <row r="5">
          <cell r="C5" t="str">
            <v>10/30/2006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</row>
        <row r="4">
          <cell r="C4" t="str">
            <v>Жовтневая СЭС, санитарный врач по гигиене питания Солощенко  И.А.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E1" t="str">
            <v>Контроль соблюдения условий проведение измерений производственной измерительной лабораторией ООО "Сандора"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E2" t="str">
            <v>Обследование микробиологической лаборатории ООО "Сандора"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  <cell r="E3" t="str">
            <v>Плановая проверка завода</v>
          </cell>
        </row>
        <row r="4">
          <cell r="C4" t="str">
            <v>Жовтневая СЭС, санитарный врач по гигиене питания Солощенко  И.А.</v>
          </cell>
          <cell r="E4" t="str">
            <v>Прверка перечня СИТ в производственной лаборатории ПК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G25"/>
  <sheetViews>
    <sheetView showGridLines="0" zoomScale="75" zoomScaleNormal="75" zoomScalePageLayoutView="0" workbookViewId="0" topLeftCell="A1">
      <pane xSplit="5" ySplit="3" topLeftCell="F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B23" sqref="A1:AB23"/>
    </sheetView>
  </sheetViews>
  <sheetFormatPr defaultColWidth="9.875" defaultRowHeight="15.75"/>
  <cols>
    <col min="1" max="1" width="2.75390625" style="10" customWidth="1"/>
    <col min="2" max="2" width="3.50390625" style="10" customWidth="1"/>
    <col min="3" max="3" width="5.75390625" style="10" customWidth="1"/>
    <col min="4" max="4" width="24.25390625" style="10" customWidth="1"/>
    <col min="5" max="5" width="6.50390625" style="255" customWidth="1"/>
    <col min="6" max="6" width="6.50390625" style="255" hidden="1" customWidth="1"/>
    <col min="7" max="7" width="12.25390625" style="10" bestFit="1" customWidth="1"/>
    <col min="8" max="8" width="7.25390625" style="10" bestFit="1" customWidth="1"/>
    <col min="9" max="9" width="9.50390625" style="10" bestFit="1" customWidth="1"/>
    <col min="10" max="15" width="7.25390625" style="10" bestFit="1" customWidth="1"/>
    <col min="16" max="17" width="8.125" style="10" bestFit="1" customWidth="1"/>
    <col min="18" max="25" width="7.25390625" style="10" bestFit="1" customWidth="1"/>
    <col min="26" max="26" width="8.375" style="10" bestFit="1" customWidth="1"/>
    <col min="27" max="27" width="8.375" style="10" customWidth="1"/>
    <col min="28" max="28" width="10.375" style="10" customWidth="1"/>
    <col min="29" max="29" width="13.375" style="3" customWidth="1"/>
    <col min="30" max="16384" width="9.875" style="4" customWidth="1"/>
  </cols>
  <sheetData>
    <row r="1" spans="1:28" ht="12.75" customHeight="1">
      <c r="A1" s="63" t="s">
        <v>89</v>
      </c>
      <c r="B1" s="1"/>
      <c r="C1" s="1"/>
      <c r="D1" s="1"/>
      <c r="E1" s="252"/>
      <c r="F1" s="2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9" ht="12.75" customHeight="1">
      <c r="A2" s="5"/>
      <c r="B2" s="6"/>
      <c r="C2" s="7"/>
      <c r="D2" s="7"/>
      <c r="E2" s="253"/>
      <c r="F2" s="253"/>
      <c r="G2" s="7">
        <v>1</v>
      </c>
      <c r="H2" s="7">
        <f aca="true" t="shared" si="0" ref="H2:AA2">G2+1</f>
        <v>2</v>
      </c>
      <c r="I2" s="7">
        <f t="shared" si="0"/>
        <v>3</v>
      </c>
      <c r="J2" s="7">
        <f t="shared" si="0"/>
        <v>4</v>
      </c>
      <c r="K2" s="7">
        <f t="shared" si="0"/>
        <v>5</v>
      </c>
      <c r="L2" s="7">
        <f t="shared" si="0"/>
        <v>6</v>
      </c>
      <c r="M2" s="7">
        <f t="shared" si="0"/>
        <v>7</v>
      </c>
      <c r="N2" s="7">
        <f t="shared" si="0"/>
        <v>8</v>
      </c>
      <c r="O2" s="7">
        <f t="shared" si="0"/>
        <v>9</v>
      </c>
      <c r="P2" s="7">
        <f t="shared" si="0"/>
        <v>10</v>
      </c>
      <c r="Q2" s="7">
        <f t="shared" si="0"/>
        <v>11</v>
      </c>
      <c r="R2" s="7">
        <f t="shared" si="0"/>
        <v>12</v>
      </c>
      <c r="S2" s="7">
        <f t="shared" si="0"/>
        <v>13</v>
      </c>
      <c r="T2" s="7">
        <f t="shared" si="0"/>
        <v>14</v>
      </c>
      <c r="U2" s="7">
        <f t="shared" si="0"/>
        <v>15</v>
      </c>
      <c r="V2" s="7">
        <f t="shared" si="0"/>
        <v>16</v>
      </c>
      <c r="W2" s="7">
        <f t="shared" si="0"/>
        <v>17</v>
      </c>
      <c r="X2" s="7">
        <f t="shared" si="0"/>
        <v>18</v>
      </c>
      <c r="Y2" s="7">
        <f t="shared" si="0"/>
        <v>19</v>
      </c>
      <c r="Z2" s="7">
        <f t="shared" si="0"/>
        <v>20</v>
      </c>
      <c r="AA2" s="7">
        <f t="shared" si="0"/>
        <v>21</v>
      </c>
      <c r="AB2" s="9"/>
      <c r="AC2" s="10"/>
    </row>
    <row r="3" spans="1:33" ht="12.75">
      <c r="A3" s="11"/>
      <c r="B3" s="12"/>
      <c r="C3" s="12"/>
      <c r="D3" s="13"/>
      <c r="E3" s="254" t="s">
        <v>3</v>
      </c>
      <c r="F3" s="254"/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>
        <v>2017</v>
      </c>
      <c r="P3" s="14">
        <v>2018</v>
      </c>
      <c r="Q3" s="14">
        <v>2019</v>
      </c>
      <c r="R3" s="14">
        <v>2020</v>
      </c>
      <c r="S3" s="14">
        <v>2021</v>
      </c>
      <c r="T3" s="14">
        <v>2022</v>
      </c>
      <c r="U3" s="14">
        <v>2023</v>
      </c>
      <c r="V3" s="14">
        <v>2024</v>
      </c>
      <c r="W3" s="14">
        <v>2025</v>
      </c>
      <c r="X3" s="14">
        <v>2026</v>
      </c>
      <c r="Y3" s="14">
        <v>2027</v>
      </c>
      <c r="Z3" s="14">
        <v>2028</v>
      </c>
      <c r="AA3" s="14">
        <v>2029</v>
      </c>
      <c r="AB3" s="14">
        <v>2030</v>
      </c>
      <c r="AC3" s="10"/>
      <c r="AD3" s="15"/>
      <c r="AE3" s="15"/>
      <c r="AF3" s="15"/>
      <c r="AG3" s="15"/>
    </row>
    <row r="4" spans="7:30" ht="12.7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0"/>
      <c r="AD4" s="15"/>
    </row>
    <row r="5" spans="7:30" ht="12.75"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0"/>
      <c r="AD5" s="15"/>
    </row>
    <row r="6" spans="1:29" s="22" customFormat="1" ht="12.75">
      <c r="A6" s="18">
        <v>1</v>
      </c>
      <c r="B6" s="19" t="s">
        <v>37</v>
      </c>
      <c r="C6" s="19"/>
      <c r="D6" s="19"/>
      <c r="E6" s="256"/>
      <c r="F6" s="25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10"/>
    </row>
    <row r="7" spans="7:30" ht="12.75"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0"/>
      <c r="AD7" s="15"/>
    </row>
    <row r="8" spans="1:30" ht="12.75">
      <c r="A8" s="23"/>
      <c r="B8" s="24" t="s">
        <v>5</v>
      </c>
      <c r="C8" s="24" t="s">
        <v>2</v>
      </c>
      <c r="D8" s="24"/>
      <c r="E8" s="257" t="s">
        <v>6</v>
      </c>
      <c r="F8" s="257"/>
      <c r="G8" s="26">
        <f>'1.pielik. Bez projekta - aprēķ.'!G8</f>
        <v>0</v>
      </c>
      <c r="H8" s="27">
        <f>'1.pielik. Bez projekta - aprēķ.'!H8</f>
        <v>0</v>
      </c>
      <c r="I8" s="27">
        <f>'1.pielik. Bez projekta - aprēķ.'!I8</f>
        <v>0</v>
      </c>
      <c r="J8" s="27">
        <f>'1.pielik. Bez projekta - aprēķ.'!J8</f>
        <v>0</v>
      </c>
      <c r="K8" s="27">
        <f>'1.pielik. Bez projekta - aprēķ.'!K8</f>
        <v>0</v>
      </c>
      <c r="L8" s="27">
        <f>'1.pielik. Bez projekta - aprēķ.'!L8</f>
        <v>0</v>
      </c>
      <c r="M8" s="27">
        <f>'1.pielik. Bez projekta - aprēķ.'!M8</f>
        <v>0</v>
      </c>
      <c r="N8" s="27">
        <f>'1.pielik. Bez projekta - aprēķ.'!N8</f>
        <v>0</v>
      </c>
      <c r="O8" s="27">
        <f>'1.pielik. Bez projekta - aprēķ.'!O8</f>
        <v>0</v>
      </c>
      <c r="P8" s="27">
        <f>'1.pielik. Bez projekta - aprēķ.'!P8</f>
        <v>0</v>
      </c>
      <c r="Q8" s="27">
        <f>'1.pielik. Bez projekta - aprēķ.'!Q8</f>
        <v>0</v>
      </c>
      <c r="R8" s="27">
        <f>'1.pielik. Bez projekta - aprēķ.'!R8</f>
        <v>0</v>
      </c>
      <c r="S8" s="27">
        <f>'1.pielik. Bez projekta - aprēķ.'!S8</f>
        <v>0</v>
      </c>
      <c r="T8" s="27">
        <f>'1.pielik. Bez projekta - aprēķ.'!T8</f>
        <v>0</v>
      </c>
      <c r="U8" s="27">
        <f>'1.pielik. Bez projekta - aprēķ.'!U8</f>
        <v>0</v>
      </c>
      <c r="V8" s="27">
        <f>'1.pielik. Bez projekta - aprēķ.'!V8</f>
        <v>0</v>
      </c>
      <c r="W8" s="27">
        <f>'1.pielik. Bez projekta - aprēķ.'!W8</f>
        <v>0</v>
      </c>
      <c r="X8" s="27">
        <f>'1.pielik. Bez projekta - aprēķ.'!X8</f>
        <v>0</v>
      </c>
      <c r="Y8" s="27">
        <f>'1.pielik. Bez projekta - aprēķ.'!Y8</f>
        <v>0</v>
      </c>
      <c r="Z8" s="27">
        <f>'1.pielik. Bez projekta - aprēķ.'!Z8</f>
        <v>0</v>
      </c>
      <c r="AA8" s="27">
        <f>'1.pielik. Bez projekta - aprēķ.'!AA8</f>
        <v>0</v>
      </c>
      <c r="AB8" s="28">
        <f>'1.pielik. Bez projekta - aprēķ.'!AB8</f>
        <v>0</v>
      </c>
      <c r="AC8" s="10"/>
      <c r="AD8" s="15"/>
    </row>
    <row r="9" spans="1:29" ht="12.75">
      <c r="A9" s="29"/>
      <c r="B9" s="30" t="s">
        <v>7</v>
      </c>
      <c r="C9" s="30" t="s">
        <v>1</v>
      </c>
      <c r="D9" s="30"/>
      <c r="E9" s="258" t="s">
        <v>6</v>
      </c>
      <c r="F9" s="258"/>
      <c r="G9" s="35">
        <f>'1.pielik. Bez projekta - aprēķ.'!G12</f>
        <v>0</v>
      </c>
      <c r="H9" s="36">
        <f>'1.pielik. Bez projekta - aprēķ.'!H12</f>
        <v>0</v>
      </c>
      <c r="I9" s="36">
        <f>'1.pielik. Bez projekta - aprēķ.'!I12</f>
        <v>0</v>
      </c>
      <c r="J9" s="36">
        <f>'1.pielik. Bez projekta - aprēķ.'!J12</f>
        <v>0</v>
      </c>
      <c r="K9" s="36">
        <f>'1.pielik. Bez projekta - aprēķ.'!K12</f>
        <v>0</v>
      </c>
      <c r="L9" s="36">
        <f>'1.pielik. Bez projekta - aprēķ.'!L12</f>
        <v>0</v>
      </c>
      <c r="M9" s="36">
        <f>'1.pielik. Bez projekta - aprēķ.'!M12</f>
        <v>0</v>
      </c>
      <c r="N9" s="36">
        <f>'1.pielik. Bez projekta - aprēķ.'!N12</f>
        <v>0</v>
      </c>
      <c r="O9" s="36">
        <f>'1.pielik. Bez projekta - aprēķ.'!O12</f>
        <v>0</v>
      </c>
      <c r="P9" s="36">
        <f>'1.pielik. Bez projekta - aprēķ.'!P12</f>
        <v>0</v>
      </c>
      <c r="Q9" s="36">
        <f>'1.pielik. Bez projekta - aprēķ.'!Q12</f>
        <v>0</v>
      </c>
      <c r="R9" s="36">
        <f>'1.pielik. Bez projekta - aprēķ.'!R12</f>
        <v>0</v>
      </c>
      <c r="S9" s="36">
        <f>'1.pielik. Bez projekta - aprēķ.'!S12</f>
        <v>0</v>
      </c>
      <c r="T9" s="36">
        <f>'1.pielik. Bez projekta - aprēķ.'!T12</f>
        <v>0</v>
      </c>
      <c r="U9" s="36">
        <f>'1.pielik. Bez projekta - aprēķ.'!U12</f>
        <v>0</v>
      </c>
      <c r="V9" s="36">
        <f>'1.pielik. Bez projekta - aprēķ.'!V12</f>
        <v>0</v>
      </c>
      <c r="W9" s="36">
        <f>'1.pielik. Bez projekta - aprēķ.'!W12</f>
        <v>0</v>
      </c>
      <c r="X9" s="36">
        <f>'1.pielik. Bez projekta - aprēķ.'!X12</f>
        <v>0</v>
      </c>
      <c r="Y9" s="36">
        <f>'1.pielik. Bez projekta - aprēķ.'!Y12</f>
        <v>0</v>
      </c>
      <c r="Z9" s="36">
        <f>'1.pielik. Bez projekta - aprēķ.'!Z12</f>
        <v>0</v>
      </c>
      <c r="AA9" s="60">
        <f>'1.pielik. Bez projekta - aprēķ.'!AA12</f>
        <v>0</v>
      </c>
      <c r="AB9" s="60">
        <f>'1.pielik. Bez projekta - aprēķ.'!AB12</f>
        <v>0</v>
      </c>
      <c r="AC9" s="10"/>
    </row>
    <row r="10" spans="1:29" ht="12.75">
      <c r="A10" s="29"/>
      <c r="B10" s="30" t="s">
        <v>9</v>
      </c>
      <c r="C10" s="30" t="s">
        <v>0</v>
      </c>
      <c r="D10" s="30"/>
      <c r="E10" s="258" t="s">
        <v>6</v>
      </c>
      <c r="F10" s="258"/>
      <c r="G10" s="35">
        <f>'1.pielik. Bez projekta - aprēķ.'!G16</f>
        <v>0</v>
      </c>
      <c r="H10" s="36">
        <f>'1.pielik. Bez projekta - aprēķ.'!H16</f>
        <v>0</v>
      </c>
      <c r="I10" s="36">
        <f>'1.pielik. Bez projekta - aprēķ.'!I16</f>
        <v>0</v>
      </c>
      <c r="J10" s="36">
        <f>'1.pielik. Bez projekta - aprēķ.'!J16</f>
        <v>0</v>
      </c>
      <c r="K10" s="36">
        <f>'1.pielik. Bez projekta - aprēķ.'!K16</f>
        <v>0</v>
      </c>
      <c r="L10" s="36">
        <f>'1.pielik. Bez projekta - aprēķ.'!L16</f>
        <v>0</v>
      </c>
      <c r="M10" s="36">
        <f>'1.pielik. Bez projekta - aprēķ.'!M16</f>
        <v>0</v>
      </c>
      <c r="N10" s="36">
        <f>'1.pielik. Bez projekta - aprēķ.'!N16</f>
        <v>0</v>
      </c>
      <c r="O10" s="36">
        <f>'1.pielik. Bez projekta - aprēķ.'!O16</f>
        <v>0</v>
      </c>
      <c r="P10" s="36">
        <f>'1.pielik. Bez projekta - aprēķ.'!P16</f>
        <v>0</v>
      </c>
      <c r="Q10" s="36">
        <f>'1.pielik. Bez projekta - aprēķ.'!Q16</f>
        <v>0</v>
      </c>
      <c r="R10" s="36">
        <f>'1.pielik. Bez projekta - aprēķ.'!R16</f>
        <v>0</v>
      </c>
      <c r="S10" s="36">
        <f>'1.pielik. Bez projekta - aprēķ.'!S16</f>
        <v>0</v>
      </c>
      <c r="T10" s="36">
        <f>'1.pielik. Bez projekta - aprēķ.'!T16</f>
        <v>0</v>
      </c>
      <c r="U10" s="36">
        <f>'1.pielik. Bez projekta - aprēķ.'!U16</f>
        <v>0</v>
      </c>
      <c r="V10" s="36">
        <f>'1.pielik. Bez projekta - aprēķ.'!V16</f>
        <v>0</v>
      </c>
      <c r="W10" s="36">
        <f>'1.pielik. Bez projekta - aprēķ.'!W16</f>
        <v>0</v>
      </c>
      <c r="X10" s="36">
        <f>'1.pielik. Bez projekta - aprēķ.'!X16</f>
        <v>0</v>
      </c>
      <c r="Y10" s="36">
        <f>'1.pielik. Bez projekta - aprēķ.'!Y16</f>
        <v>0</v>
      </c>
      <c r="Z10" s="36">
        <f>'1.pielik. Bez projekta - aprēķ.'!Z16</f>
        <v>0</v>
      </c>
      <c r="AA10" s="36">
        <f>'1.pielik. Bez projekta - aprēķ.'!AA16</f>
        <v>0</v>
      </c>
      <c r="AB10" s="52">
        <f>'1.pielik. Bez projekta - aprēķ.'!AB16</f>
        <v>0</v>
      </c>
      <c r="AC10" s="10"/>
    </row>
    <row r="11" spans="1:29" ht="12.75">
      <c r="A11" s="29"/>
      <c r="B11" s="30" t="s">
        <v>10</v>
      </c>
      <c r="C11" s="30" t="s">
        <v>12</v>
      </c>
      <c r="D11" s="30"/>
      <c r="E11" s="258" t="s">
        <v>6</v>
      </c>
      <c r="F11" s="258"/>
      <c r="G11" s="35">
        <f>'1.pielik. Bez projekta - aprēķ.'!G22</f>
        <v>0</v>
      </c>
      <c r="H11" s="36">
        <f>'1.pielik. Bez projekta - aprēķ.'!H22</f>
        <v>0</v>
      </c>
      <c r="I11" s="36">
        <f>'1.pielik. Bez projekta - aprēķ.'!I22</f>
        <v>0</v>
      </c>
      <c r="J11" s="36">
        <f>'1.pielik. Bez projekta - aprēķ.'!J22</f>
        <v>0</v>
      </c>
      <c r="K11" s="36">
        <f>'1.pielik. Bez projekta - aprēķ.'!K22</f>
        <v>0</v>
      </c>
      <c r="L11" s="36">
        <f>'1.pielik. Bez projekta - aprēķ.'!L22</f>
        <v>0</v>
      </c>
      <c r="M11" s="36">
        <f>'1.pielik. Bez projekta - aprēķ.'!M22</f>
        <v>0</v>
      </c>
      <c r="N11" s="36">
        <f>'1.pielik. Bez projekta - aprēķ.'!N22</f>
        <v>0</v>
      </c>
      <c r="O11" s="36">
        <f>'1.pielik. Bez projekta - aprēķ.'!O22</f>
        <v>0</v>
      </c>
      <c r="P11" s="36">
        <f>'1.pielik. Bez projekta - aprēķ.'!P22</f>
        <v>0</v>
      </c>
      <c r="Q11" s="36">
        <f>'1.pielik. Bez projekta - aprēķ.'!Q22</f>
        <v>0</v>
      </c>
      <c r="R11" s="36">
        <f>'1.pielik. Bez projekta - aprēķ.'!R22</f>
        <v>0</v>
      </c>
      <c r="S11" s="36">
        <f>'1.pielik. Bez projekta - aprēķ.'!S22</f>
        <v>0</v>
      </c>
      <c r="T11" s="36">
        <f>'1.pielik. Bez projekta - aprēķ.'!T22</f>
        <v>0</v>
      </c>
      <c r="U11" s="36">
        <f>'1.pielik. Bez projekta - aprēķ.'!U22</f>
        <v>0</v>
      </c>
      <c r="V11" s="36">
        <f>'1.pielik. Bez projekta - aprēķ.'!V22</f>
        <v>0</v>
      </c>
      <c r="W11" s="36">
        <f>'1.pielik. Bez projekta - aprēķ.'!W22</f>
        <v>0</v>
      </c>
      <c r="X11" s="36">
        <f>'1.pielik. Bez projekta - aprēķ.'!X22</f>
        <v>0</v>
      </c>
      <c r="Y11" s="36">
        <f>'1.pielik. Bez projekta - aprēķ.'!Y22</f>
        <v>0</v>
      </c>
      <c r="Z11" s="36">
        <f>'1.pielik. Bez projekta - aprēķ.'!Z22</f>
        <v>0</v>
      </c>
      <c r="AA11" s="36">
        <f>'1.pielik. Bez projekta - aprēķ.'!AA22</f>
        <v>0</v>
      </c>
      <c r="AB11" s="52">
        <f>'1.pielik. Bez projekta - aprēķ.'!AB22</f>
        <v>0</v>
      </c>
      <c r="AC11" s="10"/>
    </row>
    <row r="12" spans="1:29" ht="12.75">
      <c r="A12" s="29"/>
      <c r="B12" s="30" t="s">
        <v>11</v>
      </c>
      <c r="C12" s="30" t="s">
        <v>14</v>
      </c>
      <c r="D12" s="30"/>
      <c r="E12" s="258" t="s">
        <v>6</v>
      </c>
      <c r="F12" s="258"/>
      <c r="G12" s="37">
        <f>'1.pielik. Bez projekta - aprēķ.'!G23</f>
        <v>0</v>
      </c>
      <c r="H12" s="38">
        <f>'1.pielik. Bez projekta - aprēķ.'!H23</f>
        <v>0</v>
      </c>
      <c r="I12" s="38">
        <f>'1.pielik. Bez projekta - aprēķ.'!I23</f>
        <v>0</v>
      </c>
      <c r="J12" s="38">
        <f>'1.pielik. Bez projekta - aprēķ.'!J23</f>
        <v>0</v>
      </c>
      <c r="K12" s="38">
        <f>'1.pielik. Bez projekta - aprēķ.'!K23</f>
        <v>0</v>
      </c>
      <c r="L12" s="38">
        <f>'1.pielik. Bez projekta - aprēķ.'!L23</f>
        <v>0</v>
      </c>
      <c r="M12" s="38">
        <f>'1.pielik. Bez projekta - aprēķ.'!M23</f>
        <v>0</v>
      </c>
      <c r="N12" s="38">
        <f>'1.pielik. Bez projekta - aprēķ.'!N23</f>
        <v>0</v>
      </c>
      <c r="O12" s="38">
        <f>'1.pielik. Bez projekta - aprēķ.'!O23</f>
        <v>0</v>
      </c>
      <c r="P12" s="38">
        <f>'1.pielik. Bez projekta - aprēķ.'!P23</f>
        <v>0</v>
      </c>
      <c r="Q12" s="38">
        <f>'1.pielik. Bez projekta - aprēķ.'!Q23</f>
        <v>0</v>
      </c>
      <c r="R12" s="38">
        <f>'1.pielik. Bez projekta - aprēķ.'!R23</f>
        <v>0</v>
      </c>
      <c r="S12" s="38">
        <f>'1.pielik. Bez projekta - aprēķ.'!S23</f>
        <v>0</v>
      </c>
      <c r="T12" s="38">
        <f>'1.pielik. Bez projekta - aprēķ.'!T23</f>
        <v>0</v>
      </c>
      <c r="U12" s="38">
        <f>'1.pielik. Bez projekta - aprēķ.'!U23</f>
        <v>0</v>
      </c>
      <c r="V12" s="38">
        <f>'1.pielik. Bez projekta - aprēķ.'!V23</f>
        <v>0</v>
      </c>
      <c r="W12" s="38">
        <f>'1.pielik. Bez projekta - aprēķ.'!W23</f>
        <v>0</v>
      </c>
      <c r="X12" s="38">
        <f>'1.pielik. Bez projekta - aprēķ.'!X23</f>
        <v>0</v>
      </c>
      <c r="Y12" s="38">
        <f>'1.pielik. Bez projekta - aprēķ.'!Y23</f>
        <v>0</v>
      </c>
      <c r="Z12" s="38">
        <f>'1.pielik. Bez projekta - aprēķ.'!Z23</f>
        <v>0</v>
      </c>
      <c r="AA12" s="38">
        <f>'1.pielik. Bez projekta - aprēķ.'!AA23</f>
        <v>0</v>
      </c>
      <c r="AB12" s="58">
        <f>'1.pielik. Bez projekta - aprēķ.'!AB23</f>
        <v>0</v>
      </c>
      <c r="AC12" s="10"/>
    </row>
    <row r="13" spans="1:29" s="22" customFormat="1" ht="12.75">
      <c r="A13" s="18">
        <v>2</v>
      </c>
      <c r="B13" s="19" t="s">
        <v>15</v>
      </c>
      <c r="C13" s="19"/>
      <c r="D13" s="19"/>
      <c r="E13" s="256"/>
      <c r="F13" s="464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  <c r="AC13" s="10"/>
    </row>
    <row r="15" spans="2:27" ht="12.75">
      <c r="B15" s="41" t="s">
        <v>16</v>
      </c>
      <c r="C15" s="42" t="s">
        <v>17</v>
      </c>
      <c r="D15" s="42"/>
      <c r="E15" s="16" t="s">
        <v>18</v>
      </c>
      <c r="F15" s="16"/>
      <c r="G15" s="43">
        <v>0.05</v>
      </c>
      <c r="H15" s="3"/>
      <c r="I15" s="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3"/>
      <c r="AA15" s="3"/>
    </row>
    <row r="16" spans="3:27" ht="12.75">
      <c r="C16" s="42"/>
      <c r="D16" s="42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>
      <c r="B17" s="10" t="s">
        <v>19</v>
      </c>
      <c r="C17" s="42" t="s">
        <v>20</v>
      </c>
      <c r="D17" s="42"/>
      <c r="E17" s="16" t="s">
        <v>21</v>
      </c>
      <c r="F17" s="16"/>
      <c r="G17" s="45">
        <v>0</v>
      </c>
      <c r="H17" s="45">
        <f aca="true" t="shared" si="1" ref="H17:AA17">G17+1</f>
        <v>1</v>
      </c>
      <c r="I17" s="45">
        <f t="shared" si="1"/>
        <v>2</v>
      </c>
      <c r="J17" s="45">
        <f t="shared" si="1"/>
        <v>3</v>
      </c>
      <c r="K17" s="45">
        <f t="shared" si="1"/>
        <v>4</v>
      </c>
      <c r="L17" s="45">
        <f t="shared" si="1"/>
        <v>5</v>
      </c>
      <c r="M17" s="45">
        <f t="shared" si="1"/>
        <v>6</v>
      </c>
      <c r="N17" s="45">
        <f t="shared" si="1"/>
        <v>7</v>
      </c>
      <c r="O17" s="45">
        <f t="shared" si="1"/>
        <v>8</v>
      </c>
      <c r="P17" s="45">
        <f t="shared" si="1"/>
        <v>9</v>
      </c>
      <c r="Q17" s="45">
        <f t="shared" si="1"/>
        <v>10</v>
      </c>
      <c r="R17" s="45">
        <f t="shared" si="1"/>
        <v>11</v>
      </c>
      <c r="S17" s="45">
        <f t="shared" si="1"/>
        <v>12</v>
      </c>
      <c r="T17" s="45">
        <f t="shared" si="1"/>
        <v>13</v>
      </c>
      <c r="U17" s="45">
        <f t="shared" si="1"/>
        <v>14</v>
      </c>
      <c r="V17" s="45">
        <f t="shared" si="1"/>
        <v>15</v>
      </c>
      <c r="W17" s="45">
        <f t="shared" si="1"/>
        <v>16</v>
      </c>
      <c r="X17" s="45">
        <f t="shared" si="1"/>
        <v>17</v>
      </c>
      <c r="Y17" s="45">
        <f t="shared" si="1"/>
        <v>18</v>
      </c>
      <c r="Z17" s="45">
        <f t="shared" si="1"/>
        <v>19</v>
      </c>
      <c r="AA17" s="45">
        <f t="shared" si="1"/>
        <v>20</v>
      </c>
    </row>
    <row r="18" spans="2:27" ht="12.75">
      <c r="B18" s="10" t="s">
        <v>22</v>
      </c>
      <c r="C18" s="42" t="s">
        <v>23</v>
      </c>
      <c r="D18" s="42"/>
      <c r="E18" s="16" t="s">
        <v>24</v>
      </c>
      <c r="F18" s="16"/>
      <c r="G18" s="46">
        <f aca="true" t="shared" si="2" ref="G18:AA18">1/(1+$G$15)^G17</f>
        <v>1</v>
      </c>
      <c r="H18" s="46">
        <f>1/(1+$G$15)^H17</f>
        <v>0.9523809523809523</v>
      </c>
      <c r="I18" s="46">
        <f t="shared" si="2"/>
        <v>0.9070294784580498</v>
      </c>
      <c r="J18" s="46">
        <f t="shared" si="2"/>
        <v>0.863837598531476</v>
      </c>
      <c r="K18" s="46">
        <f t="shared" si="2"/>
        <v>0.822702474791882</v>
      </c>
      <c r="L18" s="46">
        <f t="shared" si="2"/>
        <v>0.783526166468459</v>
      </c>
      <c r="M18" s="46">
        <f t="shared" si="2"/>
        <v>0.7462153966366276</v>
      </c>
      <c r="N18" s="46">
        <f>1/(1+$G$15)^N17</f>
        <v>0.7106813301301215</v>
      </c>
      <c r="O18" s="46">
        <f t="shared" si="2"/>
        <v>0.6768393620286872</v>
      </c>
      <c r="P18" s="46">
        <f t="shared" si="2"/>
        <v>0.6446089162177973</v>
      </c>
      <c r="Q18" s="46">
        <f t="shared" si="2"/>
        <v>0.6139132535407593</v>
      </c>
      <c r="R18" s="46">
        <f t="shared" si="2"/>
        <v>0.5846792890864374</v>
      </c>
      <c r="S18" s="46">
        <f t="shared" si="2"/>
        <v>0.5568374181775595</v>
      </c>
      <c r="T18" s="46">
        <f t="shared" si="2"/>
        <v>0.5303213506452946</v>
      </c>
      <c r="U18" s="46">
        <f t="shared" si="2"/>
        <v>0.5050679529955189</v>
      </c>
      <c r="V18" s="46">
        <f t="shared" si="2"/>
        <v>0.4810170980909702</v>
      </c>
      <c r="W18" s="46">
        <f t="shared" si="2"/>
        <v>0.4581115219914002</v>
      </c>
      <c r="X18" s="46">
        <f t="shared" si="2"/>
        <v>0.43629668761085727</v>
      </c>
      <c r="Y18" s="46">
        <f t="shared" si="2"/>
        <v>0.41552065486748313</v>
      </c>
      <c r="Z18" s="46">
        <f t="shared" si="2"/>
        <v>0.3957339570166506</v>
      </c>
      <c r="AA18" s="46">
        <f t="shared" si="2"/>
        <v>0.3768894828730006</v>
      </c>
    </row>
    <row r="19" spans="1:29" ht="12.75">
      <c r="A19" s="23"/>
      <c r="B19" s="24" t="s">
        <v>25</v>
      </c>
      <c r="C19" s="24" t="s">
        <v>26</v>
      </c>
      <c r="D19" s="24"/>
      <c r="E19" s="257" t="s">
        <v>6</v>
      </c>
      <c r="F19" s="257"/>
      <c r="G19" s="47">
        <f aca="true" t="shared" si="3" ref="G19:AA19">G8*G18</f>
        <v>0</v>
      </c>
      <c r="H19" s="48">
        <f t="shared" si="3"/>
        <v>0</v>
      </c>
      <c r="I19" s="48">
        <f t="shared" si="3"/>
        <v>0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0</v>
      </c>
      <c r="P19" s="48">
        <f t="shared" si="3"/>
        <v>0</v>
      </c>
      <c r="Q19" s="48">
        <f t="shared" si="3"/>
        <v>0</v>
      </c>
      <c r="R19" s="48">
        <f t="shared" si="3"/>
        <v>0</v>
      </c>
      <c r="S19" s="48">
        <f t="shared" si="3"/>
        <v>0</v>
      </c>
      <c r="T19" s="48">
        <f t="shared" si="3"/>
        <v>0</v>
      </c>
      <c r="U19" s="48">
        <f t="shared" si="3"/>
        <v>0</v>
      </c>
      <c r="V19" s="48">
        <f t="shared" si="3"/>
        <v>0</v>
      </c>
      <c r="W19" s="48">
        <f t="shared" si="3"/>
        <v>0</v>
      </c>
      <c r="X19" s="48">
        <f t="shared" si="3"/>
        <v>0</v>
      </c>
      <c r="Y19" s="48">
        <f t="shared" si="3"/>
        <v>0</v>
      </c>
      <c r="Z19" s="48">
        <f t="shared" si="3"/>
        <v>0</v>
      </c>
      <c r="AA19" s="48">
        <f t="shared" si="3"/>
        <v>0</v>
      </c>
      <c r="AB19" s="49">
        <f>SUM(G19:AA19)</f>
        <v>0</v>
      </c>
      <c r="AC19" s="10"/>
    </row>
    <row r="20" spans="1:29" ht="12.75">
      <c r="A20" s="29"/>
      <c r="B20" s="30" t="s">
        <v>27</v>
      </c>
      <c r="C20" s="30" t="s">
        <v>30</v>
      </c>
      <c r="D20" s="30"/>
      <c r="E20" s="258" t="s">
        <v>6</v>
      </c>
      <c r="F20" s="258"/>
      <c r="G20" s="50">
        <f>G9*G18</f>
        <v>0</v>
      </c>
      <c r="H20" s="51">
        <f aca="true" t="shared" si="4" ref="H20:AA20">H9*H18</f>
        <v>0</v>
      </c>
      <c r="I20" s="51">
        <f>I9*I18</f>
        <v>0</v>
      </c>
      <c r="J20" s="51">
        <f t="shared" si="4"/>
        <v>0</v>
      </c>
      <c r="K20" s="51">
        <f t="shared" si="4"/>
        <v>0</v>
      </c>
      <c r="L20" s="51">
        <f t="shared" si="4"/>
        <v>0</v>
      </c>
      <c r="M20" s="51">
        <f t="shared" si="4"/>
        <v>0</v>
      </c>
      <c r="N20" s="51">
        <f t="shared" si="4"/>
        <v>0</v>
      </c>
      <c r="O20" s="51">
        <f t="shared" si="4"/>
        <v>0</v>
      </c>
      <c r="P20" s="51">
        <f t="shared" si="4"/>
        <v>0</v>
      </c>
      <c r="Q20" s="51">
        <f t="shared" si="4"/>
        <v>0</v>
      </c>
      <c r="R20" s="51">
        <f>R9*R18</f>
        <v>0</v>
      </c>
      <c r="S20" s="51">
        <f t="shared" si="4"/>
        <v>0</v>
      </c>
      <c r="T20" s="51">
        <f t="shared" si="4"/>
        <v>0</v>
      </c>
      <c r="U20" s="51">
        <f t="shared" si="4"/>
        <v>0</v>
      </c>
      <c r="V20" s="51">
        <f t="shared" si="4"/>
        <v>0</v>
      </c>
      <c r="W20" s="51">
        <f t="shared" si="4"/>
        <v>0</v>
      </c>
      <c r="X20" s="51">
        <f t="shared" si="4"/>
        <v>0</v>
      </c>
      <c r="Y20" s="51">
        <f t="shared" si="4"/>
        <v>0</v>
      </c>
      <c r="Z20" s="51">
        <f t="shared" si="4"/>
        <v>0</v>
      </c>
      <c r="AA20" s="51">
        <f t="shared" si="4"/>
        <v>0</v>
      </c>
      <c r="AB20" s="52">
        <f>SUM(G20:AA20)</f>
        <v>0</v>
      </c>
      <c r="AC20" s="10"/>
    </row>
    <row r="21" spans="1:29" ht="12.75">
      <c r="A21" s="29"/>
      <c r="B21" s="30" t="s">
        <v>29</v>
      </c>
      <c r="C21" s="30" t="s">
        <v>32</v>
      </c>
      <c r="D21" s="30"/>
      <c r="E21" s="258" t="s">
        <v>6</v>
      </c>
      <c r="F21" s="258"/>
      <c r="G21" s="50">
        <f>G10*G18</f>
        <v>0</v>
      </c>
      <c r="H21" s="51">
        <f aca="true" t="shared" si="5" ref="H21:AA21">H10*H18</f>
        <v>0</v>
      </c>
      <c r="I21" s="51">
        <f t="shared" si="5"/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>M10*M18</f>
        <v>0</v>
      </c>
      <c r="N21" s="51">
        <f t="shared" si="5"/>
        <v>0</v>
      </c>
      <c r="O21" s="51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1">
        <f t="shared" si="5"/>
        <v>0</v>
      </c>
      <c r="V21" s="51">
        <f t="shared" si="5"/>
        <v>0</v>
      </c>
      <c r="W21" s="51">
        <f t="shared" si="5"/>
        <v>0</v>
      </c>
      <c r="X21" s="51">
        <f t="shared" si="5"/>
        <v>0</v>
      </c>
      <c r="Y21" s="51">
        <f t="shared" si="5"/>
        <v>0</v>
      </c>
      <c r="Z21" s="51">
        <f t="shared" si="5"/>
        <v>0</v>
      </c>
      <c r="AA21" s="51">
        <f t="shared" si="5"/>
        <v>0</v>
      </c>
      <c r="AB21" s="52">
        <f>SUM(G21:AA21)</f>
        <v>0</v>
      </c>
      <c r="AC21" s="10"/>
    </row>
    <row r="22" spans="1:29" ht="12.75">
      <c r="A22" s="29"/>
      <c r="B22" s="30" t="s">
        <v>31</v>
      </c>
      <c r="C22" s="30" t="s">
        <v>34</v>
      </c>
      <c r="D22" s="30"/>
      <c r="E22" s="258" t="s">
        <v>6</v>
      </c>
      <c r="F22" s="258"/>
      <c r="G22" s="50">
        <f>G11*G18</f>
        <v>0</v>
      </c>
      <c r="H22" s="51">
        <f aca="true" t="shared" si="6" ref="H22:AA22">H11*H18</f>
        <v>0</v>
      </c>
      <c r="I22" s="51">
        <f t="shared" si="6"/>
        <v>0</v>
      </c>
      <c r="J22" s="51">
        <f t="shared" si="6"/>
        <v>0</v>
      </c>
      <c r="K22" s="51">
        <f t="shared" si="6"/>
        <v>0</v>
      </c>
      <c r="L22" s="51">
        <f t="shared" si="6"/>
        <v>0</v>
      </c>
      <c r="M22" s="51">
        <f t="shared" si="6"/>
        <v>0</v>
      </c>
      <c r="N22" s="51">
        <f t="shared" si="6"/>
        <v>0</v>
      </c>
      <c r="O22" s="51">
        <f t="shared" si="6"/>
        <v>0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 t="shared" si="6"/>
        <v>0</v>
      </c>
      <c r="U22" s="51">
        <f>U11*U18</f>
        <v>0</v>
      </c>
      <c r="V22" s="51">
        <f t="shared" si="6"/>
        <v>0</v>
      </c>
      <c r="W22" s="51">
        <f t="shared" si="6"/>
        <v>0</v>
      </c>
      <c r="X22" s="51">
        <f t="shared" si="6"/>
        <v>0</v>
      </c>
      <c r="Y22" s="51">
        <f t="shared" si="6"/>
        <v>0</v>
      </c>
      <c r="Z22" s="51">
        <f t="shared" si="6"/>
        <v>0</v>
      </c>
      <c r="AA22" s="51">
        <f t="shared" si="6"/>
        <v>0</v>
      </c>
      <c r="AB22" s="52">
        <f>SUM(G22:AA22)</f>
        <v>0</v>
      </c>
      <c r="AC22" s="10"/>
    </row>
    <row r="23" spans="1:29" ht="12.75">
      <c r="A23" s="53"/>
      <c r="B23" s="54" t="s">
        <v>33</v>
      </c>
      <c r="C23" s="54" t="s">
        <v>36</v>
      </c>
      <c r="D23" s="54"/>
      <c r="E23" s="259" t="s">
        <v>6</v>
      </c>
      <c r="F23" s="259"/>
      <c r="G23" s="56">
        <f>G12*G18</f>
        <v>0</v>
      </c>
      <c r="H23" s="57">
        <f aca="true" t="shared" si="7" ref="H23:AA23">H12*H18</f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57">
        <f t="shared" si="7"/>
        <v>0</v>
      </c>
      <c r="M23" s="57">
        <f t="shared" si="7"/>
        <v>0</v>
      </c>
      <c r="N23" s="57">
        <f t="shared" si="7"/>
        <v>0</v>
      </c>
      <c r="O23" s="57">
        <f t="shared" si="7"/>
        <v>0</v>
      </c>
      <c r="P23" s="57">
        <f t="shared" si="7"/>
        <v>0</v>
      </c>
      <c r="Q23" s="57">
        <f t="shared" si="7"/>
        <v>0</v>
      </c>
      <c r="R23" s="57">
        <f t="shared" si="7"/>
        <v>0</v>
      </c>
      <c r="S23" s="57">
        <f t="shared" si="7"/>
        <v>0</v>
      </c>
      <c r="T23" s="57">
        <f t="shared" si="7"/>
        <v>0</v>
      </c>
      <c r="U23" s="57">
        <f t="shared" si="7"/>
        <v>0</v>
      </c>
      <c r="V23" s="57">
        <f t="shared" si="7"/>
        <v>0</v>
      </c>
      <c r="W23" s="57">
        <f t="shared" si="7"/>
        <v>0</v>
      </c>
      <c r="X23" s="57">
        <f t="shared" si="7"/>
        <v>0</v>
      </c>
      <c r="Y23" s="57">
        <f t="shared" si="7"/>
        <v>0</v>
      </c>
      <c r="Z23" s="57">
        <f t="shared" si="7"/>
        <v>0</v>
      </c>
      <c r="AA23" s="57">
        <f t="shared" si="7"/>
        <v>0</v>
      </c>
      <c r="AB23" s="58">
        <f>SUM(G23:AA23)</f>
        <v>0</v>
      </c>
      <c r="AC23" s="10"/>
    </row>
    <row r="24" ht="12.75">
      <c r="AC24" s="10"/>
    </row>
    <row r="25" ht="12.75">
      <c r="AC25" s="10"/>
    </row>
  </sheetData>
  <sheetProtection/>
  <dataValidations count="1">
    <dataValidation type="decimal" allowBlank="1" showInputMessage="1" showErrorMessage="1" sqref="G15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horizontalDpi="600" verticalDpi="600" orientation="landscape" paperSize="9" scale="57" r:id="rId1"/>
  <headerFooter alignWithMargins="0">
    <oddHeader>&amp;C1. Pielikums - Alternatīva "Bez projekta"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22"/>
  <sheetViews>
    <sheetView zoomScale="65" zoomScaleNormal="65" zoomScalePageLayoutView="0" workbookViewId="0" topLeftCell="A1">
      <selection activeCell="A1" sqref="A1"/>
    </sheetView>
  </sheetViews>
  <sheetFormatPr defaultColWidth="8.25390625" defaultRowHeight="15.75"/>
  <cols>
    <col min="1" max="1" width="0.875" style="329" customWidth="1"/>
    <col min="2" max="2" width="3.00390625" style="329" customWidth="1"/>
    <col min="3" max="3" width="6.25390625" style="329" customWidth="1"/>
    <col min="4" max="4" width="31.25390625" style="329" customWidth="1"/>
    <col min="5" max="5" width="4.875" style="351" customWidth="1"/>
    <col min="6" max="6" width="4.875" style="351" hidden="1" customWidth="1"/>
    <col min="7" max="28" width="9.00390625" style="329" customWidth="1"/>
    <col min="29" max="16384" width="8.25390625" style="329" customWidth="1"/>
  </cols>
  <sheetData>
    <row r="1" spans="1:28" ht="12.75">
      <c r="A1" s="119" t="s">
        <v>157</v>
      </c>
      <c r="B1" s="1"/>
      <c r="C1" s="1"/>
      <c r="D1" s="1"/>
      <c r="E1" s="252"/>
      <c r="F1" s="2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2.75">
      <c r="A2" s="5"/>
      <c r="B2" s="6"/>
      <c r="C2" s="7"/>
      <c r="D2" s="7"/>
      <c r="E2" s="253"/>
      <c r="F2" s="25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</row>
    <row r="3" spans="1:28" ht="12.75">
      <c r="A3" s="11"/>
      <c r="B3" s="12"/>
      <c r="C3" s="12"/>
      <c r="D3" s="13"/>
      <c r="E3" s="254" t="s">
        <v>3</v>
      </c>
      <c r="F3" s="254"/>
      <c r="G3" s="14">
        <v>2009</v>
      </c>
      <c r="H3" s="14">
        <f>G3+1</f>
        <v>2010</v>
      </c>
      <c r="I3" s="14">
        <f>H3+1</f>
        <v>2011</v>
      </c>
      <c r="J3" s="14">
        <f aca="true" t="shared" si="0" ref="J3:Y3">I3+1</f>
        <v>2012</v>
      </c>
      <c r="K3" s="14">
        <f t="shared" si="0"/>
        <v>2013</v>
      </c>
      <c r="L3" s="14">
        <f t="shared" si="0"/>
        <v>2014</v>
      </c>
      <c r="M3" s="14">
        <f t="shared" si="0"/>
        <v>2015</v>
      </c>
      <c r="N3" s="14">
        <f t="shared" si="0"/>
        <v>2016</v>
      </c>
      <c r="O3" s="14">
        <f t="shared" si="0"/>
        <v>2017</v>
      </c>
      <c r="P3" s="14">
        <f t="shared" si="0"/>
        <v>2018</v>
      </c>
      <c r="Q3" s="14">
        <f t="shared" si="0"/>
        <v>2019</v>
      </c>
      <c r="R3" s="14">
        <f t="shared" si="0"/>
        <v>2020</v>
      </c>
      <c r="S3" s="14">
        <f t="shared" si="0"/>
        <v>2021</v>
      </c>
      <c r="T3" s="14">
        <f t="shared" si="0"/>
        <v>2022</v>
      </c>
      <c r="U3" s="14">
        <f t="shared" si="0"/>
        <v>2023</v>
      </c>
      <c r="V3" s="14">
        <f t="shared" si="0"/>
        <v>2024</v>
      </c>
      <c r="W3" s="14">
        <f t="shared" si="0"/>
        <v>2025</v>
      </c>
      <c r="X3" s="14">
        <f t="shared" si="0"/>
        <v>2026</v>
      </c>
      <c r="Y3" s="14">
        <f t="shared" si="0"/>
        <v>2027</v>
      </c>
      <c r="Z3" s="14">
        <f>Y3+1</f>
        <v>2028</v>
      </c>
      <c r="AA3" s="14">
        <f>Z3+1</f>
        <v>2029</v>
      </c>
      <c r="AB3" s="274" t="s">
        <v>46</v>
      </c>
    </row>
    <row r="4" spans="1:28" ht="12.75">
      <c r="A4" s="194"/>
      <c r="B4" s="194"/>
      <c r="C4" s="194"/>
      <c r="D4" s="194"/>
      <c r="E4" s="276"/>
      <c r="F4" s="276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</row>
    <row r="5" spans="1:28" ht="12.75">
      <c r="A5" s="194"/>
      <c r="B5" s="194"/>
      <c r="C5" s="194"/>
      <c r="D5" s="194"/>
      <c r="E5" s="276"/>
      <c r="F5" s="276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</row>
    <row r="6" spans="1:28" ht="12.75">
      <c r="A6" s="18">
        <v>1</v>
      </c>
      <c r="B6" s="19" t="s">
        <v>37</v>
      </c>
      <c r="C6" s="19"/>
      <c r="D6" s="19"/>
      <c r="E6" s="256"/>
      <c r="F6" s="25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</row>
    <row r="7" spans="1:28" ht="12.75">
      <c r="A7" s="330" t="s">
        <v>148</v>
      </c>
      <c r="B7" s="330"/>
      <c r="C7" s="330"/>
      <c r="D7" s="330"/>
      <c r="E7" s="331"/>
      <c r="F7" s="331"/>
      <c r="G7" s="332">
        <f>SUM(G8:G14)</f>
        <v>0</v>
      </c>
      <c r="H7" s="332">
        <f aca="true" t="shared" si="1" ref="H7:AA7">SUM(H8:H14)</f>
        <v>0</v>
      </c>
      <c r="I7" s="332">
        <f t="shared" si="1"/>
        <v>0</v>
      </c>
      <c r="J7" s="332">
        <f t="shared" si="1"/>
        <v>0</v>
      </c>
      <c r="K7" s="332">
        <f t="shared" si="1"/>
        <v>0</v>
      </c>
      <c r="L7" s="332">
        <f t="shared" si="1"/>
        <v>0</v>
      </c>
      <c r="M7" s="332">
        <f t="shared" si="1"/>
        <v>0</v>
      </c>
      <c r="N7" s="332">
        <f t="shared" si="1"/>
        <v>0</v>
      </c>
      <c r="O7" s="332">
        <f t="shared" si="1"/>
        <v>0</v>
      </c>
      <c r="P7" s="332">
        <f t="shared" si="1"/>
        <v>0</v>
      </c>
      <c r="Q7" s="332">
        <f t="shared" si="1"/>
        <v>0</v>
      </c>
      <c r="R7" s="332">
        <f t="shared" si="1"/>
        <v>0</v>
      </c>
      <c r="S7" s="332">
        <f t="shared" si="1"/>
        <v>0</v>
      </c>
      <c r="T7" s="332">
        <f t="shared" si="1"/>
        <v>0</v>
      </c>
      <c r="U7" s="332">
        <f t="shared" si="1"/>
        <v>0</v>
      </c>
      <c r="V7" s="332">
        <f t="shared" si="1"/>
        <v>0</v>
      </c>
      <c r="W7" s="332">
        <f t="shared" si="1"/>
        <v>0</v>
      </c>
      <c r="X7" s="332">
        <f t="shared" si="1"/>
        <v>0</v>
      </c>
      <c r="Y7" s="332">
        <f t="shared" si="1"/>
        <v>0</v>
      </c>
      <c r="Z7" s="332">
        <f t="shared" si="1"/>
        <v>0</v>
      </c>
      <c r="AA7" s="332">
        <f t="shared" si="1"/>
        <v>0</v>
      </c>
      <c r="AB7" s="333">
        <f>SUM(G7:AA7)</f>
        <v>0</v>
      </c>
    </row>
    <row r="8" spans="1:28" ht="12.75">
      <c r="A8" s="281"/>
      <c r="B8" s="334">
        <v>1</v>
      </c>
      <c r="C8" s="334" t="s">
        <v>2</v>
      </c>
      <c r="D8" s="334"/>
      <c r="E8" s="284" t="s">
        <v>6</v>
      </c>
      <c r="F8" s="284"/>
      <c r="G8" s="201">
        <f>'2.pielik. Alternatīvas'!G8</f>
        <v>0</v>
      </c>
      <c r="H8" s="202">
        <f>'2.pielik. Alternatīvas'!H8</f>
        <v>0</v>
      </c>
      <c r="I8" s="202">
        <f>'2.pielik. Alternatīvas'!I8</f>
        <v>0</v>
      </c>
      <c r="J8" s="202">
        <f>'2.pielik. Alternatīvas'!J8</f>
        <v>0</v>
      </c>
      <c r="K8" s="202">
        <f>'2.pielik. Alternatīvas'!K8</f>
        <v>0</v>
      </c>
      <c r="L8" s="202">
        <f>'2.pielik. Alternatīvas'!L8</f>
        <v>0</v>
      </c>
      <c r="M8" s="202">
        <f>'2.pielik. Alternatīvas'!M8</f>
        <v>0</v>
      </c>
      <c r="N8" s="202">
        <f>'2.pielik. Alternatīvas'!N8</f>
        <v>0</v>
      </c>
      <c r="O8" s="202">
        <f>'2.pielik. Alternatīvas'!O8</f>
        <v>0</v>
      </c>
      <c r="P8" s="202">
        <f>'2.pielik. Alternatīvas'!P8</f>
        <v>0</v>
      </c>
      <c r="Q8" s="202">
        <f>'2.pielik. Alternatīvas'!Q8</f>
        <v>0</v>
      </c>
      <c r="R8" s="202">
        <f>'2.pielik. Alternatīvas'!R8</f>
        <v>0</v>
      </c>
      <c r="S8" s="202">
        <f>'2.pielik. Alternatīvas'!S8</f>
        <v>0</v>
      </c>
      <c r="T8" s="202">
        <f>'2.pielik. Alternatīvas'!T8</f>
        <v>0</v>
      </c>
      <c r="U8" s="202">
        <f>'2.pielik. Alternatīvas'!U8</f>
        <v>0</v>
      </c>
      <c r="V8" s="202">
        <f>'2.pielik. Alternatīvas'!V8</f>
        <v>0</v>
      </c>
      <c r="W8" s="202">
        <f>'2.pielik. Alternatīvas'!W8</f>
        <v>0</v>
      </c>
      <c r="X8" s="202">
        <f>'2.pielik. Alternatīvas'!X8</f>
        <v>0</v>
      </c>
      <c r="Y8" s="202">
        <f>'2.pielik. Alternatīvas'!Y8</f>
        <v>0</v>
      </c>
      <c r="Z8" s="202">
        <f>'2.pielik. Alternatīvas'!Z8</f>
        <v>0</v>
      </c>
      <c r="AA8" s="202">
        <f>'2.pielik. Alternatīvas'!AA8</f>
        <v>0</v>
      </c>
      <c r="AB8" s="335">
        <f>'2.pielik. Alternatīvas'!AB8</f>
        <v>0</v>
      </c>
    </row>
    <row r="9" spans="1:28" ht="12.75">
      <c r="A9" s="275"/>
      <c r="B9" s="4">
        <v>2</v>
      </c>
      <c r="C9" s="4" t="s">
        <v>149</v>
      </c>
      <c r="D9" s="4"/>
      <c r="E9" s="290" t="s">
        <v>6</v>
      </c>
      <c r="F9" s="290"/>
      <c r="G9" s="89"/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338">
        <f>SUM(G9:AA9)</f>
        <v>0</v>
      </c>
    </row>
    <row r="10" spans="1:28" ht="12.75">
      <c r="A10" s="275"/>
      <c r="B10" s="4">
        <v>3</v>
      </c>
      <c r="C10" s="4" t="s">
        <v>130</v>
      </c>
      <c r="D10" s="4"/>
      <c r="E10" s="290" t="s">
        <v>6</v>
      </c>
      <c r="F10" s="290"/>
      <c r="G10" s="336">
        <f>'4.pielik.Finanšu an. aprēķins'!G19*(-1)</f>
        <v>0</v>
      </c>
      <c r="H10" s="337">
        <f>'4.pielik.Finanšu an. aprēķins'!H19*(-1)</f>
        <v>0</v>
      </c>
      <c r="I10" s="337">
        <f>'4.pielik.Finanšu an. aprēķins'!I19*(-1)</f>
        <v>0</v>
      </c>
      <c r="J10" s="337">
        <f>'4.pielik.Finanšu an. aprēķins'!J19*(-1)</f>
        <v>0</v>
      </c>
      <c r="K10" s="337">
        <f>'4.pielik.Finanšu an. aprēķins'!K19*(-1)</f>
        <v>0</v>
      </c>
      <c r="L10" s="337">
        <f>'4.pielik.Finanšu an. aprēķins'!L19*(-1)</f>
        <v>0</v>
      </c>
      <c r="M10" s="337">
        <f>'4.pielik.Finanšu an. aprēķins'!M19*(-1)</f>
        <v>0</v>
      </c>
      <c r="N10" s="337">
        <f>'4.pielik.Finanšu an. aprēķins'!N19*(-1)</f>
        <v>0</v>
      </c>
      <c r="O10" s="337">
        <f>'4.pielik.Finanšu an. aprēķins'!O19*(-1)</f>
        <v>0</v>
      </c>
      <c r="P10" s="337">
        <f>'4.pielik.Finanšu an. aprēķins'!P19*(-1)</f>
        <v>0</v>
      </c>
      <c r="Q10" s="337">
        <f>'4.pielik.Finanšu an. aprēķins'!Q19*(-1)</f>
        <v>0</v>
      </c>
      <c r="R10" s="337">
        <f>'4.pielik.Finanšu an. aprēķins'!R19*(-1)</f>
        <v>0</v>
      </c>
      <c r="S10" s="337">
        <f>'4.pielik.Finanšu an. aprēķins'!S19*(-1)</f>
        <v>0</v>
      </c>
      <c r="T10" s="337">
        <f>'4.pielik.Finanšu an. aprēķins'!T19*(-1)</f>
        <v>0</v>
      </c>
      <c r="U10" s="337">
        <f>'4.pielik.Finanšu an. aprēķins'!U19*(-1)</f>
        <v>0</v>
      </c>
      <c r="V10" s="337">
        <f>'4.pielik.Finanšu an. aprēķins'!V19*(-1)</f>
        <v>0</v>
      </c>
      <c r="W10" s="337">
        <f>'4.pielik.Finanšu an. aprēķins'!W19*(-1)</f>
        <v>0</v>
      </c>
      <c r="X10" s="337">
        <f>'4.pielik.Finanšu an. aprēķins'!X19*(-1)</f>
        <v>0</v>
      </c>
      <c r="Y10" s="337">
        <f>'4.pielik.Finanšu an. aprēķins'!Y19*(-1)</f>
        <v>0</v>
      </c>
      <c r="Z10" s="337">
        <f>'4.pielik.Finanšu an. aprēķins'!Z19*(-1)</f>
        <v>0</v>
      </c>
      <c r="AA10" s="337">
        <f>'4.pielik.Finanšu an. aprēķins'!AA19*(-1)</f>
        <v>0</v>
      </c>
      <c r="AB10" s="338">
        <f>'4.pielik.Finanšu an. aprēķins'!AB19*(-1)</f>
        <v>0</v>
      </c>
    </row>
    <row r="11" spans="1:28" ht="12.75">
      <c r="A11" s="275"/>
      <c r="B11" s="4">
        <v>4</v>
      </c>
      <c r="C11" s="4" t="s">
        <v>153</v>
      </c>
      <c r="D11" s="4"/>
      <c r="E11" s="290" t="s">
        <v>6</v>
      </c>
      <c r="F11" s="290"/>
      <c r="G11" s="336">
        <f>'4.pielik.Finanšu an. aprēķins'!G20*(-1)</f>
        <v>0</v>
      </c>
      <c r="H11" s="337">
        <f>'4.pielik.Finanšu an. aprēķins'!H20*(-1)</f>
        <v>0</v>
      </c>
      <c r="I11" s="337">
        <f>'4.pielik.Finanšu an. aprēķins'!I20*(-1)</f>
        <v>0</v>
      </c>
      <c r="J11" s="337">
        <f>'4.pielik.Finanšu an. aprēķins'!J20*(-1)</f>
        <v>0</v>
      </c>
      <c r="K11" s="337">
        <f>'4.pielik.Finanšu an. aprēķins'!K20*(-1)</f>
        <v>0</v>
      </c>
      <c r="L11" s="337">
        <f>'4.pielik.Finanšu an. aprēķins'!L20*(-1)</f>
        <v>0</v>
      </c>
      <c r="M11" s="337">
        <f>'4.pielik.Finanšu an. aprēķins'!M20*(-1)</f>
        <v>0</v>
      </c>
      <c r="N11" s="337">
        <f>'4.pielik.Finanšu an. aprēķins'!N20*(-1)</f>
        <v>0</v>
      </c>
      <c r="O11" s="337">
        <f>'4.pielik.Finanšu an. aprēķins'!O20*(-1)</f>
        <v>0</v>
      </c>
      <c r="P11" s="337">
        <f>'4.pielik.Finanšu an. aprēķins'!P20*(-1)</f>
        <v>0</v>
      </c>
      <c r="Q11" s="337">
        <f>'4.pielik.Finanšu an. aprēķins'!Q20*(-1)</f>
        <v>0</v>
      </c>
      <c r="R11" s="337">
        <f>'4.pielik.Finanšu an. aprēķins'!R20*(-1)</f>
        <v>0</v>
      </c>
      <c r="S11" s="337">
        <f>'4.pielik.Finanšu an. aprēķins'!S20*(-1)</f>
        <v>0</v>
      </c>
      <c r="T11" s="337">
        <f>'4.pielik.Finanšu an. aprēķins'!T20*(-1)</f>
        <v>0</v>
      </c>
      <c r="U11" s="337">
        <f>'4.pielik.Finanšu an. aprēķins'!U20*(-1)</f>
        <v>0</v>
      </c>
      <c r="V11" s="337">
        <f>'4.pielik.Finanšu an. aprēķins'!V20*(-1)</f>
        <v>0</v>
      </c>
      <c r="W11" s="337">
        <f>'4.pielik.Finanšu an. aprēķins'!W20*(-1)</f>
        <v>0</v>
      </c>
      <c r="X11" s="337">
        <f>'4.pielik.Finanšu an. aprēķins'!X20*(-1)</f>
        <v>0</v>
      </c>
      <c r="Y11" s="337">
        <f>'4.pielik.Finanšu an. aprēķins'!Y20*(-1)</f>
        <v>0</v>
      </c>
      <c r="Z11" s="337">
        <f>'4.pielik.Finanšu an. aprēķins'!Z20*(-1)</f>
        <v>0</v>
      </c>
      <c r="AA11" s="337">
        <f>'4.pielik.Finanšu an. aprēķins'!AA20*(-1)</f>
        <v>0</v>
      </c>
      <c r="AB11" s="338">
        <f>'4.pielik.Finanšu an. aprēķins'!AB20*(-1)</f>
        <v>0</v>
      </c>
    </row>
    <row r="12" spans="1:28" ht="12.75">
      <c r="A12" s="275"/>
      <c r="B12" s="4">
        <v>5</v>
      </c>
      <c r="C12" s="4" t="s">
        <v>150</v>
      </c>
      <c r="D12" s="4"/>
      <c r="E12" s="290" t="s">
        <v>6</v>
      </c>
      <c r="F12" s="290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338">
        <f>SUM(G12:AA12)</f>
        <v>0</v>
      </c>
    </row>
    <row r="13" spans="1:28" ht="12.75">
      <c r="A13" s="275"/>
      <c r="B13" s="4">
        <v>6</v>
      </c>
      <c r="C13" s="4" t="s">
        <v>145</v>
      </c>
      <c r="D13" s="4"/>
      <c r="E13" s="290"/>
      <c r="F13" s="290"/>
      <c r="G13" s="336">
        <f>'4.pielik.Finanšu an. aprēķins'!G21*(-1)</f>
        <v>0</v>
      </c>
      <c r="H13" s="337">
        <f>'4.pielik.Finanšu an. aprēķins'!H21*(-1)</f>
        <v>0</v>
      </c>
      <c r="I13" s="337">
        <f>'4.pielik.Finanšu an. aprēķins'!I21*(-1)</f>
        <v>0</v>
      </c>
      <c r="J13" s="337">
        <f>'4.pielik.Finanšu an. aprēķins'!J21*(-1)</f>
        <v>0</v>
      </c>
      <c r="K13" s="337">
        <f>'4.pielik.Finanšu an. aprēķins'!K21*(-1)</f>
        <v>0</v>
      </c>
      <c r="L13" s="337">
        <f>'4.pielik.Finanšu an. aprēķins'!L21*(-1)</f>
        <v>0</v>
      </c>
      <c r="M13" s="337">
        <f>'4.pielik.Finanšu an. aprēķins'!M21*(-1)</f>
        <v>0</v>
      </c>
      <c r="N13" s="337">
        <f>'4.pielik.Finanšu an. aprēķins'!N21*(-1)</f>
        <v>0</v>
      </c>
      <c r="O13" s="337">
        <f>'4.pielik.Finanšu an. aprēķins'!O21*(-1)</f>
        <v>0</v>
      </c>
      <c r="P13" s="337">
        <f>'4.pielik.Finanšu an. aprēķins'!P21*(-1)</f>
        <v>0</v>
      </c>
      <c r="Q13" s="337">
        <f>'4.pielik.Finanšu an. aprēķins'!Q21*(-1)</f>
        <v>0</v>
      </c>
      <c r="R13" s="337">
        <f>'4.pielik.Finanšu an. aprēķins'!R21*(-1)</f>
        <v>0</v>
      </c>
      <c r="S13" s="337">
        <f>'4.pielik.Finanšu an. aprēķins'!S21*(-1)</f>
        <v>0</v>
      </c>
      <c r="T13" s="337">
        <f>'4.pielik.Finanšu an. aprēķins'!T21*(-1)</f>
        <v>0</v>
      </c>
      <c r="U13" s="337">
        <f>'4.pielik.Finanšu an. aprēķins'!U21*(-1)</f>
        <v>0</v>
      </c>
      <c r="V13" s="337">
        <f>'4.pielik.Finanšu an. aprēķins'!V21*(-1)</f>
        <v>0</v>
      </c>
      <c r="W13" s="337">
        <f>'4.pielik.Finanšu an. aprēķins'!W21*(-1)</f>
        <v>0</v>
      </c>
      <c r="X13" s="337">
        <f>'4.pielik.Finanšu an. aprēķins'!X21*(-1)</f>
        <v>0</v>
      </c>
      <c r="Y13" s="337">
        <f>'4.pielik.Finanšu an. aprēķins'!Y21*(-1)</f>
        <v>0</v>
      </c>
      <c r="Z13" s="337">
        <f>'4.pielik.Finanšu an. aprēķins'!Z21*(-1)</f>
        <v>0</v>
      </c>
      <c r="AA13" s="337">
        <f>'4.pielik.Finanšu an. aprēķins'!AA21*(-1)</f>
        <v>0</v>
      </c>
      <c r="AB13" s="338">
        <f>'4.pielik.Finanšu an. aprēķins'!AB21*(-1)</f>
        <v>0</v>
      </c>
    </row>
    <row r="14" spans="1:28" ht="12.75">
      <c r="A14" s="275"/>
      <c r="B14" s="329">
        <v>7</v>
      </c>
      <c r="C14" s="4" t="s">
        <v>12</v>
      </c>
      <c r="D14" s="4"/>
      <c r="E14" s="290" t="s">
        <v>6</v>
      </c>
      <c r="F14" s="290"/>
      <c r="G14" s="89">
        <f>'4.pielik.Finanšu an. aprēķins'!G10</f>
        <v>0</v>
      </c>
      <c r="H14" s="90">
        <f>'4.pielik.Finanšu an. aprēķins'!H10</f>
        <v>0</v>
      </c>
      <c r="I14" s="90">
        <f>'4.pielik.Finanšu an. aprēķins'!I10</f>
        <v>0</v>
      </c>
      <c r="J14" s="90">
        <f>'4.pielik.Finanšu an. aprēķins'!J10</f>
        <v>0</v>
      </c>
      <c r="K14" s="90">
        <f>'4.pielik.Finanšu an. aprēķins'!K10</f>
        <v>0</v>
      </c>
      <c r="L14" s="90">
        <f>'4.pielik.Finanšu an. aprēķins'!L10</f>
        <v>0</v>
      </c>
      <c r="M14" s="90">
        <f>'4.pielik.Finanšu an. aprēķins'!M10</f>
        <v>0</v>
      </c>
      <c r="N14" s="90">
        <f>'4.pielik.Finanšu an. aprēķins'!N10</f>
        <v>0</v>
      </c>
      <c r="O14" s="90">
        <f>'4.pielik.Finanšu an. aprēķins'!O10</f>
        <v>0</v>
      </c>
      <c r="P14" s="90">
        <f>'4.pielik.Finanšu an. aprēķins'!P10</f>
        <v>0</v>
      </c>
      <c r="Q14" s="90">
        <f>'4.pielik.Finanšu an. aprēķins'!Q10</f>
        <v>0</v>
      </c>
      <c r="R14" s="90">
        <f>'4.pielik.Finanšu an. aprēķins'!R10</f>
        <v>0</v>
      </c>
      <c r="S14" s="90">
        <f>'4.pielik.Finanšu an. aprēķins'!S10</f>
        <v>0</v>
      </c>
      <c r="T14" s="90">
        <f>'4.pielik.Finanšu an. aprēķins'!T10</f>
        <v>0</v>
      </c>
      <c r="U14" s="90">
        <f>'4.pielik.Finanšu an. aprēķins'!U10</f>
        <v>0</v>
      </c>
      <c r="V14" s="90">
        <f>'4.pielik.Finanšu an. aprēķins'!V10</f>
        <v>0</v>
      </c>
      <c r="W14" s="90">
        <f>'4.pielik.Finanšu an. aprēķins'!W10</f>
        <v>0</v>
      </c>
      <c r="X14" s="90">
        <f>'4.pielik.Finanšu an. aprēķins'!X10</f>
        <v>0</v>
      </c>
      <c r="Y14" s="90">
        <f>'4.pielik.Finanšu an. aprēķins'!Y10</f>
        <v>0</v>
      </c>
      <c r="Z14" s="90">
        <f>'4.pielik.Finanšu an. aprēķins'!Z10</f>
        <v>0</v>
      </c>
      <c r="AA14" s="90">
        <f>'4.pielik.Finanšu an. aprēķins'!AA10</f>
        <v>0</v>
      </c>
      <c r="AB14" s="338">
        <f>'4.pielik.Finanšu an. aprēķins'!AB10</f>
        <v>0</v>
      </c>
    </row>
    <row r="15" spans="1:28" ht="12.75">
      <c r="A15" s="339" t="s">
        <v>132</v>
      </c>
      <c r="B15" s="340"/>
      <c r="C15" s="340"/>
      <c r="D15" s="340"/>
      <c r="E15" s="341"/>
      <c r="F15" s="341"/>
      <c r="G15" s="358">
        <f>SUM(G16:G20)</f>
        <v>0</v>
      </c>
      <c r="H15" s="342">
        <f aca="true" t="shared" si="2" ref="H15:AA15">SUM(H16:H20)</f>
        <v>0</v>
      </c>
      <c r="I15" s="342">
        <f t="shared" si="2"/>
        <v>0</v>
      </c>
      <c r="J15" s="342">
        <f t="shared" si="2"/>
        <v>0</v>
      </c>
      <c r="K15" s="342">
        <f t="shared" si="2"/>
        <v>0</v>
      </c>
      <c r="L15" s="342">
        <f t="shared" si="2"/>
        <v>0</v>
      </c>
      <c r="M15" s="342">
        <f t="shared" si="2"/>
        <v>0</v>
      </c>
      <c r="N15" s="342">
        <f t="shared" si="2"/>
        <v>0</v>
      </c>
      <c r="O15" s="342">
        <f t="shared" si="2"/>
        <v>0</v>
      </c>
      <c r="P15" s="342">
        <f t="shared" si="2"/>
        <v>0</v>
      </c>
      <c r="Q15" s="342">
        <f t="shared" si="2"/>
        <v>0</v>
      </c>
      <c r="R15" s="342">
        <f t="shared" si="2"/>
        <v>0</v>
      </c>
      <c r="S15" s="342">
        <f t="shared" si="2"/>
        <v>0</v>
      </c>
      <c r="T15" s="342">
        <f t="shared" si="2"/>
        <v>0</v>
      </c>
      <c r="U15" s="342">
        <f t="shared" si="2"/>
        <v>0</v>
      </c>
      <c r="V15" s="342">
        <f t="shared" si="2"/>
        <v>0</v>
      </c>
      <c r="W15" s="342">
        <f t="shared" si="2"/>
        <v>0</v>
      </c>
      <c r="X15" s="342">
        <f t="shared" si="2"/>
        <v>0</v>
      </c>
      <c r="Y15" s="342">
        <f t="shared" si="2"/>
        <v>0</v>
      </c>
      <c r="Z15" s="342">
        <f t="shared" si="2"/>
        <v>0</v>
      </c>
      <c r="AA15" s="342">
        <f t="shared" si="2"/>
        <v>0</v>
      </c>
      <c r="AB15" s="343">
        <f>SUM(G15:AA15)</f>
        <v>0</v>
      </c>
    </row>
    <row r="16" spans="1:28" ht="12.75">
      <c r="A16" s="275"/>
      <c r="B16" s="4">
        <v>8</v>
      </c>
      <c r="C16" s="4" t="s">
        <v>1</v>
      </c>
      <c r="D16" s="4"/>
      <c r="E16" s="290" t="s">
        <v>6</v>
      </c>
      <c r="F16" s="290"/>
      <c r="G16" s="201">
        <f>'4.pielik.Finanšu an. aprēķins'!G12</f>
        <v>0</v>
      </c>
      <c r="H16" s="202">
        <f>'4.pielik.Finanšu an. aprēķins'!H12</f>
        <v>0</v>
      </c>
      <c r="I16" s="202">
        <f>'4.pielik.Finanšu an. aprēķins'!I12</f>
        <v>0</v>
      </c>
      <c r="J16" s="202">
        <f>'4.pielik.Finanšu an. aprēķins'!J12</f>
        <v>0</v>
      </c>
      <c r="K16" s="202">
        <f>'4.pielik.Finanšu an. aprēķins'!K12</f>
        <v>0</v>
      </c>
      <c r="L16" s="202">
        <f>'4.pielik.Finanšu an. aprēķins'!L12</f>
        <v>0</v>
      </c>
      <c r="M16" s="202">
        <f>'4.pielik.Finanšu an. aprēķins'!M12</f>
        <v>0</v>
      </c>
      <c r="N16" s="202">
        <f>'4.pielik.Finanšu an. aprēķins'!N12</f>
        <v>0</v>
      </c>
      <c r="O16" s="202">
        <f>'4.pielik.Finanšu an. aprēķins'!O12</f>
        <v>0</v>
      </c>
      <c r="P16" s="202">
        <f>'4.pielik.Finanšu an. aprēķins'!P12</f>
        <v>0</v>
      </c>
      <c r="Q16" s="202">
        <f>'4.pielik.Finanšu an. aprēķins'!Q12</f>
        <v>0</v>
      </c>
      <c r="R16" s="202">
        <f>'4.pielik.Finanšu an. aprēķins'!R12</f>
        <v>0</v>
      </c>
      <c r="S16" s="202">
        <f>'4.pielik.Finanšu an. aprēķins'!S12</f>
        <v>0</v>
      </c>
      <c r="T16" s="202">
        <f>'4.pielik.Finanšu an. aprēķins'!T12</f>
        <v>0</v>
      </c>
      <c r="U16" s="202">
        <f>'4.pielik.Finanšu an. aprēķins'!U12</f>
        <v>0</v>
      </c>
      <c r="V16" s="202">
        <f>'4.pielik.Finanšu an. aprēķins'!V12</f>
        <v>0</v>
      </c>
      <c r="W16" s="202">
        <f>'4.pielik.Finanšu an. aprēķins'!W12</f>
        <v>0</v>
      </c>
      <c r="X16" s="202">
        <f>'4.pielik.Finanšu an. aprēķins'!X12</f>
        <v>0</v>
      </c>
      <c r="Y16" s="202">
        <f>'4.pielik.Finanšu an. aprēķins'!Y12</f>
        <v>0</v>
      </c>
      <c r="Z16" s="202">
        <f>'4.pielik.Finanšu an. aprēķins'!Z12</f>
        <v>0</v>
      </c>
      <c r="AA16" s="202">
        <f>'4.pielik.Finanšu an. aprēķins'!AA12</f>
        <v>0</v>
      </c>
      <c r="AB16" s="335">
        <f>'4.pielik.Finanšu an. aprēķins'!AB12</f>
        <v>0</v>
      </c>
    </row>
    <row r="17" spans="1:28" ht="12.75">
      <c r="A17" s="275"/>
      <c r="B17" s="4">
        <v>9</v>
      </c>
      <c r="C17" s="4" t="s">
        <v>0</v>
      </c>
      <c r="D17" s="4"/>
      <c r="E17" s="290" t="s">
        <v>6</v>
      </c>
      <c r="F17" s="290"/>
      <c r="G17" s="336">
        <f>'2.pielik. Alternatīvas'!G11</f>
        <v>0</v>
      </c>
      <c r="H17" s="337">
        <f>'2.pielik. Alternatīvas'!H11</f>
        <v>0</v>
      </c>
      <c r="I17" s="337">
        <f>'2.pielik. Alternatīvas'!I11</f>
        <v>0</v>
      </c>
      <c r="J17" s="337">
        <f>'2.pielik. Alternatīvas'!J11</f>
        <v>0</v>
      </c>
      <c r="K17" s="337">
        <f>'2.pielik. Alternatīvas'!K11</f>
        <v>0</v>
      </c>
      <c r="L17" s="337">
        <f>'2.pielik. Alternatīvas'!L11</f>
        <v>0</v>
      </c>
      <c r="M17" s="337">
        <f>'2.pielik. Alternatīvas'!M11</f>
        <v>0</v>
      </c>
      <c r="N17" s="337">
        <f>'2.pielik. Alternatīvas'!N11</f>
        <v>0</v>
      </c>
      <c r="O17" s="337">
        <f>'2.pielik. Alternatīvas'!O11</f>
        <v>0</v>
      </c>
      <c r="P17" s="337">
        <f>'2.pielik. Alternatīvas'!P11</f>
        <v>0</v>
      </c>
      <c r="Q17" s="337">
        <f>'2.pielik. Alternatīvas'!Q11</f>
        <v>0</v>
      </c>
      <c r="R17" s="337">
        <f>'2.pielik. Alternatīvas'!R11</f>
        <v>0</v>
      </c>
      <c r="S17" s="337">
        <f>'2.pielik. Alternatīvas'!S11</f>
        <v>0</v>
      </c>
      <c r="T17" s="337">
        <f>'2.pielik. Alternatīvas'!T11</f>
        <v>0</v>
      </c>
      <c r="U17" s="337">
        <f>'2.pielik. Alternatīvas'!U11</f>
        <v>0</v>
      </c>
      <c r="V17" s="337">
        <f>'2.pielik. Alternatīvas'!V11</f>
        <v>0</v>
      </c>
      <c r="W17" s="337">
        <f>'2.pielik. Alternatīvas'!W11</f>
        <v>0</v>
      </c>
      <c r="X17" s="337">
        <f>'2.pielik. Alternatīvas'!X11</f>
        <v>0</v>
      </c>
      <c r="Y17" s="337">
        <f>'2.pielik. Alternatīvas'!Y11</f>
        <v>0</v>
      </c>
      <c r="Z17" s="337">
        <f>'2.pielik. Alternatīvas'!Z11</f>
        <v>0</v>
      </c>
      <c r="AA17" s="337">
        <f>'2.pielik. Alternatīvas'!AA11</f>
        <v>0</v>
      </c>
      <c r="AB17" s="338">
        <f>'2.pielik. Alternatīvas'!AB11</f>
        <v>0</v>
      </c>
    </row>
    <row r="18" spans="1:28" ht="12.75">
      <c r="A18" s="275"/>
      <c r="B18" s="4">
        <v>10</v>
      </c>
      <c r="C18" s="4" t="s">
        <v>129</v>
      </c>
      <c r="D18" s="4"/>
      <c r="E18" s="290" t="s">
        <v>6</v>
      </c>
      <c r="F18" s="290"/>
      <c r="G18" s="92">
        <f>'4.pielik.Finanšu an. aprēķins'!G13</f>
        <v>0</v>
      </c>
      <c r="H18" s="93">
        <f>'4.pielik.Finanšu an. aprēķins'!H13</f>
        <v>0</v>
      </c>
      <c r="I18" s="93">
        <f>'4.pielik.Finanšu an. aprēķins'!I13</f>
        <v>0</v>
      </c>
      <c r="J18" s="93">
        <f>'4.pielik.Finanšu an. aprēķins'!J13</f>
        <v>0</v>
      </c>
      <c r="K18" s="93">
        <f>'4.pielik.Finanšu an. aprēķins'!K13</f>
        <v>0</v>
      </c>
      <c r="L18" s="93">
        <f>'4.pielik.Finanšu an. aprēķins'!L13</f>
        <v>0</v>
      </c>
      <c r="M18" s="93">
        <f>'4.pielik.Finanšu an. aprēķins'!M13</f>
        <v>0</v>
      </c>
      <c r="N18" s="93">
        <f>'4.pielik.Finanšu an. aprēķins'!N13</f>
        <v>0</v>
      </c>
      <c r="O18" s="93">
        <f>'4.pielik.Finanšu an. aprēķins'!O13</f>
        <v>0</v>
      </c>
      <c r="P18" s="93">
        <f>'4.pielik.Finanšu an. aprēķins'!P13</f>
        <v>0</v>
      </c>
      <c r="Q18" s="93">
        <f>'4.pielik.Finanšu an. aprēķins'!Q13</f>
        <v>0</v>
      </c>
      <c r="R18" s="93">
        <f>'4.pielik.Finanšu an. aprēķins'!R13</f>
        <v>0</v>
      </c>
      <c r="S18" s="93">
        <f>'4.pielik.Finanšu an. aprēķins'!S13</f>
        <v>0</v>
      </c>
      <c r="T18" s="93">
        <f>'4.pielik.Finanšu an. aprēķins'!T13</f>
        <v>0</v>
      </c>
      <c r="U18" s="93">
        <f>'4.pielik.Finanšu an. aprēķins'!U13</f>
        <v>0</v>
      </c>
      <c r="V18" s="93">
        <f>'4.pielik.Finanšu an. aprēķins'!V13</f>
        <v>0</v>
      </c>
      <c r="W18" s="93">
        <f>'4.pielik.Finanšu an. aprēķins'!W13</f>
        <v>0</v>
      </c>
      <c r="X18" s="93">
        <f>'4.pielik.Finanšu an. aprēķins'!X13</f>
        <v>0</v>
      </c>
      <c r="Y18" s="93">
        <f>'4.pielik.Finanšu an. aprēķins'!Y13</f>
        <v>0</v>
      </c>
      <c r="Z18" s="93">
        <f>'4.pielik.Finanšu an. aprēķins'!Z13</f>
        <v>0</v>
      </c>
      <c r="AA18" s="93">
        <f>'4.pielik.Finanšu an. aprēķins'!AA13</f>
        <v>0</v>
      </c>
      <c r="AB18" s="344">
        <f>'4.pielik.Finanšu an. aprēķins'!AB13</f>
        <v>0</v>
      </c>
    </row>
    <row r="19" spans="1:28" ht="12.75">
      <c r="A19" s="275"/>
      <c r="B19" s="4">
        <v>11</v>
      </c>
      <c r="C19" s="4" t="s">
        <v>151</v>
      </c>
      <c r="D19" s="4"/>
      <c r="E19" s="290" t="s">
        <v>6</v>
      </c>
      <c r="F19" s="290"/>
      <c r="G19" s="92">
        <f>'4.pielik.Finanšu an. aprēķins'!G15</f>
        <v>0</v>
      </c>
      <c r="H19" s="93">
        <f>'4.pielik.Finanšu an. aprēķins'!H15</f>
        <v>0</v>
      </c>
      <c r="I19" s="93">
        <f>'4.pielik.Finanšu an. aprēķins'!I15</f>
        <v>0</v>
      </c>
      <c r="J19" s="93">
        <f>'4.pielik.Finanšu an. aprēķins'!J15</f>
        <v>0</v>
      </c>
      <c r="K19" s="93">
        <f>'4.pielik.Finanšu an. aprēķins'!K15</f>
        <v>0</v>
      </c>
      <c r="L19" s="93">
        <f>'4.pielik.Finanšu an. aprēķins'!L15</f>
        <v>0</v>
      </c>
      <c r="M19" s="93">
        <f>'4.pielik.Finanšu an. aprēķins'!M15</f>
        <v>0</v>
      </c>
      <c r="N19" s="93">
        <f>'4.pielik.Finanšu an. aprēķins'!N15</f>
        <v>0</v>
      </c>
      <c r="O19" s="93">
        <f>'4.pielik.Finanšu an. aprēķins'!O15</f>
        <v>0</v>
      </c>
      <c r="P19" s="93">
        <f>'4.pielik.Finanšu an. aprēķins'!P15</f>
        <v>0</v>
      </c>
      <c r="Q19" s="93">
        <f>'4.pielik.Finanšu an. aprēķins'!Q15</f>
        <v>0</v>
      </c>
      <c r="R19" s="93">
        <f>'4.pielik.Finanšu an. aprēķins'!R15</f>
        <v>0</v>
      </c>
      <c r="S19" s="93">
        <f>'4.pielik.Finanšu an. aprēķins'!S15</f>
        <v>0</v>
      </c>
      <c r="T19" s="93">
        <f>'4.pielik.Finanšu an. aprēķins'!T15</f>
        <v>0</v>
      </c>
      <c r="U19" s="93">
        <f>'4.pielik.Finanšu an. aprēķins'!U15</f>
        <v>0</v>
      </c>
      <c r="V19" s="93">
        <f>'4.pielik.Finanšu an. aprēķins'!V15</f>
        <v>0</v>
      </c>
      <c r="W19" s="93">
        <f>'4.pielik.Finanšu an. aprēķins'!W15</f>
        <v>0</v>
      </c>
      <c r="X19" s="93">
        <f>'4.pielik.Finanšu an. aprēķins'!X15</f>
        <v>0</v>
      </c>
      <c r="Y19" s="93">
        <f>'4.pielik.Finanšu an. aprēķins'!Y15</f>
        <v>0</v>
      </c>
      <c r="Z19" s="93">
        <f>'4.pielik.Finanšu an. aprēķins'!Z15</f>
        <v>0</v>
      </c>
      <c r="AA19" s="93">
        <f>'4.pielik.Finanšu an. aprēķins'!AA15</f>
        <v>0</v>
      </c>
      <c r="AB19" s="344">
        <f>'4.pielik.Finanšu an. aprēķins'!AB15</f>
        <v>0</v>
      </c>
    </row>
    <row r="20" spans="1:28" ht="12.75">
      <c r="A20" s="275"/>
      <c r="B20" s="4">
        <v>12</v>
      </c>
      <c r="C20" s="4" t="s">
        <v>152</v>
      </c>
      <c r="D20" s="4"/>
      <c r="E20" s="290" t="s">
        <v>6</v>
      </c>
      <c r="F20" s="290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291">
        <f>SUM(G20:Z20)</f>
        <v>0</v>
      </c>
    </row>
    <row r="21" spans="1:28" ht="12.75">
      <c r="A21" s="345"/>
      <c r="B21" s="181">
        <v>13</v>
      </c>
      <c r="C21" s="181" t="s">
        <v>14</v>
      </c>
      <c r="D21" s="181"/>
      <c r="E21" s="305" t="s">
        <v>6</v>
      </c>
      <c r="F21" s="305"/>
      <c r="G21" s="103">
        <f aca="true" t="shared" si="3" ref="G21:AB21">SUM(G7,G15)</f>
        <v>0</v>
      </c>
      <c r="H21" s="104">
        <f t="shared" si="3"/>
        <v>0</v>
      </c>
      <c r="I21" s="104">
        <f t="shared" si="3"/>
        <v>0</v>
      </c>
      <c r="J21" s="104">
        <f t="shared" si="3"/>
        <v>0</v>
      </c>
      <c r="K21" s="104">
        <f t="shared" si="3"/>
        <v>0</v>
      </c>
      <c r="L21" s="104">
        <f t="shared" si="3"/>
        <v>0</v>
      </c>
      <c r="M21" s="104">
        <f t="shared" si="3"/>
        <v>0</v>
      </c>
      <c r="N21" s="104">
        <f t="shared" si="3"/>
        <v>0</v>
      </c>
      <c r="O21" s="104">
        <f t="shared" si="3"/>
        <v>0</v>
      </c>
      <c r="P21" s="104">
        <f t="shared" si="3"/>
        <v>0</v>
      </c>
      <c r="Q21" s="104">
        <f t="shared" si="3"/>
        <v>0</v>
      </c>
      <c r="R21" s="104">
        <f t="shared" si="3"/>
        <v>0</v>
      </c>
      <c r="S21" s="104">
        <f t="shared" si="3"/>
        <v>0</v>
      </c>
      <c r="T21" s="104">
        <f t="shared" si="3"/>
        <v>0</v>
      </c>
      <c r="U21" s="104">
        <f t="shared" si="3"/>
        <v>0</v>
      </c>
      <c r="V21" s="104">
        <f t="shared" si="3"/>
        <v>0</v>
      </c>
      <c r="W21" s="104">
        <f t="shared" si="3"/>
        <v>0</v>
      </c>
      <c r="X21" s="104">
        <f t="shared" si="3"/>
        <v>0</v>
      </c>
      <c r="Y21" s="104">
        <f t="shared" si="3"/>
        <v>0</v>
      </c>
      <c r="Z21" s="104">
        <f t="shared" si="3"/>
        <v>0</v>
      </c>
      <c r="AA21" s="104">
        <f t="shared" si="3"/>
        <v>0</v>
      </c>
      <c r="AB21" s="346">
        <f t="shared" si="3"/>
        <v>0</v>
      </c>
    </row>
    <row r="22" spans="1:28" ht="12.75">
      <c r="A22" s="347"/>
      <c r="B22" s="347"/>
      <c r="C22" s="347"/>
      <c r="D22" s="347"/>
      <c r="E22" s="348"/>
      <c r="F22" s="348"/>
      <c r="G22" s="349">
        <f>G21</f>
        <v>0</v>
      </c>
      <c r="H22" s="349">
        <f>G22+H21</f>
        <v>0</v>
      </c>
      <c r="I22" s="349">
        <f>H22+I21</f>
        <v>0</v>
      </c>
      <c r="J22" s="349">
        <f aca="true" t="shared" si="4" ref="J22:Z22">I22+J21</f>
        <v>0</v>
      </c>
      <c r="K22" s="349">
        <f t="shared" si="4"/>
        <v>0</v>
      </c>
      <c r="L22" s="349">
        <f t="shared" si="4"/>
        <v>0</v>
      </c>
      <c r="M22" s="349">
        <f t="shared" si="4"/>
        <v>0</v>
      </c>
      <c r="N22" s="349">
        <f t="shared" si="4"/>
        <v>0</v>
      </c>
      <c r="O22" s="349">
        <f t="shared" si="4"/>
        <v>0</v>
      </c>
      <c r="P22" s="349">
        <f t="shared" si="4"/>
        <v>0</v>
      </c>
      <c r="Q22" s="349">
        <f t="shared" si="4"/>
        <v>0</v>
      </c>
      <c r="R22" s="349">
        <f t="shared" si="4"/>
        <v>0</v>
      </c>
      <c r="S22" s="349">
        <f t="shared" si="4"/>
        <v>0</v>
      </c>
      <c r="T22" s="349">
        <f t="shared" si="4"/>
        <v>0</v>
      </c>
      <c r="U22" s="349">
        <f t="shared" si="4"/>
        <v>0</v>
      </c>
      <c r="V22" s="349">
        <f t="shared" si="4"/>
        <v>0</v>
      </c>
      <c r="W22" s="349">
        <f t="shared" si="4"/>
        <v>0</v>
      </c>
      <c r="X22" s="349">
        <f t="shared" si="4"/>
        <v>0</v>
      </c>
      <c r="Y22" s="349">
        <f t="shared" si="4"/>
        <v>0</v>
      </c>
      <c r="Z22" s="349">
        <f t="shared" si="4"/>
        <v>0</v>
      </c>
      <c r="AA22" s="349">
        <f>Z22+AA21</f>
        <v>0</v>
      </c>
      <c r="AB22" s="35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Header>&amp;C5. Pielikums - Projekta pamatstadijas finansiālā ilgtspēja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100"/>
  <sheetViews>
    <sheetView showGridLines="0" zoomScale="65" zoomScaleNormal="65" zoomScalePageLayoutView="0" workbookViewId="0" topLeftCell="A1">
      <pane xSplit="6" ySplit="2" topLeftCell="G18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G42" sqref="G42"/>
    </sheetView>
  </sheetViews>
  <sheetFormatPr defaultColWidth="9.875" defaultRowHeight="15.75"/>
  <cols>
    <col min="1" max="1" width="2.75390625" style="10" customWidth="1"/>
    <col min="2" max="2" width="4.875" style="10" customWidth="1"/>
    <col min="3" max="3" width="39.875" style="10" customWidth="1"/>
    <col min="4" max="4" width="18.875" style="10" customWidth="1"/>
    <col min="5" max="5" width="17.625" style="10" customWidth="1"/>
    <col min="6" max="6" width="6.75390625" style="16" customWidth="1"/>
    <col min="7" max="7" width="10.875" style="10" customWidth="1"/>
    <col min="8" max="8" width="8.875" style="10" customWidth="1"/>
    <col min="9" max="9" width="8.25390625" style="10" customWidth="1"/>
    <col min="10" max="15" width="7.25390625" style="10" bestFit="1" customWidth="1"/>
    <col min="16" max="17" width="8.125" style="10" bestFit="1" customWidth="1"/>
    <col min="18" max="25" width="7.25390625" style="10" bestFit="1" customWidth="1"/>
    <col min="26" max="26" width="8.375" style="10" bestFit="1" customWidth="1"/>
    <col min="27" max="27" width="8.375" style="10" customWidth="1"/>
    <col min="28" max="28" width="10.375" style="10" customWidth="1"/>
    <col min="29" max="29" width="13.375" style="3" customWidth="1"/>
    <col min="30" max="16384" width="9.875" style="4" customWidth="1"/>
  </cols>
  <sheetData>
    <row r="1" spans="1:28" ht="15.75" customHeight="1">
      <c r="A1" s="119"/>
      <c r="B1" s="1" t="s">
        <v>171</v>
      </c>
      <c r="C1" s="1"/>
      <c r="D1" s="1"/>
      <c r="E1" s="1"/>
      <c r="F1" s="35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33" ht="59.25" customHeight="1">
      <c r="A2" s="360"/>
      <c r="B2" s="12"/>
      <c r="C2" s="12"/>
      <c r="D2" s="445" t="s">
        <v>176</v>
      </c>
      <c r="E2" s="446" t="s">
        <v>158</v>
      </c>
      <c r="F2" s="320" t="s">
        <v>3</v>
      </c>
      <c r="G2" s="14">
        <f>'[11]2.pielik. Invest.n.pl. aprēķ.'!E3</f>
        <v>2009</v>
      </c>
      <c r="H2" s="14">
        <f>'[11]2.pielik. Invest.n.pl. aprēķ.'!F3</f>
        <v>2010</v>
      </c>
      <c r="I2" s="14">
        <f>'[11]2.pielik. Invest.n.pl. aprēķ.'!G3</f>
        <v>2011</v>
      </c>
      <c r="J2" s="14">
        <f>'[11]2.pielik. Invest.n.pl. aprēķ.'!H3</f>
        <v>2012</v>
      </c>
      <c r="K2" s="14">
        <f>'[11]2.pielik. Invest.n.pl. aprēķ.'!I3</f>
        <v>2013</v>
      </c>
      <c r="L2" s="14">
        <f>'[11]2.pielik. Invest.n.pl. aprēķ.'!J3</f>
        <v>2014</v>
      </c>
      <c r="M2" s="14">
        <f>'[11]2.pielik. Invest.n.pl. aprēķ.'!K3</f>
        <v>2015</v>
      </c>
      <c r="N2" s="14">
        <f>'[11]2.pielik. Invest.n.pl. aprēķ.'!L3</f>
        <v>2016</v>
      </c>
      <c r="O2" s="14">
        <f>'[11]2.pielik. Invest.n.pl. aprēķ.'!M3</f>
        <v>2017</v>
      </c>
      <c r="P2" s="14">
        <f>'[11]2.pielik. Invest.n.pl. aprēķ.'!N3</f>
        <v>2018</v>
      </c>
      <c r="Q2" s="14">
        <f>'[11]2.pielik. Invest.n.pl. aprēķ.'!O3</f>
        <v>2019</v>
      </c>
      <c r="R2" s="14">
        <f>'[11]2.pielik. Invest.n.pl. aprēķ.'!P3</f>
        <v>2020</v>
      </c>
      <c r="S2" s="14">
        <f>'[11]2.pielik. Invest.n.pl. aprēķ.'!Q3</f>
        <v>2021</v>
      </c>
      <c r="T2" s="14">
        <f>'[11]2.pielik. Invest.n.pl. aprēķ.'!R3</f>
        <v>2022</v>
      </c>
      <c r="U2" s="14">
        <f>'[11]2.pielik. Invest.n.pl. aprēķ.'!S3</f>
        <v>2023</v>
      </c>
      <c r="V2" s="14">
        <f>'[11]2.pielik. Invest.n.pl. aprēķ.'!T3</f>
        <v>2024</v>
      </c>
      <c r="W2" s="14">
        <f>'[11]2.pielik. Invest.n.pl. aprēķ.'!U3</f>
        <v>2025</v>
      </c>
      <c r="X2" s="14">
        <f>'[11]2.pielik. Invest.n.pl. aprēķ.'!V3</f>
        <v>2026</v>
      </c>
      <c r="Y2" s="14">
        <f>'[11]2.pielik. Invest.n.pl. aprēķ.'!W3</f>
        <v>2027</v>
      </c>
      <c r="Z2" s="14">
        <f>'[11]2.pielik. Invest.n.pl. aprēķ.'!X3</f>
        <v>2028</v>
      </c>
      <c r="AA2" s="14">
        <f>'[11]2.pielik. Invest.n.pl. aprēķ.'!Y3</f>
        <v>2029</v>
      </c>
      <c r="AB2" s="274" t="s">
        <v>46</v>
      </c>
      <c r="AC2" s="10"/>
      <c r="AD2" s="15"/>
      <c r="AE2" s="15"/>
      <c r="AF2" s="15"/>
      <c r="AG2" s="15"/>
    </row>
    <row r="3" spans="1:30" ht="12.75">
      <c r="A3" s="2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0"/>
      <c r="AD3" s="15"/>
    </row>
    <row r="4" spans="1:29" s="22" customFormat="1" ht="12.75">
      <c r="A4" s="18">
        <v>1</v>
      </c>
      <c r="B4" s="19" t="s">
        <v>37</v>
      </c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10"/>
    </row>
    <row r="5" spans="1:30" ht="12.75">
      <c r="A5" s="29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0"/>
      <c r="AD5" s="15"/>
    </row>
    <row r="6" spans="1:30" s="289" customFormat="1" ht="12.75">
      <c r="A6" s="83"/>
      <c r="B6" s="199">
        <v>1</v>
      </c>
      <c r="C6" s="84" t="s">
        <v>2</v>
      </c>
      <c r="D6" s="84"/>
      <c r="E6" s="199"/>
      <c r="F6" s="362" t="s">
        <v>6</v>
      </c>
      <c r="G6" s="285">
        <f aca="true" t="shared" si="0" ref="G6:AA6">SUM(G7:G9)</f>
        <v>0</v>
      </c>
      <c r="H6" s="286">
        <f t="shared" si="0"/>
        <v>0</v>
      </c>
      <c r="I6" s="286">
        <f t="shared" si="0"/>
        <v>0</v>
      </c>
      <c r="J6" s="286">
        <f t="shared" si="0"/>
        <v>0</v>
      </c>
      <c r="K6" s="286">
        <f t="shared" si="0"/>
        <v>0</v>
      </c>
      <c r="L6" s="286">
        <f t="shared" si="0"/>
        <v>0</v>
      </c>
      <c r="M6" s="286">
        <f t="shared" si="0"/>
        <v>0</v>
      </c>
      <c r="N6" s="286">
        <f t="shared" si="0"/>
        <v>0</v>
      </c>
      <c r="O6" s="286">
        <f t="shared" si="0"/>
        <v>0</v>
      </c>
      <c r="P6" s="286">
        <f t="shared" si="0"/>
        <v>0</v>
      </c>
      <c r="Q6" s="286">
        <f t="shared" si="0"/>
        <v>0</v>
      </c>
      <c r="R6" s="286">
        <f t="shared" si="0"/>
        <v>0</v>
      </c>
      <c r="S6" s="286">
        <f t="shared" si="0"/>
        <v>0</v>
      </c>
      <c r="T6" s="286">
        <f t="shared" si="0"/>
        <v>0</v>
      </c>
      <c r="U6" s="286">
        <f t="shared" si="0"/>
        <v>0</v>
      </c>
      <c r="V6" s="286">
        <f t="shared" si="0"/>
        <v>0</v>
      </c>
      <c r="W6" s="286">
        <f t="shared" si="0"/>
        <v>0</v>
      </c>
      <c r="X6" s="286">
        <f t="shared" si="0"/>
        <v>0</v>
      </c>
      <c r="Y6" s="286">
        <f t="shared" si="0"/>
        <v>0</v>
      </c>
      <c r="Z6" s="286">
        <f t="shared" si="0"/>
        <v>0</v>
      </c>
      <c r="AA6" s="286">
        <f t="shared" si="0"/>
        <v>0</v>
      </c>
      <c r="AB6" s="363">
        <f aca="true" t="shared" si="1" ref="AB6:AB23">SUM(G6:AA6)</f>
        <v>0</v>
      </c>
      <c r="AC6" s="42"/>
      <c r="AD6" s="364"/>
    </row>
    <row r="7" spans="1:30" s="289" customFormat="1" ht="12.75">
      <c r="A7" s="86"/>
      <c r="B7" s="203" t="s">
        <v>5</v>
      </c>
      <c r="C7" s="203">
        <f>'2.pielik. Alternatīvu aprēķins'!C9</f>
        <v>0</v>
      </c>
      <c r="D7" s="443"/>
      <c r="E7" s="365"/>
      <c r="F7" s="366" t="s">
        <v>6</v>
      </c>
      <c r="G7" s="153">
        <f>(1+$E$7)*'2.pielik. Alternatīvu aprēķins'!G9</f>
        <v>0</v>
      </c>
      <c r="H7" s="154">
        <f>(1+$E$7)*'2.pielik. Alternatīvu aprēķins'!H9</f>
        <v>0</v>
      </c>
      <c r="I7" s="154">
        <f>(1+$E$7)*'2.pielik. Alternatīvu aprēķins'!I9</f>
        <v>0</v>
      </c>
      <c r="J7" s="154">
        <f>(1+$E$7)*'2.pielik. Alternatīvu aprēķins'!J9</f>
        <v>0</v>
      </c>
      <c r="K7" s="154">
        <f>(1+$E$7)*'2.pielik. Alternatīvu aprēķins'!K9</f>
        <v>0</v>
      </c>
      <c r="L7" s="154">
        <f>(1+$E$7)*'2.pielik. Alternatīvu aprēķins'!L9</f>
        <v>0</v>
      </c>
      <c r="M7" s="154">
        <f>(1+$E$7)*'2.pielik. Alternatīvu aprēķins'!M9</f>
        <v>0</v>
      </c>
      <c r="N7" s="154">
        <f>(1+$E$7)*'2.pielik. Alternatīvu aprēķins'!N9</f>
        <v>0</v>
      </c>
      <c r="O7" s="154">
        <f>(1+$E$7)*'2.pielik. Alternatīvu aprēķins'!O9</f>
        <v>0</v>
      </c>
      <c r="P7" s="154">
        <f>(1+$E$7)*'2.pielik. Alternatīvu aprēķins'!P9</f>
        <v>0</v>
      </c>
      <c r="Q7" s="154">
        <f>(1+$E$7)*'2.pielik. Alternatīvu aprēķins'!Q9</f>
        <v>0</v>
      </c>
      <c r="R7" s="154">
        <f>(1+$E$7)*'2.pielik. Alternatīvu aprēķins'!R9</f>
        <v>0</v>
      </c>
      <c r="S7" s="154">
        <f>(1+$E$7)*'2.pielik. Alternatīvu aprēķins'!S9</f>
        <v>0</v>
      </c>
      <c r="T7" s="154">
        <f>(1+$E$7)*'2.pielik. Alternatīvu aprēķins'!T9</f>
        <v>0</v>
      </c>
      <c r="U7" s="154">
        <f>(1+$E$7)*'2.pielik. Alternatīvu aprēķins'!U9</f>
        <v>0</v>
      </c>
      <c r="V7" s="154">
        <f>(1+$E$7)*'2.pielik. Alternatīvu aprēķins'!V9</f>
        <v>0</v>
      </c>
      <c r="W7" s="154">
        <f>(1+$E$7)*'2.pielik. Alternatīvu aprēķins'!W9</f>
        <v>0</v>
      </c>
      <c r="X7" s="154">
        <f>(1+$E$7)*'2.pielik. Alternatīvu aprēķins'!X9</f>
        <v>0</v>
      </c>
      <c r="Y7" s="154">
        <f>(1+$E$7)*'2.pielik. Alternatīvu aprēķins'!Y9</f>
        <v>0</v>
      </c>
      <c r="Z7" s="154">
        <f>(1+$E$7)*'2.pielik. Alternatīvu aprēķins'!Z9</f>
        <v>0</v>
      </c>
      <c r="AA7" s="154">
        <f>(1+$E$7)*'2.pielik. Alternatīvu aprēķins'!AA9</f>
        <v>0</v>
      </c>
      <c r="AB7" s="367">
        <f t="shared" si="1"/>
        <v>0</v>
      </c>
      <c r="AC7" s="42"/>
      <c r="AD7" s="364"/>
    </row>
    <row r="8" spans="1:29" s="289" customFormat="1" ht="12.75">
      <c r="A8" s="86"/>
      <c r="B8" s="203" t="s">
        <v>7</v>
      </c>
      <c r="C8" s="203">
        <f>'2.pielik. Alternatīvu aprēķins'!C10</f>
        <v>0</v>
      </c>
      <c r="D8" s="443"/>
      <c r="E8" s="365"/>
      <c r="F8" s="366" t="s">
        <v>6</v>
      </c>
      <c r="G8" s="153">
        <f>(1+$E$8)*'2.pielik. Alternatīvu aprēķins'!G10</f>
        <v>0</v>
      </c>
      <c r="H8" s="154">
        <f>(1+$E$8)*'2.pielik. Alternatīvu aprēķins'!H10</f>
        <v>0</v>
      </c>
      <c r="I8" s="154">
        <f>(1+$E$8)*'2.pielik. Alternatīvu aprēķins'!I10</f>
        <v>0</v>
      </c>
      <c r="J8" s="154">
        <f>(1+$E$8)*'2.pielik. Alternatīvu aprēķins'!J10</f>
        <v>0</v>
      </c>
      <c r="K8" s="154">
        <f>(1+$E$8)*'2.pielik. Alternatīvu aprēķins'!K10</f>
        <v>0</v>
      </c>
      <c r="L8" s="154">
        <f>(1+$E$8)*'2.pielik. Alternatīvu aprēķins'!L10</f>
        <v>0</v>
      </c>
      <c r="M8" s="154">
        <f>(1+$E$8)*'2.pielik. Alternatīvu aprēķins'!M10</f>
        <v>0</v>
      </c>
      <c r="N8" s="154">
        <f>(1+$E$8)*'2.pielik. Alternatīvu aprēķins'!N10</f>
        <v>0</v>
      </c>
      <c r="O8" s="154">
        <f>(1+$E$8)*'2.pielik. Alternatīvu aprēķins'!O10</f>
        <v>0</v>
      </c>
      <c r="P8" s="154">
        <f>(1+$E$8)*'2.pielik. Alternatīvu aprēķins'!P10</f>
        <v>0</v>
      </c>
      <c r="Q8" s="154">
        <f>(1+$E$8)*'2.pielik. Alternatīvu aprēķins'!Q10</f>
        <v>0</v>
      </c>
      <c r="R8" s="154">
        <f>(1+$E$8)*'2.pielik. Alternatīvu aprēķins'!R10</f>
        <v>0</v>
      </c>
      <c r="S8" s="154">
        <f>(1+$E$8)*'2.pielik. Alternatīvu aprēķins'!S10</f>
        <v>0</v>
      </c>
      <c r="T8" s="154">
        <f>(1+$E$8)*'2.pielik. Alternatīvu aprēķins'!T10</f>
        <v>0</v>
      </c>
      <c r="U8" s="154">
        <f>(1+$E$8)*'2.pielik. Alternatīvu aprēķins'!U10</f>
        <v>0</v>
      </c>
      <c r="V8" s="154">
        <f>(1+$E$8)*'2.pielik. Alternatīvu aprēķins'!V10</f>
        <v>0</v>
      </c>
      <c r="W8" s="154">
        <f>(1+$E$8)*'2.pielik. Alternatīvu aprēķins'!W10</f>
        <v>0</v>
      </c>
      <c r="X8" s="154">
        <f>(1+$E$8)*'2.pielik. Alternatīvu aprēķins'!X10</f>
        <v>0</v>
      </c>
      <c r="Y8" s="154">
        <f>(1+$E$8)*'2.pielik. Alternatīvu aprēķins'!Y10</f>
        <v>0</v>
      </c>
      <c r="Z8" s="154">
        <f>(1+$E$8)*'2.pielik. Alternatīvu aprēķins'!Z10</f>
        <v>0</v>
      </c>
      <c r="AA8" s="154">
        <f>(1+$E$8)*'2.pielik. Alternatīvu aprēķins'!AA10</f>
        <v>0</v>
      </c>
      <c r="AB8" s="367">
        <f t="shared" si="1"/>
        <v>0</v>
      </c>
      <c r="AC8" s="42"/>
    </row>
    <row r="9" spans="1:28" s="368" customFormat="1" ht="12.75">
      <c r="A9" s="86"/>
      <c r="B9" s="203" t="s">
        <v>9</v>
      </c>
      <c r="C9" s="203">
        <f>'2.pielik. Alternatīvu aprēķins'!C11</f>
        <v>0</v>
      </c>
      <c r="D9" s="443"/>
      <c r="E9" s="365"/>
      <c r="F9" s="31" t="s">
        <v>6</v>
      </c>
      <c r="G9" s="153">
        <f>(1+$E$9)*'2.pielik. Alternatīvu aprēķins'!G11</f>
        <v>0</v>
      </c>
      <c r="H9" s="154">
        <f>(1+$E$9)*'2.pielik. Alternatīvu aprēķins'!H11</f>
        <v>0</v>
      </c>
      <c r="I9" s="154">
        <f>(1+$E$9)*'2.pielik. Alternatīvu aprēķins'!I11</f>
        <v>0</v>
      </c>
      <c r="J9" s="154">
        <f>(1+$E$9)*'2.pielik. Alternatīvu aprēķins'!J11</f>
        <v>0</v>
      </c>
      <c r="K9" s="154">
        <f>(1+$E$9)*'2.pielik. Alternatīvu aprēķins'!K11</f>
        <v>0</v>
      </c>
      <c r="L9" s="154">
        <f>(1+$E$9)*'2.pielik. Alternatīvu aprēķins'!L11</f>
        <v>0</v>
      </c>
      <c r="M9" s="154">
        <f>(1+$E$9)*'2.pielik. Alternatīvu aprēķins'!M11</f>
        <v>0</v>
      </c>
      <c r="N9" s="154">
        <f>(1+$E$9)*'2.pielik. Alternatīvu aprēķins'!N11</f>
        <v>0</v>
      </c>
      <c r="O9" s="154">
        <f>(1+$E$9)*'2.pielik. Alternatīvu aprēķins'!O11</f>
        <v>0</v>
      </c>
      <c r="P9" s="154">
        <f>(1+$E$9)*'2.pielik. Alternatīvu aprēķins'!P11</f>
        <v>0</v>
      </c>
      <c r="Q9" s="154">
        <f>(1+$E$9)*'2.pielik. Alternatīvu aprēķins'!Q11</f>
        <v>0</v>
      </c>
      <c r="R9" s="154">
        <f>(1+$E$9)*'2.pielik. Alternatīvu aprēķins'!R11</f>
        <v>0</v>
      </c>
      <c r="S9" s="154">
        <f>(1+$E$9)*'2.pielik. Alternatīvu aprēķins'!S11</f>
        <v>0</v>
      </c>
      <c r="T9" s="154">
        <f>(1+$E$9)*'2.pielik. Alternatīvu aprēķins'!T11</f>
        <v>0</v>
      </c>
      <c r="U9" s="154">
        <f>(1+$E$9)*'2.pielik. Alternatīvu aprēķins'!U11</f>
        <v>0</v>
      </c>
      <c r="V9" s="154">
        <f>(1+$E$9)*'2.pielik. Alternatīvu aprēķins'!V11</f>
        <v>0</v>
      </c>
      <c r="W9" s="154">
        <f>(1+$E$9)*'2.pielik. Alternatīvu aprēķins'!W11</f>
        <v>0</v>
      </c>
      <c r="X9" s="154">
        <f>(1+$E$9)*'2.pielik. Alternatīvu aprēķins'!X11</f>
        <v>0</v>
      </c>
      <c r="Y9" s="154">
        <f>(1+$E$9)*'2.pielik. Alternatīvu aprēķins'!Y11</f>
        <v>0</v>
      </c>
      <c r="Z9" s="154">
        <f>(1+$E$9)*'2.pielik. Alternatīvu aprēķins'!Z11</f>
        <v>0</v>
      </c>
      <c r="AA9" s="154">
        <f>(1+$E$9)*'2.pielik. Alternatīvu aprēķins'!AA11</f>
        <v>0</v>
      </c>
      <c r="AB9" s="367">
        <f t="shared" si="1"/>
        <v>0</v>
      </c>
    </row>
    <row r="10" spans="1:28" s="368" customFormat="1" ht="12.75">
      <c r="A10" s="86"/>
      <c r="B10" s="204">
        <v>2</v>
      </c>
      <c r="C10" s="87" t="s">
        <v>8</v>
      </c>
      <c r="D10" s="87"/>
      <c r="E10" s="442"/>
      <c r="F10" s="31" t="s">
        <v>6</v>
      </c>
      <c r="G10" s="170">
        <f>(1+$E$10)*'2.pielik. Alternatīvu aprēķins'!G12</f>
        <v>0</v>
      </c>
      <c r="H10" s="171">
        <f>(1+$E$10)*'2.pielik. Alternatīvu aprēķins'!H12</f>
        <v>0</v>
      </c>
      <c r="I10" s="171">
        <f>(1+$E$10)*'2.pielik. Alternatīvu aprēķins'!I12</f>
        <v>0</v>
      </c>
      <c r="J10" s="171">
        <f>(1+$E$10)*'2.pielik. Alternatīvu aprēķins'!J12</f>
        <v>0</v>
      </c>
      <c r="K10" s="171">
        <f>(1+$E$10)*'2.pielik. Alternatīvu aprēķins'!K12</f>
        <v>0</v>
      </c>
      <c r="L10" s="171">
        <f>(1+$E$10)*'2.pielik. Alternatīvu aprēķins'!L12</f>
        <v>0</v>
      </c>
      <c r="M10" s="171">
        <f>(1+$E$10)*'2.pielik. Alternatīvu aprēķins'!M12</f>
        <v>0</v>
      </c>
      <c r="N10" s="171">
        <f>(1+$E$10)*'2.pielik. Alternatīvu aprēķins'!N12</f>
        <v>0</v>
      </c>
      <c r="O10" s="171">
        <f>(1+$E$10)*'2.pielik. Alternatīvu aprēķins'!O12</f>
        <v>0</v>
      </c>
      <c r="P10" s="171">
        <f>(1+$E$10)*'2.pielik. Alternatīvu aprēķins'!P12</f>
        <v>0</v>
      </c>
      <c r="Q10" s="171">
        <f>(1+$E$10)*'2.pielik. Alternatīvu aprēķins'!Q12</f>
        <v>0</v>
      </c>
      <c r="R10" s="171">
        <f>(1+$E$10)*'2.pielik. Alternatīvu aprēķins'!R12</f>
        <v>0</v>
      </c>
      <c r="S10" s="171">
        <f>(1+$E$10)*'2.pielik. Alternatīvu aprēķins'!S12</f>
        <v>0</v>
      </c>
      <c r="T10" s="171">
        <f>(1+$E$10)*'2.pielik. Alternatīvu aprēķins'!T12</f>
        <v>0</v>
      </c>
      <c r="U10" s="171">
        <f>(1+$E$10)*'2.pielik. Alternatīvu aprēķins'!U12</f>
        <v>0</v>
      </c>
      <c r="V10" s="171">
        <f>(1+$E$10)*'2.pielik. Alternatīvu aprēķins'!V12</f>
        <v>0</v>
      </c>
      <c r="W10" s="171">
        <f>(1+$E$10)*'2.pielik. Alternatīvu aprēķins'!W12</f>
        <v>0</v>
      </c>
      <c r="X10" s="171">
        <f>(1+$E$10)*'2.pielik. Alternatīvu aprēķins'!X12</f>
        <v>0</v>
      </c>
      <c r="Y10" s="171">
        <f>(1+$E$10)*'2.pielik. Alternatīvu aprēķins'!Y12</f>
        <v>0</v>
      </c>
      <c r="Z10" s="171">
        <f>(1+$E$10)*'2.pielik. Alternatīvu aprēķins'!Z12</f>
        <v>0</v>
      </c>
      <c r="AA10" s="171">
        <f>(1+$E$10)*'2.pielik. Alternatīvu aprēķins'!AA12</f>
        <v>0</v>
      </c>
      <c r="AB10" s="367">
        <f t="shared" si="1"/>
        <v>0</v>
      </c>
    </row>
    <row r="11" spans="1:28" s="368" customFormat="1" ht="12.75">
      <c r="A11" s="86"/>
      <c r="B11" s="204">
        <v>3</v>
      </c>
      <c r="C11" s="87" t="s">
        <v>1</v>
      </c>
      <c r="D11" s="87"/>
      <c r="E11" s="204"/>
      <c r="F11" s="31" t="s">
        <v>6</v>
      </c>
      <c r="G11" s="170">
        <f aca="true" t="shared" si="2" ref="G11:AA11">SUM(G12:G14)</f>
        <v>0</v>
      </c>
      <c r="H11" s="171">
        <f t="shared" si="2"/>
        <v>0</v>
      </c>
      <c r="I11" s="171">
        <f t="shared" si="2"/>
        <v>0</v>
      </c>
      <c r="J11" s="171">
        <f t="shared" si="2"/>
        <v>0</v>
      </c>
      <c r="K11" s="171">
        <f t="shared" si="2"/>
        <v>0</v>
      </c>
      <c r="L11" s="171">
        <f t="shared" si="2"/>
        <v>0</v>
      </c>
      <c r="M11" s="171">
        <f t="shared" si="2"/>
        <v>0</v>
      </c>
      <c r="N11" s="171">
        <f t="shared" si="2"/>
        <v>0</v>
      </c>
      <c r="O11" s="171">
        <f t="shared" si="2"/>
        <v>0</v>
      </c>
      <c r="P11" s="171">
        <f t="shared" si="2"/>
        <v>0</v>
      </c>
      <c r="Q11" s="171">
        <f t="shared" si="2"/>
        <v>0</v>
      </c>
      <c r="R11" s="171">
        <f t="shared" si="2"/>
        <v>0</v>
      </c>
      <c r="S11" s="171">
        <f t="shared" si="2"/>
        <v>0</v>
      </c>
      <c r="T11" s="171">
        <f t="shared" si="2"/>
        <v>0</v>
      </c>
      <c r="U11" s="171">
        <f t="shared" si="2"/>
        <v>0</v>
      </c>
      <c r="V11" s="171">
        <f t="shared" si="2"/>
        <v>0</v>
      </c>
      <c r="W11" s="171">
        <f t="shared" si="2"/>
        <v>0</v>
      </c>
      <c r="X11" s="171">
        <f t="shared" si="2"/>
        <v>0</v>
      </c>
      <c r="Y11" s="171">
        <f t="shared" si="2"/>
        <v>0</v>
      </c>
      <c r="Z11" s="171">
        <f t="shared" si="2"/>
        <v>0</v>
      </c>
      <c r="AA11" s="171">
        <f t="shared" si="2"/>
        <v>0</v>
      </c>
      <c r="AB11" s="367">
        <f t="shared" si="1"/>
        <v>0</v>
      </c>
    </row>
    <row r="12" spans="1:28" s="368" customFormat="1" ht="12.75">
      <c r="A12" s="86"/>
      <c r="B12" s="203" t="s">
        <v>51</v>
      </c>
      <c r="C12" s="203">
        <f>'2.pielik. Alternatīvu aprēķins'!C14</f>
        <v>0</v>
      </c>
      <c r="D12" s="443"/>
      <c r="E12" s="365"/>
      <c r="F12" s="31" t="s">
        <v>6</v>
      </c>
      <c r="G12" s="153">
        <f>(1+$E$12)*'2.pielik. Alternatīvu aprēķins'!G14</f>
        <v>0</v>
      </c>
      <c r="H12" s="154">
        <f>(1+$E$12)*'2.pielik. Alternatīvu aprēķins'!H14</f>
        <v>0</v>
      </c>
      <c r="I12" s="154">
        <f>(1+$E$12)*'2.pielik. Alternatīvu aprēķins'!I14</f>
        <v>0</v>
      </c>
      <c r="J12" s="154">
        <f>(1+$E$12)*'2.pielik. Alternatīvu aprēķins'!J14</f>
        <v>0</v>
      </c>
      <c r="K12" s="154">
        <f>(1+$E$12)*'2.pielik. Alternatīvu aprēķins'!K14</f>
        <v>0</v>
      </c>
      <c r="L12" s="154">
        <f>(1+$E$12)*'2.pielik. Alternatīvu aprēķins'!L14</f>
        <v>0</v>
      </c>
      <c r="M12" s="154">
        <f>(1+$E$12)*'2.pielik. Alternatīvu aprēķins'!M14</f>
        <v>0</v>
      </c>
      <c r="N12" s="154">
        <f>(1+$E$12)*'2.pielik. Alternatīvu aprēķins'!N14</f>
        <v>0</v>
      </c>
      <c r="O12" s="154">
        <f>(1+$E$12)*'2.pielik. Alternatīvu aprēķins'!O14</f>
        <v>0</v>
      </c>
      <c r="P12" s="154">
        <f>(1+$E$12)*'2.pielik. Alternatīvu aprēķins'!P14</f>
        <v>0</v>
      </c>
      <c r="Q12" s="154">
        <f>(1+$E$12)*'2.pielik. Alternatīvu aprēķins'!Q14</f>
        <v>0</v>
      </c>
      <c r="R12" s="154">
        <f>(1+$E$12)*'2.pielik. Alternatīvu aprēķins'!R14</f>
        <v>0</v>
      </c>
      <c r="S12" s="154">
        <f>(1+$E$12)*'2.pielik. Alternatīvu aprēķins'!S14</f>
        <v>0</v>
      </c>
      <c r="T12" s="154">
        <f>(1+$E$12)*'2.pielik. Alternatīvu aprēķins'!T14</f>
        <v>0</v>
      </c>
      <c r="U12" s="154">
        <f>(1+$E$12)*'2.pielik. Alternatīvu aprēķins'!U14</f>
        <v>0</v>
      </c>
      <c r="V12" s="154">
        <f>(1+$E$12)*'2.pielik. Alternatīvu aprēķins'!V14</f>
        <v>0</v>
      </c>
      <c r="W12" s="154">
        <f>(1+$E$12)*'2.pielik. Alternatīvu aprēķins'!W14</f>
        <v>0</v>
      </c>
      <c r="X12" s="154">
        <f>(1+$E$12)*'2.pielik. Alternatīvu aprēķins'!X14</f>
        <v>0</v>
      </c>
      <c r="Y12" s="154">
        <f>(1+$E$12)*'2.pielik. Alternatīvu aprēķins'!Y14</f>
        <v>0</v>
      </c>
      <c r="Z12" s="154">
        <f>(1+$E$12)*'2.pielik. Alternatīvu aprēķins'!Z14</f>
        <v>0</v>
      </c>
      <c r="AA12" s="154">
        <f>(1+$E$12)*'2.pielik. Alternatīvu aprēķins'!AA14</f>
        <v>0</v>
      </c>
      <c r="AB12" s="367">
        <f t="shared" si="1"/>
        <v>0</v>
      </c>
    </row>
    <row r="13" spans="1:28" s="368" customFormat="1" ht="12.75">
      <c r="A13" s="86"/>
      <c r="B13" s="203" t="s">
        <v>52</v>
      </c>
      <c r="C13" s="203">
        <f>'2.pielik. Alternatīvu aprēķins'!C15</f>
        <v>0</v>
      </c>
      <c r="D13" s="443"/>
      <c r="E13" s="365"/>
      <c r="F13" s="31" t="s">
        <v>6</v>
      </c>
      <c r="G13" s="153">
        <f>(1+$E$13)*'2.pielik. Alternatīvu aprēķins'!G15</f>
        <v>0</v>
      </c>
      <c r="H13" s="154">
        <f>(1+$E$13)*'2.pielik. Alternatīvu aprēķins'!H15</f>
        <v>0</v>
      </c>
      <c r="I13" s="154">
        <f>(1+$E$13)*'2.pielik. Alternatīvu aprēķins'!I15</f>
        <v>0</v>
      </c>
      <c r="J13" s="154">
        <f>(1+$E$13)*'2.pielik. Alternatīvu aprēķins'!J15</f>
        <v>0</v>
      </c>
      <c r="K13" s="154">
        <f>(1+$E$13)*'2.pielik. Alternatīvu aprēķins'!K15</f>
        <v>0</v>
      </c>
      <c r="L13" s="154">
        <f>(1+$E$13)*'2.pielik. Alternatīvu aprēķins'!L15</f>
        <v>0</v>
      </c>
      <c r="M13" s="154">
        <f>(1+$E$13)*'2.pielik. Alternatīvu aprēķins'!M15</f>
        <v>0</v>
      </c>
      <c r="N13" s="154">
        <f>(1+$E$13)*'2.pielik. Alternatīvu aprēķins'!N15</f>
        <v>0</v>
      </c>
      <c r="O13" s="154">
        <f>(1+$E$13)*'2.pielik. Alternatīvu aprēķins'!O15</f>
        <v>0</v>
      </c>
      <c r="P13" s="154">
        <f>(1+$E$13)*'2.pielik. Alternatīvu aprēķins'!P15</f>
        <v>0</v>
      </c>
      <c r="Q13" s="154">
        <f>(1+$E$13)*'2.pielik. Alternatīvu aprēķins'!Q15</f>
        <v>0</v>
      </c>
      <c r="R13" s="154">
        <f>(1+$E$13)*'2.pielik. Alternatīvu aprēķins'!R15</f>
        <v>0</v>
      </c>
      <c r="S13" s="154">
        <f>(1+$E$13)*'2.pielik. Alternatīvu aprēķins'!S15</f>
        <v>0</v>
      </c>
      <c r="T13" s="154">
        <f>(1+$E$13)*'2.pielik. Alternatīvu aprēķins'!T15</f>
        <v>0</v>
      </c>
      <c r="U13" s="154">
        <f>(1+$E$13)*'2.pielik. Alternatīvu aprēķins'!U15</f>
        <v>0</v>
      </c>
      <c r="V13" s="154">
        <f>(1+$E$13)*'2.pielik. Alternatīvu aprēķins'!V15</f>
        <v>0</v>
      </c>
      <c r="W13" s="154">
        <f>(1+$E$13)*'2.pielik. Alternatīvu aprēķins'!W15</f>
        <v>0</v>
      </c>
      <c r="X13" s="154">
        <f>(1+$E$13)*'2.pielik. Alternatīvu aprēķins'!X15</f>
        <v>0</v>
      </c>
      <c r="Y13" s="154">
        <f>(1+$E$13)*'2.pielik. Alternatīvu aprēķins'!Y15</f>
        <v>0</v>
      </c>
      <c r="Z13" s="154">
        <f>(1+$E$13)*'2.pielik. Alternatīvu aprēķins'!Z15</f>
        <v>0</v>
      </c>
      <c r="AA13" s="154">
        <f>(1+$E$13)*'2.pielik. Alternatīvu aprēķins'!AA15</f>
        <v>0</v>
      </c>
      <c r="AB13" s="367">
        <f t="shared" si="1"/>
        <v>0</v>
      </c>
    </row>
    <row r="14" spans="1:28" s="368" customFormat="1" ht="12.75">
      <c r="A14" s="86"/>
      <c r="B14" s="368" t="s">
        <v>53</v>
      </c>
      <c r="C14" s="203">
        <f>'2.pielik. Alternatīvu aprēķins'!C16</f>
        <v>0</v>
      </c>
      <c r="D14" s="443"/>
      <c r="E14" s="365"/>
      <c r="F14" s="31" t="s">
        <v>6</v>
      </c>
      <c r="G14" s="153">
        <f>(1+$E$14)*'2.pielik. Alternatīvu aprēķins'!G16</f>
        <v>0</v>
      </c>
      <c r="H14" s="154">
        <f>(1+$E$14)*'2.pielik. Alternatīvu aprēķins'!H16</f>
        <v>0</v>
      </c>
      <c r="I14" s="154">
        <f>(1+$E$14)*'2.pielik. Alternatīvu aprēķins'!I16</f>
        <v>0</v>
      </c>
      <c r="J14" s="154">
        <f>(1+$E$14)*'2.pielik. Alternatīvu aprēķins'!J16</f>
        <v>0</v>
      </c>
      <c r="K14" s="154">
        <f>(1+$E$14)*'2.pielik. Alternatīvu aprēķins'!K16</f>
        <v>0</v>
      </c>
      <c r="L14" s="154">
        <f>(1+$E$14)*'2.pielik. Alternatīvu aprēķins'!L16</f>
        <v>0</v>
      </c>
      <c r="M14" s="154">
        <f>(1+$E$14)*'2.pielik. Alternatīvu aprēķins'!M16</f>
        <v>0</v>
      </c>
      <c r="N14" s="154">
        <f>(1+$E$14)*'2.pielik. Alternatīvu aprēķins'!N16</f>
        <v>0</v>
      </c>
      <c r="O14" s="154">
        <f>(1+$E$14)*'2.pielik. Alternatīvu aprēķins'!O16</f>
        <v>0</v>
      </c>
      <c r="P14" s="154">
        <f>(1+$E$14)*'2.pielik. Alternatīvu aprēķins'!P16</f>
        <v>0</v>
      </c>
      <c r="Q14" s="154">
        <f>(1+$E$14)*'2.pielik. Alternatīvu aprēķins'!Q16</f>
        <v>0</v>
      </c>
      <c r="R14" s="154">
        <f>(1+$E$14)*'2.pielik. Alternatīvu aprēķins'!R16</f>
        <v>0</v>
      </c>
      <c r="S14" s="154">
        <f>(1+$E$14)*'2.pielik. Alternatīvu aprēķins'!S16</f>
        <v>0</v>
      </c>
      <c r="T14" s="154">
        <f>(1+$E$14)*'2.pielik. Alternatīvu aprēķins'!T16</f>
        <v>0</v>
      </c>
      <c r="U14" s="154">
        <f>(1+$E$14)*'2.pielik. Alternatīvu aprēķins'!U16</f>
        <v>0</v>
      </c>
      <c r="V14" s="154">
        <f>(1+$E$14)*'2.pielik. Alternatīvu aprēķins'!V16</f>
        <v>0</v>
      </c>
      <c r="W14" s="154">
        <f>(1+$E$14)*'2.pielik. Alternatīvu aprēķins'!W16</f>
        <v>0</v>
      </c>
      <c r="X14" s="154">
        <f>(1+$E$14)*'2.pielik. Alternatīvu aprēķins'!X16</f>
        <v>0</v>
      </c>
      <c r="Y14" s="154">
        <f>(1+$E$14)*'2.pielik. Alternatīvu aprēķins'!Y16</f>
        <v>0</v>
      </c>
      <c r="Z14" s="154">
        <f>(1+$E$14)*'2.pielik. Alternatīvu aprēķins'!Z16</f>
        <v>0</v>
      </c>
      <c r="AA14" s="154">
        <f>(1+$E$14)*'2.pielik. Alternatīvu aprēķins'!AA16</f>
        <v>0</v>
      </c>
      <c r="AB14" s="367">
        <f t="shared" si="1"/>
        <v>0</v>
      </c>
    </row>
    <row r="15" spans="1:28" s="368" customFormat="1" ht="12.75">
      <c r="A15" s="86"/>
      <c r="B15" s="204">
        <v>4</v>
      </c>
      <c r="C15" s="87" t="s">
        <v>0</v>
      </c>
      <c r="D15" s="87"/>
      <c r="E15" s="204"/>
      <c r="F15" s="31" t="s">
        <v>6</v>
      </c>
      <c r="G15" s="170">
        <f aca="true" t="shared" si="3" ref="G15:AA15">G16+G22</f>
        <v>0</v>
      </c>
      <c r="H15" s="171">
        <f t="shared" si="3"/>
        <v>0</v>
      </c>
      <c r="I15" s="171">
        <f t="shared" si="3"/>
        <v>0</v>
      </c>
      <c r="J15" s="171">
        <f t="shared" si="3"/>
        <v>0</v>
      </c>
      <c r="K15" s="171">
        <f t="shared" si="3"/>
        <v>0</v>
      </c>
      <c r="L15" s="171">
        <f t="shared" si="3"/>
        <v>0</v>
      </c>
      <c r="M15" s="171">
        <f t="shared" si="3"/>
        <v>0</v>
      </c>
      <c r="N15" s="171">
        <f t="shared" si="3"/>
        <v>0</v>
      </c>
      <c r="O15" s="171">
        <f t="shared" si="3"/>
        <v>0</v>
      </c>
      <c r="P15" s="171">
        <f t="shared" si="3"/>
        <v>0</v>
      </c>
      <c r="Q15" s="171">
        <f t="shared" si="3"/>
        <v>0</v>
      </c>
      <c r="R15" s="171">
        <f t="shared" si="3"/>
        <v>0</v>
      </c>
      <c r="S15" s="171">
        <f t="shared" si="3"/>
        <v>0</v>
      </c>
      <c r="T15" s="171">
        <f t="shared" si="3"/>
        <v>0</v>
      </c>
      <c r="U15" s="171">
        <f t="shared" si="3"/>
        <v>0</v>
      </c>
      <c r="V15" s="171">
        <f t="shared" si="3"/>
        <v>0</v>
      </c>
      <c r="W15" s="171">
        <f t="shared" si="3"/>
        <v>0</v>
      </c>
      <c r="X15" s="171">
        <f t="shared" si="3"/>
        <v>0</v>
      </c>
      <c r="Y15" s="171">
        <f t="shared" si="3"/>
        <v>0</v>
      </c>
      <c r="Z15" s="171">
        <f t="shared" si="3"/>
        <v>0</v>
      </c>
      <c r="AA15" s="171">
        <f t="shared" si="3"/>
        <v>0</v>
      </c>
      <c r="AB15" s="367">
        <f t="shared" si="1"/>
        <v>0</v>
      </c>
    </row>
    <row r="16" spans="1:28" s="368" customFormat="1" ht="12.75">
      <c r="A16" s="86"/>
      <c r="B16" s="203" t="s">
        <v>54</v>
      </c>
      <c r="C16" s="94" t="s">
        <v>38</v>
      </c>
      <c r="D16" s="94"/>
      <c r="E16" s="203"/>
      <c r="F16" s="31" t="s">
        <v>6</v>
      </c>
      <c r="G16" s="153">
        <f aca="true" t="shared" si="4" ref="G16:AA16">SUM(G17:G20)</f>
        <v>0</v>
      </c>
      <c r="H16" s="154">
        <f t="shared" si="4"/>
        <v>0</v>
      </c>
      <c r="I16" s="154">
        <f t="shared" si="4"/>
        <v>0</v>
      </c>
      <c r="J16" s="154">
        <f t="shared" si="4"/>
        <v>0</v>
      </c>
      <c r="K16" s="154">
        <f t="shared" si="4"/>
        <v>0</v>
      </c>
      <c r="L16" s="154">
        <f t="shared" si="4"/>
        <v>0</v>
      </c>
      <c r="M16" s="154">
        <f t="shared" si="4"/>
        <v>0</v>
      </c>
      <c r="N16" s="154">
        <f t="shared" si="4"/>
        <v>0</v>
      </c>
      <c r="O16" s="154">
        <f t="shared" si="4"/>
        <v>0</v>
      </c>
      <c r="P16" s="154">
        <f t="shared" si="4"/>
        <v>0</v>
      </c>
      <c r="Q16" s="154">
        <f t="shared" si="4"/>
        <v>0</v>
      </c>
      <c r="R16" s="154">
        <f t="shared" si="4"/>
        <v>0</v>
      </c>
      <c r="S16" s="154">
        <f t="shared" si="4"/>
        <v>0</v>
      </c>
      <c r="T16" s="154">
        <f t="shared" si="4"/>
        <v>0</v>
      </c>
      <c r="U16" s="154">
        <f t="shared" si="4"/>
        <v>0</v>
      </c>
      <c r="V16" s="154">
        <f t="shared" si="4"/>
        <v>0</v>
      </c>
      <c r="W16" s="154">
        <f t="shared" si="4"/>
        <v>0</v>
      </c>
      <c r="X16" s="154">
        <f t="shared" si="4"/>
        <v>0</v>
      </c>
      <c r="Y16" s="154">
        <f t="shared" si="4"/>
        <v>0</v>
      </c>
      <c r="Z16" s="154">
        <f t="shared" si="4"/>
        <v>0</v>
      </c>
      <c r="AA16" s="154">
        <f t="shared" si="4"/>
        <v>0</v>
      </c>
      <c r="AB16" s="367">
        <f t="shared" si="1"/>
        <v>0</v>
      </c>
    </row>
    <row r="17" spans="1:28" s="368" customFormat="1" ht="12.75">
      <c r="A17" s="86"/>
      <c r="B17" s="368" t="s">
        <v>65</v>
      </c>
      <c r="C17" s="203">
        <f>'2.pielik. Alternatīvu aprēķins'!C19</f>
        <v>0</v>
      </c>
      <c r="D17" s="443"/>
      <c r="E17" s="365"/>
      <c r="F17" s="31" t="s">
        <v>6</v>
      </c>
      <c r="G17" s="153">
        <f>(1+$E$17)*'2.pielik. Alternatīvu aprēķins'!G19</f>
        <v>0</v>
      </c>
      <c r="H17" s="154">
        <f>(1+$E$17)*'2.pielik. Alternatīvu aprēķins'!H19</f>
        <v>0</v>
      </c>
      <c r="I17" s="154">
        <f>(1+$E$17)*'2.pielik. Alternatīvu aprēķins'!I19</f>
        <v>0</v>
      </c>
      <c r="J17" s="154">
        <f>(1+$E$17)*'2.pielik. Alternatīvu aprēķins'!J19</f>
        <v>0</v>
      </c>
      <c r="K17" s="154">
        <f>(1+$E$17)*'2.pielik. Alternatīvu aprēķins'!K19</f>
        <v>0</v>
      </c>
      <c r="L17" s="154">
        <f>(1+$E$17)*'2.pielik. Alternatīvu aprēķins'!L19</f>
        <v>0</v>
      </c>
      <c r="M17" s="154">
        <f>(1+$E$17)*'2.pielik. Alternatīvu aprēķins'!M19</f>
        <v>0</v>
      </c>
      <c r="N17" s="154">
        <f>(1+$E$17)*'2.pielik. Alternatīvu aprēķins'!N19</f>
        <v>0</v>
      </c>
      <c r="O17" s="154">
        <f>(1+$E$17)*'2.pielik. Alternatīvu aprēķins'!O19</f>
        <v>0</v>
      </c>
      <c r="P17" s="154">
        <f>(1+$E$17)*'2.pielik. Alternatīvu aprēķins'!P19</f>
        <v>0</v>
      </c>
      <c r="Q17" s="154">
        <f>(1+$E$17)*'2.pielik. Alternatīvu aprēķins'!Q19</f>
        <v>0</v>
      </c>
      <c r="R17" s="154">
        <f>(1+$E$17)*'2.pielik. Alternatīvu aprēķins'!R19</f>
        <v>0</v>
      </c>
      <c r="S17" s="154">
        <f>(1+$E$17)*'2.pielik. Alternatīvu aprēķins'!S19</f>
        <v>0</v>
      </c>
      <c r="T17" s="154">
        <f>(1+$E$17)*'2.pielik. Alternatīvu aprēķins'!T19</f>
        <v>0</v>
      </c>
      <c r="U17" s="154">
        <f>(1+$E$17)*'2.pielik. Alternatīvu aprēķins'!U19</f>
        <v>0</v>
      </c>
      <c r="V17" s="154">
        <f>(1+$E$17)*'2.pielik. Alternatīvu aprēķins'!V19</f>
        <v>0</v>
      </c>
      <c r="W17" s="154">
        <f>(1+$E$17)*'2.pielik. Alternatīvu aprēķins'!W19</f>
        <v>0</v>
      </c>
      <c r="X17" s="154">
        <f>(1+$E$17)*'2.pielik. Alternatīvu aprēķins'!X19</f>
        <v>0</v>
      </c>
      <c r="Y17" s="154">
        <f>(1+$E$17)*'2.pielik. Alternatīvu aprēķins'!Y19</f>
        <v>0</v>
      </c>
      <c r="Z17" s="154">
        <f>(1+$E$17)*'2.pielik. Alternatīvu aprēķins'!Z19</f>
        <v>0</v>
      </c>
      <c r="AA17" s="154">
        <f>(1+$E$17)*'2.pielik. Alternatīvu aprēķins'!AA19</f>
        <v>0</v>
      </c>
      <c r="AB17" s="367">
        <f t="shared" si="1"/>
        <v>0</v>
      </c>
    </row>
    <row r="18" spans="1:28" s="368" customFormat="1" ht="12.75">
      <c r="A18" s="86"/>
      <c r="B18" s="203" t="s">
        <v>66</v>
      </c>
      <c r="C18" s="203">
        <f>'2.pielik. Alternatīvu aprēķins'!C20</f>
        <v>0</v>
      </c>
      <c r="D18" s="443"/>
      <c r="E18" s="365"/>
      <c r="F18" s="31" t="s">
        <v>6</v>
      </c>
      <c r="G18" s="153">
        <f>(1+$E$18)*'2.pielik. Alternatīvu aprēķins'!G2018</f>
        <v>0</v>
      </c>
      <c r="H18" s="154">
        <f>(1+$E$18)*'2.pielik. Alternatīvu aprēķins'!H2018</f>
        <v>0</v>
      </c>
      <c r="I18" s="154">
        <f>(1+$E$18)*'2.pielik. Alternatīvu aprēķins'!I2018</f>
        <v>0</v>
      </c>
      <c r="J18" s="154">
        <f>(1+$E$18)*'2.pielik. Alternatīvu aprēķins'!J2018</f>
        <v>0</v>
      </c>
      <c r="K18" s="154">
        <f>(1+$E$18)*'2.pielik. Alternatīvu aprēķins'!K2018</f>
        <v>0</v>
      </c>
      <c r="L18" s="154">
        <f>(1+$E$18)*'2.pielik. Alternatīvu aprēķins'!L2018</f>
        <v>0</v>
      </c>
      <c r="M18" s="154">
        <f>(1+$E$18)*'2.pielik. Alternatīvu aprēķins'!M2018</f>
        <v>0</v>
      </c>
      <c r="N18" s="154">
        <f>(1+$E$18)*'2.pielik. Alternatīvu aprēķins'!N2018</f>
        <v>0</v>
      </c>
      <c r="O18" s="154">
        <f>(1+$E$18)*'2.pielik. Alternatīvu aprēķins'!O2018</f>
        <v>0</v>
      </c>
      <c r="P18" s="154">
        <f>(1+$E$18)*'2.pielik. Alternatīvu aprēķins'!P2018</f>
        <v>0</v>
      </c>
      <c r="Q18" s="154">
        <f>(1+$E$18)*'2.pielik. Alternatīvu aprēķins'!Q2018</f>
        <v>0</v>
      </c>
      <c r="R18" s="154">
        <f>(1+$E$18)*'2.pielik. Alternatīvu aprēķins'!R2018</f>
        <v>0</v>
      </c>
      <c r="S18" s="154">
        <f>(1+$E$18)*'2.pielik. Alternatīvu aprēķins'!S2018</f>
        <v>0</v>
      </c>
      <c r="T18" s="154">
        <f>(1+$E$18)*'2.pielik. Alternatīvu aprēķins'!T2018</f>
        <v>0</v>
      </c>
      <c r="U18" s="154">
        <f>(1+$E$18)*'2.pielik. Alternatīvu aprēķins'!U2018</f>
        <v>0</v>
      </c>
      <c r="V18" s="154">
        <f>(1+$E$18)*'2.pielik. Alternatīvu aprēķins'!V2018</f>
        <v>0</v>
      </c>
      <c r="W18" s="154">
        <f>(1+$E$18)*'2.pielik. Alternatīvu aprēķins'!W2018</f>
        <v>0</v>
      </c>
      <c r="X18" s="154">
        <f>(1+$E$18)*'2.pielik. Alternatīvu aprēķins'!X2018</f>
        <v>0</v>
      </c>
      <c r="Y18" s="154">
        <f>(1+$E$18)*'2.pielik. Alternatīvu aprēķins'!Y2018</f>
        <v>0</v>
      </c>
      <c r="Z18" s="154">
        <f>(1+$E$18)*'2.pielik. Alternatīvu aprēķins'!Z2018</f>
        <v>0</v>
      </c>
      <c r="AA18" s="154">
        <f>(1+$E$18)*'2.pielik. Alternatīvu aprēķins'!AA2018</f>
        <v>0</v>
      </c>
      <c r="AB18" s="367">
        <f t="shared" si="1"/>
        <v>0</v>
      </c>
    </row>
    <row r="19" spans="1:28" s="368" customFormat="1" ht="12.75">
      <c r="A19" s="86"/>
      <c r="B19" s="203" t="s">
        <v>67</v>
      </c>
      <c r="C19" s="203">
        <f>'2.pielik. Alternatīvu aprēķins'!C21</f>
        <v>0</v>
      </c>
      <c r="D19" s="443"/>
      <c r="E19" s="365"/>
      <c r="F19" s="31" t="s">
        <v>6</v>
      </c>
      <c r="G19" s="153">
        <f>(1+$E$19)*'2.pielik. Alternatīvu aprēķins'!G21</f>
        <v>0</v>
      </c>
      <c r="H19" s="154">
        <f>(1+$E$19)*'2.pielik. Alternatīvu aprēķins'!H21</f>
        <v>0</v>
      </c>
      <c r="I19" s="154">
        <f>(1+$E$19)*'2.pielik. Alternatīvu aprēķins'!I21</f>
        <v>0</v>
      </c>
      <c r="J19" s="154">
        <f>(1+$E$19)*'2.pielik. Alternatīvu aprēķins'!J21</f>
        <v>0</v>
      </c>
      <c r="K19" s="154">
        <f>(1+$E$19)*'2.pielik. Alternatīvu aprēķins'!K21</f>
        <v>0</v>
      </c>
      <c r="L19" s="154">
        <f>(1+$E$19)*'2.pielik. Alternatīvu aprēķins'!L21</f>
        <v>0</v>
      </c>
      <c r="M19" s="154">
        <f>(1+$E$19)*'2.pielik. Alternatīvu aprēķins'!M21</f>
        <v>0</v>
      </c>
      <c r="N19" s="154">
        <f>(1+$E$19)*'2.pielik. Alternatīvu aprēķins'!N21</f>
        <v>0</v>
      </c>
      <c r="O19" s="154">
        <f>(1+$E$19)*'2.pielik. Alternatīvu aprēķins'!O21</f>
        <v>0</v>
      </c>
      <c r="P19" s="154">
        <f>(1+$E$19)*'2.pielik. Alternatīvu aprēķins'!P21</f>
        <v>0</v>
      </c>
      <c r="Q19" s="154">
        <f>(1+$E$19)*'2.pielik. Alternatīvu aprēķins'!Q21</f>
        <v>0</v>
      </c>
      <c r="R19" s="154">
        <f>(1+$E$19)*'2.pielik. Alternatīvu aprēķins'!R21</f>
        <v>0</v>
      </c>
      <c r="S19" s="154">
        <f>(1+$E$19)*'2.pielik. Alternatīvu aprēķins'!S21</f>
        <v>0</v>
      </c>
      <c r="T19" s="154">
        <f>(1+$E$19)*'2.pielik. Alternatīvu aprēķins'!T21</f>
        <v>0</v>
      </c>
      <c r="U19" s="154">
        <f>(1+$E$19)*'2.pielik. Alternatīvu aprēķins'!U21</f>
        <v>0</v>
      </c>
      <c r="V19" s="154">
        <f>(1+$E$19)*'2.pielik. Alternatīvu aprēķins'!V21</f>
        <v>0</v>
      </c>
      <c r="W19" s="154">
        <f>(1+$E$19)*'2.pielik. Alternatīvu aprēķins'!W21</f>
        <v>0</v>
      </c>
      <c r="X19" s="154">
        <f>(1+$E$19)*'2.pielik. Alternatīvu aprēķins'!X21</f>
        <v>0</v>
      </c>
      <c r="Y19" s="154">
        <f>(1+$E$19)*'2.pielik. Alternatīvu aprēķins'!Y21</f>
        <v>0</v>
      </c>
      <c r="Z19" s="154">
        <f>(1+$E$19)*'2.pielik. Alternatīvu aprēķins'!Z21</f>
        <v>0</v>
      </c>
      <c r="AA19" s="154">
        <f>(1+$E$19)*'2.pielik. Alternatīvu aprēķins'!AA21</f>
        <v>0</v>
      </c>
      <c r="AB19" s="367">
        <f t="shared" si="1"/>
        <v>0</v>
      </c>
    </row>
    <row r="20" spans="1:28" s="368" customFormat="1" ht="12.75">
      <c r="A20" s="86"/>
      <c r="B20" s="203" t="s">
        <v>68</v>
      </c>
      <c r="C20" s="203">
        <f>'2.pielik. Alternatīvu aprēķins'!C22</f>
        <v>0</v>
      </c>
      <c r="D20" s="443"/>
      <c r="E20" s="365"/>
      <c r="F20" s="31" t="s">
        <v>6</v>
      </c>
      <c r="G20" s="153">
        <f>(1+$E$20)*'2.pielik. Alternatīvu aprēķins'!G22</f>
        <v>0</v>
      </c>
      <c r="H20" s="154">
        <f>(1+$E$20)*'2.pielik. Alternatīvu aprēķins'!H22</f>
        <v>0</v>
      </c>
      <c r="I20" s="154">
        <f>(1+$E$20)*'2.pielik. Alternatīvu aprēķins'!I22</f>
        <v>0</v>
      </c>
      <c r="J20" s="154">
        <f>(1+$E$20)*'2.pielik. Alternatīvu aprēķins'!J22</f>
        <v>0</v>
      </c>
      <c r="K20" s="154">
        <f>(1+$E$20)*'2.pielik. Alternatīvu aprēķins'!K22</f>
        <v>0</v>
      </c>
      <c r="L20" s="154">
        <f>(1+$E$20)*'2.pielik. Alternatīvu aprēķins'!L22</f>
        <v>0</v>
      </c>
      <c r="M20" s="154">
        <f>(1+$E$20)*'2.pielik. Alternatīvu aprēķins'!M22</f>
        <v>0</v>
      </c>
      <c r="N20" s="154">
        <f>(1+$E$20)*'2.pielik. Alternatīvu aprēķins'!N22</f>
        <v>0</v>
      </c>
      <c r="O20" s="154">
        <f>(1+$E$20)*'2.pielik. Alternatīvu aprēķins'!O22</f>
        <v>0</v>
      </c>
      <c r="P20" s="154">
        <f>(1+$E$20)*'2.pielik. Alternatīvu aprēķins'!P22</f>
        <v>0</v>
      </c>
      <c r="Q20" s="154">
        <f>(1+$E$20)*'2.pielik. Alternatīvu aprēķins'!Q22</f>
        <v>0</v>
      </c>
      <c r="R20" s="154">
        <f>(1+$E$20)*'2.pielik. Alternatīvu aprēķins'!R22</f>
        <v>0</v>
      </c>
      <c r="S20" s="154">
        <f>(1+$E$20)*'2.pielik. Alternatīvu aprēķins'!S22</f>
        <v>0</v>
      </c>
      <c r="T20" s="154">
        <f>(1+$E$20)*'2.pielik. Alternatīvu aprēķins'!T22</f>
        <v>0</v>
      </c>
      <c r="U20" s="154">
        <f>(1+$E$20)*'2.pielik. Alternatīvu aprēķins'!U22</f>
        <v>0</v>
      </c>
      <c r="V20" s="154">
        <f>(1+$E$20)*'2.pielik. Alternatīvu aprēķins'!V22</f>
        <v>0</v>
      </c>
      <c r="W20" s="154">
        <f>(1+$E$20)*'2.pielik. Alternatīvu aprēķins'!W22</f>
        <v>0</v>
      </c>
      <c r="X20" s="154">
        <f>(1+$E$20)*'2.pielik. Alternatīvu aprēķins'!X22</f>
        <v>0</v>
      </c>
      <c r="Y20" s="154">
        <f>(1+$E$20)*'2.pielik. Alternatīvu aprēķins'!Y22</f>
        <v>0</v>
      </c>
      <c r="Z20" s="154">
        <f>(1+$E$20)*'2.pielik. Alternatīvu aprēķins'!Z22</f>
        <v>0</v>
      </c>
      <c r="AA20" s="154">
        <f>(1+$E$20)*'2.pielik. Alternatīvu aprēķins'!AA22</f>
        <v>0</v>
      </c>
      <c r="AB20" s="367">
        <f t="shared" si="1"/>
        <v>0</v>
      </c>
    </row>
    <row r="21" spans="1:28" s="368" customFormat="1" ht="12.75">
      <c r="A21" s="86"/>
      <c r="B21" s="203" t="s">
        <v>69</v>
      </c>
      <c r="C21" s="203">
        <f>'2.pielik. Alternatīvu aprēķins'!C23</f>
        <v>0</v>
      </c>
      <c r="D21" s="443"/>
      <c r="E21" s="365"/>
      <c r="F21" s="31" t="s">
        <v>6</v>
      </c>
      <c r="G21" s="153">
        <f>(1+$E$21)*'2.pielik. Alternatīvu aprēķins'!G23</f>
        <v>0</v>
      </c>
      <c r="H21" s="154">
        <f>(1+$E$21)*'2.pielik. Alternatīvu aprēķins'!H23</f>
        <v>0</v>
      </c>
      <c r="I21" s="154">
        <f>(1+$E$21)*'2.pielik. Alternatīvu aprēķins'!I23</f>
        <v>0</v>
      </c>
      <c r="J21" s="154">
        <f>(1+$E$21)*'2.pielik. Alternatīvu aprēķins'!J23</f>
        <v>0</v>
      </c>
      <c r="K21" s="154">
        <f>(1+$E$21)*'2.pielik. Alternatīvu aprēķins'!K23</f>
        <v>0</v>
      </c>
      <c r="L21" s="154">
        <f>(1+$E$21)*'2.pielik. Alternatīvu aprēķins'!L23</f>
        <v>0</v>
      </c>
      <c r="M21" s="154">
        <f>(1+$E$21)*'2.pielik. Alternatīvu aprēķins'!M23</f>
        <v>0</v>
      </c>
      <c r="N21" s="154">
        <f>(1+$E$21)*'2.pielik. Alternatīvu aprēķins'!N23</f>
        <v>0</v>
      </c>
      <c r="O21" s="154">
        <f>(1+$E$21)*'2.pielik. Alternatīvu aprēķins'!O23</f>
        <v>0</v>
      </c>
      <c r="P21" s="154">
        <f>(1+$E$21)*'2.pielik. Alternatīvu aprēķins'!P23</f>
        <v>0</v>
      </c>
      <c r="Q21" s="154">
        <f>(1+$E$21)*'2.pielik. Alternatīvu aprēķins'!Q23</f>
        <v>0</v>
      </c>
      <c r="R21" s="154">
        <f>(1+$E$21)*'2.pielik. Alternatīvu aprēķins'!R23</f>
        <v>0</v>
      </c>
      <c r="S21" s="154">
        <f>(1+$E$21)*'2.pielik. Alternatīvu aprēķins'!S23</f>
        <v>0</v>
      </c>
      <c r="T21" s="154">
        <f>(1+$E$21)*'2.pielik. Alternatīvu aprēķins'!T23</f>
        <v>0</v>
      </c>
      <c r="U21" s="154">
        <f>(1+$E$21)*'2.pielik. Alternatīvu aprēķins'!U23</f>
        <v>0</v>
      </c>
      <c r="V21" s="154">
        <f>(1+$E$21)*'2.pielik. Alternatīvu aprēķins'!V23</f>
        <v>0</v>
      </c>
      <c r="W21" s="154">
        <f>(1+$E$21)*'2.pielik. Alternatīvu aprēķins'!W23</f>
        <v>0</v>
      </c>
      <c r="X21" s="154">
        <f>(1+$E$21)*'2.pielik. Alternatīvu aprēķins'!X23</f>
        <v>0</v>
      </c>
      <c r="Y21" s="154">
        <f>(1+$E$21)*'2.pielik. Alternatīvu aprēķins'!Y23</f>
        <v>0</v>
      </c>
      <c r="Z21" s="154">
        <f>(1+$E$21)*'2.pielik. Alternatīvu aprēķins'!Z23</f>
        <v>0</v>
      </c>
      <c r="AA21" s="154">
        <f>(1+$E$21)*'2.pielik. Alternatīvu aprēķins'!AA23</f>
        <v>0</v>
      </c>
      <c r="AB21" s="367">
        <f t="shared" si="1"/>
        <v>0</v>
      </c>
    </row>
    <row r="22" spans="1:28" s="368" customFormat="1" ht="12.75">
      <c r="A22" s="86"/>
      <c r="B22" s="203" t="s">
        <v>55</v>
      </c>
      <c r="C22" s="94" t="s">
        <v>44</v>
      </c>
      <c r="D22" s="94"/>
      <c r="E22" s="203"/>
      <c r="F22" s="31" t="s">
        <v>6</v>
      </c>
      <c r="G22" s="153">
        <f>'Neparedz.izdevumi'!E7</f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367">
        <f t="shared" si="1"/>
        <v>0</v>
      </c>
    </row>
    <row r="23" spans="1:28" s="368" customFormat="1" ht="12.75">
      <c r="A23" s="86"/>
      <c r="B23" s="204">
        <v>5</v>
      </c>
      <c r="C23" s="87" t="s">
        <v>12</v>
      </c>
      <c r="D23" s="444"/>
      <c r="E23" s="369"/>
      <c r="F23" s="31" t="s">
        <v>6</v>
      </c>
      <c r="G23" s="153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f>(1+E23)*'2.pielik. Alternatīvu aprēķins'!AA25</f>
        <v>0</v>
      </c>
      <c r="AB23" s="367">
        <f t="shared" si="1"/>
        <v>0</v>
      </c>
    </row>
    <row r="24" spans="1:28" s="368" customFormat="1" ht="12.75">
      <c r="A24" s="86"/>
      <c r="B24" s="205">
        <v>6</v>
      </c>
      <c r="C24" s="101" t="s">
        <v>14</v>
      </c>
      <c r="D24" s="101"/>
      <c r="E24" s="205"/>
      <c r="F24" s="31" t="s">
        <v>6</v>
      </c>
      <c r="G24" s="292">
        <f aca="true" t="shared" si="5" ref="G24:AA24">G6+G10+G11+G15+G23</f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3">
        <f t="shared" si="5"/>
        <v>0</v>
      </c>
      <c r="M24" s="293">
        <f t="shared" si="5"/>
        <v>0</v>
      </c>
      <c r="N24" s="293">
        <f t="shared" si="5"/>
        <v>0</v>
      </c>
      <c r="O24" s="293">
        <f t="shared" si="5"/>
        <v>0</v>
      </c>
      <c r="P24" s="293">
        <f t="shared" si="5"/>
        <v>0</v>
      </c>
      <c r="Q24" s="293">
        <f t="shared" si="5"/>
        <v>0</v>
      </c>
      <c r="R24" s="293">
        <f t="shared" si="5"/>
        <v>0</v>
      </c>
      <c r="S24" s="293">
        <f t="shared" si="5"/>
        <v>0</v>
      </c>
      <c r="T24" s="293">
        <f t="shared" si="5"/>
        <v>0</v>
      </c>
      <c r="U24" s="293">
        <f t="shared" si="5"/>
        <v>0</v>
      </c>
      <c r="V24" s="293">
        <f t="shared" si="5"/>
        <v>0</v>
      </c>
      <c r="W24" s="293">
        <f t="shared" si="5"/>
        <v>0</v>
      </c>
      <c r="X24" s="293">
        <f t="shared" si="5"/>
        <v>0</v>
      </c>
      <c r="Y24" s="293">
        <f t="shared" si="5"/>
        <v>0</v>
      </c>
      <c r="Z24" s="293">
        <f t="shared" si="5"/>
        <v>0</v>
      </c>
      <c r="AA24" s="293">
        <f t="shared" si="5"/>
        <v>0</v>
      </c>
      <c r="AB24" s="294">
        <f>SUM(G24:AA24)</f>
        <v>0</v>
      </c>
    </row>
    <row r="25" spans="1:29" s="22" customFormat="1" ht="12.75">
      <c r="A25" s="18">
        <v>2</v>
      </c>
      <c r="B25" s="19" t="s">
        <v>15</v>
      </c>
      <c r="C25" s="19"/>
      <c r="D25" s="19"/>
      <c r="E25" s="19"/>
      <c r="F25" s="1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10"/>
    </row>
    <row r="26" ht="12.75">
      <c r="A26" s="29"/>
    </row>
    <row r="27" spans="1:27" ht="12.75">
      <c r="A27" s="29"/>
      <c r="B27" s="41" t="s">
        <v>16</v>
      </c>
      <c r="C27" s="42" t="s">
        <v>17</v>
      </c>
      <c r="D27" s="42"/>
      <c r="E27" s="42"/>
      <c r="F27" s="16" t="s">
        <v>18</v>
      </c>
      <c r="G27" s="314">
        <v>0.05</v>
      </c>
      <c r="H27" s="3"/>
      <c r="I27" s="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"/>
      <c r="AA27" s="3"/>
    </row>
    <row r="28" spans="1:27" ht="12.75">
      <c r="A28" s="29"/>
      <c r="C28" s="42"/>
      <c r="D28" s="42"/>
      <c r="E28" s="4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29"/>
      <c r="B29" s="10" t="s">
        <v>19</v>
      </c>
      <c r="C29" s="42" t="s">
        <v>20</v>
      </c>
      <c r="D29" s="42"/>
      <c r="E29" s="42"/>
      <c r="F29" s="16" t="s">
        <v>21</v>
      </c>
      <c r="G29" s="45">
        <v>0</v>
      </c>
      <c r="H29" s="45">
        <f aca="true" t="shared" si="6" ref="H29:AA29">G29+1</f>
        <v>1</v>
      </c>
      <c r="I29" s="45">
        <f t="shared" si="6"/>
        <v>2</v>
      </c>
      <c r="J29" s="45">
        <f t="shared" si="6"/>
        <v>3</v>
      </c>
      <c r="K29" s="45">
        <f t="shared" si="6"/>
        <v>4</v>
      </c>
      <c r="L29" s="45">
        <f t="shared" si="6"/>
        <v>5</v>
      </c>
      <c r="M29" s="45">
        <f t="shared" si="6"/>
        <v>6</v>
      </c>
      <c r="N29" s="45">
        <f t="shared" si="6"/>
        <v>7</v>
      </c>
      <c r="O29" s="45">
        <f t="shared" si="6"/>
        <v>8</v>
      </c>
      <c r="P29" s="45">
        <f t="shared" si="6"/>
        <v>9</v>
      </c>
      <c r="Q29" s="45">
        <f t="shared" si="6"/>
        <v>10</v>
      </c>
      <c r="R29" s="45">
        <f t="shared" si="6"/>
        <v>11</v>
      </c>
      <c r="S29" s="45">
        <f t="shared" si="6"/>
        <v>12</v>
      </c>
      <c r="T29" s="45">
        <f t="shared" si="6"/>
        <v>13</v>
      </c>
      <c r="U29" s="45">
        <f t="shared" si="6"/>
        <v>14</v>
      </c>
      <c r="V29" s="45">
        <f t="shared" si="6"/>
        <v>15</v>
      </c>
      <c r="W29" s="45">
        <f t="shared" si="6"/>
        <v>16</v>
      </c>
      <c r="X29" s="45">
        <f t="shared" si="6"/>
        <v>17</v>
      </c>
      <c r="Y29" s="45">
        <f t="shared" si="6"/>
        <v>18</v>
      </c>
      <c r="Z29" s="45">
        <f t="shared" si="6"/>
        <v>19</v>
      </c>
      <c r="AA29" s="45">
        <f t="shared" si="6"/>
        <v>20</v>
      </c>
    </row>
    <row r="30" spans="1:27" ht="12.75">
      <c r="A30" s="53"/>
      <c r="B30" s="10" t="s">
        <v>22</v>
      </c>
      <c r="C30" s="42" t="s">
        <v>23</v>
      </c>
      <c r="D30" s="42"/>
      <c r="E30" s="42"/>
      <c r="F30" s="16" t="s">
        <v>24</v>
      </c>
      <c r="G30" s="46">
        <f aca="true" t="shared" si="7" ref="G30:AA30">1/(1+$G$27)^G29</f>
        <v>1</v>
      </c>
      <c r="H30" s="46">
        <f t="shared" si="7"/>
        <v>0.9523809523809523</v>
      </c>
      <c r="I30" s="46">
        <f t="shared" si="7"/>
        <v>0.9070294784580498</v>
      </c>
      <c r="J30" s="46">
        <f t="shared" si="7"/>
        <v>0.863837598531476</v>
      </c>
      <c r="K30" s="46">
        <f t="shared" si="7"/>
        <v>0.822702474791882</v>
      </c>
      <c r="L30" s="46">
        <f t="shared" si="7"/>
        <v>0.783526166468459</v>
      </c>
      <c r="M30" s="46">
        <f t="shared" si="7"/>
        <v>0.7462153966366276</v>
      </c>
      <c r="N30" s="46">
        <f t="shared" si="7"/>
        <v>0.7106813301301215</v>
      </c>
      <c r="O30" s="46">
        <f t="shared" si="7"/>
        <v>0.6768393620286872</v>
      </c>
      <c r="P30" s="46">
        <f t="shared" si="7"/>
        <v>0.6446089162177973</v>
      </c>
      <c r="Q30" s="46">
        <f t="shared" si="7"/>
        <v>0.6139132535407593</v>
      </c>
      <c r="R30" s="46">
        <f t="shared" si="7"/>
        <v>0.5846792890864374</v>
      </c>
      <c r="S30" s="46">
        <f t="shared" si="7"/>
        <v>0.5568374181775595</v>
      </c>
      <c r="T30" s="46">
        <f t="shared" si="7"/>
        <v>0.5303213506452946</v>
      </c>
      <c r="U30" s="46">
        <f t="shared" si="7"/>
        <v>0.5050679529955189</v>
      </c>
      <c r="V30" s="46">
        <f t="shared" si="7"/>
        <v>0.4810170980909702</v>
      </c>
      <c r="W30" s="46">
        <f t="shared" si="7"/>
        <v>0.4581115219914002</v>
      </c>
      <c r="X30" s="46">
        <f t="shared" si="7"/>
        <v>0.43629668761085727</v>
      </c>
      <c r="Y30" s="46">
        <f t="shared" si="7"/>
        <v>0.41552065486748313</v>
      </c>
      <c r="Z30" s="46">
        <f t="shared" si="7"/>
        <v>0.3957339570166506</v>
      </c>
      <c r="AA30" s="46">
        <f t="shared" si="7"/>
        <v>0.3768894828730006</v>
      </c>
    </row>
    <row r="31" spans="1:29" ht="12.75">
      <c r="A31" s="29"/>
      <c r="B31" s="24" t="s">
        <v>25</v>
      </c>
      <c r="C31" s="24" t="s">
        <v>26</v>
      </c>
      <c r="D31" s="24"/>
      <c r="E31" s="24"/>
      <c r="F31" s="25" t="s">
        <v>6</v>
      </c>
      <c r="G31" s="299">
        <f aca="true" t="shared" si="8" ref="G31:AA31">G6*G30</f>
        <v>0</v>
      </c>
      <c r="H31" s="300">
        <f t="shared" si="8"/>
        <v>0</v>
      </c>
      <c r="I31" s="300">
        <f t="shared" si="8"/>
        <v>0</v>
      </c>
      <c r="J31" s="300">
        <f t="shared" si="8"/>
        <v>0</v>
      </c>
      <c r="K31" s="300">
        <f t="shared" si="8"/>
        <v>0</v>
      </c>
      <c r="L31" s="300">
        <f t="shared" si="8"/>
        <v>0</v>
      </c>
      <c r="M31" s="300">
        <f t="shared" si="8"/>
        <v>0</v>
      </c>
      <c r="N31" s="300">
        <f t="shared" si="8"/>
        <v>0</v>
      </c>
      <c r="O31" s="300">
        <f t="shared" si="8"/>
        <v>0</v>
      </c>
      <c r="P31" s="300">
        <f t="shared" si="8"/>
        <v>0</v>
      </c>
      <c r="Q31" s="300">
        <f t="shared" si="8"/>
        <v>0</v>
      </c>
      <c r="R31" s="300">
        <f t="shared" si="8"/>
        <v>0</v>
      </c>
      <c r="S31" s="300">
        <f t="shared" si="8"/>
        <v>0</v>
      </c>
      <c r="T31" s="300">
        <f t="shared" si="8"/>
        <v>0</v>
      </c>
      <c r="U31" s="300">
        <f t="shared" si="8"/>
        <v>0</v>
      </c>
      <c r="V31" s="300">
        <f t="shared" si="8"/>
        <v>0</v>
      </c>
      <c r="W31" s="300">
        <f t="shared" si="8"/>
        <v>0</v>
      </c>
      <c r="X31" s="300">
        <f t="shared" si="8"/>
        <v>0</v>
      </c>
      <c r="Y31" s="300">
        <f t="shared" si="8"/>
        <v>0</v>
      </c>
      <c r="Z31" s="300">
        <f t="shared" si="8"/>
        <v>0</v>
      </c>
      <c r="AA31" s="300">
        <f t="shared" si="8"/>
        <v>0</v>
      </c>
      <c r="AB31" s="287">
        <f aca="true" t="shared" si="9" ref="AB31:AB36">SUM(G31:AA31)</f>
        <v>0</v>
      </c>
      <c r="AC31" s="10"/>
    </row>
    <row r="32" spans="1:29" ht="12.75">
      <c r="A32" s="29"/>
      <c r="B32" s="30" t="s">
        <v>27</v>
      </c>
      <c r="C32" s="30" t="s">
        <v>28</v>
      </c>
      <c r="D32" s="30"/>
      <c r="E32" s="30"/>
      <c r="F32" s="31" t="s">
        <v>6</v>
      </c>
      <c r="G32" s="301">
        <f aca="true" t="shared" si="10" ref="G32:AA32">G30*G10</f>
        <v>0</v>
      </c>
      <c r="H32" s="302">
        <f t="shared" si="10"/>
        <v>0</v>
      </c>
      <c r="I32" s="302">
        <f t="shared" si="10"/>
        <v>0</v>
      </c>
      <c r="J32" s="302">
        <f t="shared" si="10"/>
        <v>0</v>
      </c>
      <c r="K32" s="302">
        <f t="shared" si="10"/>
        <v>0</v>
      </c>
      <c r="L32" s="302">
        <f t="shared" si="10"/>
        <v>0</v>
      </c>
      <c r="M32" s="302">
        <f t="shared" si="10"/>
        <v>0</v>
      </c>
      <c r="N32" s="302">
        <f t="shared" si="10"/>
        <v>0</v>
      </c>
      <c r="O32" s="302">
        <f t="shared" si="10"/>
        <v>0</v>
      </c>
      <c r="P32" s="302">
        <f t="shared" si="10"/>
        <v>0</v>
      </c>
      <c r="Q32" s="302">
        <f t="shared" si="10"/>
        <v>0</v>
      </c>
      <c r="R32" s="302">
        <f t="shared" si="10"/>
        <v>0</v>
      </c>
      <c r="S32" s="302">
        <f t="shared" si="10"/>
        <v>0</v>
      </c>
      <c r="T32" s="302">
        <f t="shared" si="10"/>
        <v>0</v>
      </c>
      <c r="U32" s="302">
        <f t="shared" si="10"/>
        <v>0</v>
      </c>
      <c r="V32" s="302">
        <f t="shared" si="10"/>
        <v>0</v>
      </c>
      <c r="W32" s="302">
        <f t="shared" si="10"/>
        <v>0</v>
      </c>
      <c r="X32" s="302">
        <f t="shared" si="10"/>
        <v>0</v>
      </c>
      <c r="Y32" s="302">
        <f t="shared" si="10"/>
        <v>0</v>
      </c>
      <c r="Z32" s="302">
        <f t="shared" si="10"/>
        <v>0</v>
      </c>
      <c r="AA32" s="302">
        <f t="shared" si="10"/>
        <v>0</v>
      </c>
      <c r="AB32" s="291">
        <f t="shared" si="9"/>
        <v>0</v>
      </c>
      <c r="AC32" s="10"/>
    </row>
    <row r="33" spans="1:29" ht="12.75">
      <c r="A33" s="29"/>
      <c r="B33" s="30" t="s">
        <v>27</v>
      </c>
      <c r="C33" s="30" t="s">
        <v>30</v>
      </c>
      <c r="D33" s="30"/>
      <c r="E33" s="30"/>
      <c r="F33" s="31" t="s">
        <v>6</v>
      </c>
      <c r="G33" s="301">
        <f aca="true" t="shared" si="11" ref="G33:AA33">G11*G30</f>
        <v>0</v>
      </c>
      <c r="H33" s="302">
        <f t="shared" si="11"/>
        <v>0</v>
      </c>
      <c r="I33" s="302">
        <f t="shared" si="11"/>
        <v>0</v>
      </c>
      <c r="J33" s="302">
        <f t="shared" si="11"/>
        <v>0</v>
      </c>
      <c r="K33" s="302">
        <f t="shared" si="11"/>
        <v>0</v>
      </c>
      <c r="L33" s="302">
        <f t="shared" si="11"/>
        <v>0</v>
      </c>
      <c r="M33" s="302">
        <f t="shared" si="11"/>
        <v>0</v>
      </c>
      <c r="N33" s="302">
        <f t="shared" si="11"/>
        <v>0</v>
      </c>
      <c r="O33" s="302">
        <f t="shared" si="11"/>
        <v>0</v>
      </c>
      <c r="P33" s="302">
        <f t="shared" si="11"/>
        <v>0</v>
      </c>
      <c r="Q33" s="302">
        <f t="shared" si="11"/>
        <v>0</v>
      </c>
      <c r="R33" s="302">
        <f t="shared" si="11"/>
        <v>0</v>
      </c>
      <c r="S33" s="302">
        <f t="shared" si="11"/>
        <v>0</v>
      </c>
      <c r="T33" s="302">
        <f t="shared" si="11"/>
        <v>0</v>
      </c>
      <c r="U33" s="302">
        <f t="shared" si="11"/>
        <v>0</v>
      </c>
      <c r="V33" s="302">
        <f t="shared" si="11"/>
        <v>0</v>
      </c>
      <c r="W33" s="302">
        <f t="shared" si="11"/>
        <v>0</v>
      </c>
      <c r="X33" s="302">
        <f t="shared" si="11"/>
        <v>0</v>
      </c>
      <c r="Y33" s="302">
        <f t="shared" si="11"/>
        <v>0</v>
      </c>
      <c r="Z33" s="302">
        <f t="shared" si="11"/>
        <v>0</v>
      </c>
      <c r="AA33" s="302">
        <f t="shared" si="11"/>
        <v>0</v>
      </c>
      <c r="AB33" s="291">
        <f t="shared" si="9"/>
        <v>0</v>
      </c>
      <c r="AC33" s="10"/>
    </row>
    <row r="34" spans="1:29" ht="12.75">
      <c r="A34" s="29"/>
      <c r="B34" s="30" t="s">
        <v>29</v>
      </c>
      <c r="C34" s="30" t="s">
        <v>32</v>
      </c>
      <c r="D34" s="30"/>
      <c r="E34" s="30"/>
      <c r="F34" s="31" t="s">
        <v>6</v>
      </c>
      <c r="G34" s="301">
        <f aca="true" t="shared" si="12" ref="G34:AA34">G15*G30</f>
        <v>0</v>
      </c>
      <c r="H34" s="302">
        <f t="shared" si="12"/>
        <v>0</v>
      </c>
      <c r="I34" s="302">
        <f t="shared" si="12"/>
        <v>0</v>
      </c>
      <c r="J34" s="302">
        <f t="shared" si="12"/>
        <v>0</v>
      </c>
      <c r="K34" s="302">
        <f t="shared" si="12"/>
        <v>0</v>
      </c>
      <c r="L34" s="302">
        <f t="shared" si="12"/>
        <v>0</v>
      </c>
      <c r="M34" s="302">
        <f t="shared" si="12"/>
        <v>0</v>
      </c>
      <c r="N34" s="302">
        <f t="shared" si="12"/>
        <v>0</v>
      </c>
      <c r="O34" s="302">
        <f t="shared" si="12"/>
        <v>0</v>
      </c>
      <c r="P34" s="302">
        <f t="shared" si="12"/>
        <v>0</v>
      </c>
      <c r="Q34" s="302">
        <f t="shared" si="12"/>
        <v>0</v>
      </c>
      <c r="R34" s="302">
        <f t="shared" si="12"/>
        <v>0</v>
      </c>
      <c r="S34" s="302">
        <f t="shared" si="12"/>
        <v>0</v>
      </c>
      <c r="T34" s="302">
        <f t="shared" si="12"/>
        <v>0</v>
      </c>
      <c r="U34" s="302">
        <f t="shared" si="12"/>
        <v>0</v>
      </c>
      <c r="V34" s="302">
        <f t="shared" si="12"/>
        <v>0</v>
      </c>
      <c r="W34" s="302">
        <f t="shared" si="12"/>
        <v>0</v>
      </c>
      <c r="X34" s="302">
        <f t="shared" si="12"/>
        <v>0</v>
      </c>
      <c r="Y34" s="302">
        <f t="shared" si="12"/>
        <v>0</v>
      </c>
      <c r="Z34" s="302">
        <f t="shared" si="12"/>
        <v>0</v>
      </c>
      <c r="AA34" s="302">
        <f t="shared" si="12"/>
        <v>0</v>
      </c>
      <c r="AB34" s="291">
        <f t="shared" si="9"/>
        <v>0</v>
      </c>
      <c r="AC34" s="10"/>
    </row>
    <row r="35" spans="1:29" ht="12.75">
      <c r="A35" s="29"/>
      <c r="B35" s="30" t="s">
        <v>31</v>
      </c>
      <c r="C35" s="30" t="s">
        <v>34</v>
      </c>
      <c r="D35" s="30"/>
      <c r="E35" s="30"/>
      <c r="F35" s="31" t="s">
        <v>6</v>
      </c>
      <c r="G35" s="301">
        <f aca="true" t="shared" si="13" ref="G35:AA35">G30*G23</f>
        <v>0</v>
      </c>
      <c r="H35" s="302">
        <f t="shared" si="13"/>
        <v>0</v>
      </c>
      <c r="I35" s="302">
        <f t="shared" si="13"/>
        <v>0</v>
      </c>
      <c r="J35" s="302">
        <f t="shared" si="13"/>
        <v>0</v>
      </c>
      <c r="K35" s="302">
        <f t="shared" si="13"/>
        <v>0</v>
      </c>
      <c r="L35" s="302">
        <f t="shared" si="13"/>
        <v>0</v>
      </c>
      <c r="M35" s="302">
        <f t="shared" si="13"/>
        <v>0</v>
      </c>
      <c r="N35" s="302">
        <f t="shared" si="13"/>
        <v>0</v>
      </c>
      <c r="O35" s="302">
        <f t="shared" si="13"/>
        <v>0</v>
      </c>
      <c r="P35" s="302">
        <f t="shared" si="13"/>
        <v>0</v>
      </c>
      <c r="Q35" s="302">
        <f t="shared" si="13"/>
        <v>0</v>
      </c>
      <c r="R35" s="302">
        <f t="shared" si="13"/>
        <v>0</v>
      </c>
      <c r="S35" s="302">
        <f t="shared" si="13"/>
        <v>0</v>
      </c>
      <c r="T35" s="302">
        <f t="shared" si="13"/>
        <v>0</v>
      </c>
      <c r="U35" s="302">
        <f t="shared" si="13"/>
        <v>0</v>
      </c>
      <c r="V35" s="302">
        <f t="shared" si="13"/>
        <v>0</v>
      </c>
      <c r="W35" s="302">
        <f t="shared" si="13"/>
        <v>0</v>
      </c>
      <c r="X35" s="302">
        <f t="shared" si="13"/>
        <v>0</v>
      </c>
      <c r="Y35" s="302">
        <f t="shared" si="13"/>
        <v>0</v>
      </c>
      <c r="Z35" s="302">
        <f t="shared" si="13"/>
        <v>0</v>
      </c>
      <c r="AA35" s="302">
        <f t="shared" si="13"/>
        <v>0</v>
      </c>
      <c r="AB35" s="291">
        <f t="shared" si="9"/>
        <v>0</v>
      </c>
      <c r="AC35" s="10"/>
    </row>
    <row r="36" spans="1:29" ht="12.75">
      <c r="A36" s="29"/>
      <c r="B36" s="54" t="s">
        <v>33</v>
      </c>
      <c r="C36" s="54" t="s">
        <v>36</v>
      </c>
      <c r="D36" s="54"/>
      <c r="E36" s="54"/>
      <c r="F36" s="55" t="s">
        <v>6</v>
      </c>
      <c r="G36" s="370">
        <f aca="true" t="shared" si="14" ref="G36:AA36">G24*G30</f>
        <v>0</v>
      </c>
      <c r="H36" s="371">
        <f t="shared" si="14"/>
        <v>0</v>
      </c>
      <c r="I36" s="371">
        <f t="shared" si="14"/>
        <v>0</v>
      </c>
      <c r="J36" s="371">
        <f t="shared" si="14"/>
        <v>0</v>
      </c>
      <c r="K36" s="371">
        <f t="shared" si="14"/>
        <v>0</v>
      </c>
      <c r="L36" s="371">
        <f t="shared" si="14"/>
        <v>0</v>
      </c>
      <c r="M36" s="371">
        <f t="shared" si="14"/>
        <v>0</v>
      </c>
      <c r="N36" s="371">
        <f t="shared" si="14"/>
        <v>0</v>
      </c>
      <c r="O36" s="371">
        <f t="shared" si="14"/>
        <v>0</v>
      </c>
      <c r="P36" s="371">
        <f t="shared" si="14"/>
        <v>0</v>
      </c>
      <c r="Q36" s="371">
        <f t="shared" si="14"/>
        <v>0</v>
      </c>
      <c r="R36" s="371">
        <f t="shared" si="14"/>
        <v>0</v>
      </c>
      <c r="S36" s="371">
        <f t="shared" si="14"/>
        <v>0</v>
      </c>
      <c r="T36" s="371">
        <f t="shared" si="14"/>
        <v>0</v>
      </c>
      <c r="U36" s="371">
        <f t="shared" si="14"/>
        <v>0</v>
      </c>
      <c r="V36" s="371">
        <f t="shared" si="14"/>
        <v>0</v>
      </c>
      <c r="W36" s="371">
        <f t="shared" si="14"/>
        <v>0</v>
      </c>
      <c r="X36" s="371">
        <f t="shared" si="14"/>
        <v>0</v>
      </c>
      <c r="Y36" s="371">
        <f t="shared" si="14"/>
        <v>0</v>
      </c>
      <c r="Z36" s="371">
        <f t="shared" si="14"/>
        <v>0</v>
      </c>
      <c r="AA36" s="371">
        <f t="shared" si="14"/>
        <v>0</v>
      </c>
      <c r="AB36" s="372">
        <f t="shared" si="9"/>
        <v>0</v>
      </c>
      <c r="AC36" s="10"/>
    </row>
    <row r="37" spans="1:29" ht="12.75">
      <c r="A37" s="373"/>
      <c r="AC37" s="10"/>
    </row>
    <row r="38" spans="1:29" s="22" customFormat="1" ht="12.75">
      <c r="A38" s="18">
        <v>3</v>
      </c>
      <c r="B38" s="19" t="s">
        <v>159</v>
      </c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10"/>
    </row>
    <row r="39" spans="1:29" ht="12.75">
      <c r="A39" s="373"/>
      <c r="B39" s="54"/>
      <c r="C39" s="54"/>
      <c r="D39" s="54"/>
      <c r="E39" s="54"/>
      <c r="F39" s="269"/>
      <c r="G39" s="54" t="s">
        <v>98</v>
      </c>
      <c r="H39" s="54"/>
      <c r="I39" s="54" t="s">
        <v>99</v>
      </c>
      <c r="J39" s="30"/>
      <c r="AC39" s="10"/>
    </row>
    <row r="40" spans="1:29" ht="12.75">
      <c r="A40" s="29"/>
      <c r="B40" s="10" t="s">
        <v>51</v>
      </c>
      <c r="C40" s="10" t="s">
        <v>2</v>
      </c>
      <c r="F40" s="434"/>
      <c r="G40" s="374">
        <f>AB6</f>
        <v>0</v>
      </c>
      <c r="H40" s="374"/>
      <c r="I40" s="375">
        <f aca="true" t="shared" si="15" ref="I40:I45">AB31</f>
        <v>0</v>
      </c>
      <c r="J40" s="315"/>
      <c r="AC40" s="10"/>
    </row>
    <row r="41" spans="1:29" ht="12.75">
      <c r="A41" s="29"/>
      <c r="B41" s="10" t="s">
        <v>52</v>
      </c>
      <c r="C41" s="10" t="s">
        <v>8</v>
      </c>
      <c r="F41" s="434"/>
      <c r="G41" s="374">
        <f>AB10</f>
        <v>0</v>
      </c>
      <c r="H41" s="374"/>
      <c r="I41" s="375">
        <f t="shared" si="15"/>
        <v>0</v>
      </c>
      <c r="J41" s="315"/>
      <c r="AC41" s="10"/>
    </row>
    <row r="42" spans="1:29" ht="12.75">
      <c r="A42" s="29"/>
      <c r="B42" s="10" t="s">
        <v>53</v>
      </c>
      <c r="C42" s="10" t="s">
        <v>1</v>
      </c>
      <c r="F42" s="434"/>
      <c r="G42" s="374">
        <f>AB11</f>
        <v>0</v>
      </c>
      <c r="H42" s="374"/>
      <c r="I42" s="375">
        <f t="shared" si="15"/>
        <v>0</v>
      </c>
      <c r="J42" s="315"/>
      <c r="AC42" s="10"/>
    </row>
    <row r="43" spans="1:29" ht="12.75">
      <c r="A43" s="29"/>
      <c r="B43" s="10" t="s">
        <v>124</v>
      </c>
      <c r="C43" s="10" t="s">
        <v>0</v>
      </c>
      <c r="F43" s="434"/>
      <c r="G43" s="374">
        <f>AB15</f>
        <v>0</v>
      </c>
      <c r="H43" s="374"/>
      <c r="I43" s="375">
        <f t="shared" si="15"/>
        <v>0</v>
      </c>
      <c r="J43" s="315"/>
      <c r="AC43" s="10"/>
    </row>
    <row r="44" spans="1:29" ht="14.25" customHeight="1">
      <c r="A44" s="29"/>
      <c r="B44" s="10" t="s">
        <v>154</v>
      </c>
      <c r="C44" s="10" t="s">
        <v>12</v>
      </c>
      <c r="F44" s="434"/>
      <c r="G44" s="374">
        <f>AB23</f>
        <v>0</v>
      </c>
      <c r="H44" s="374"/>
      <c r="I44" s="375">
        <f t="shared" si="15"/>
        <v>0</v>
      </c>
      <c r="J44" s="315"/>
      <c r="AC44" s="10"/>
    </row>
    <row r="45" spans="1:29" ht="12.75">
      <c r="A45" s="29"/>
      <c r="B45" s="10" t="s">
        <v>160</v>
      </c>
      <c r="C45" s="10" t="s">
        <v>14</v>
      </c>
      <c r="F45" s="259"/>
      <c r="G45" s="374">
        <f>AB24</f>
        <v>0</v>
      </c>
      <c r="H45" s="374"/>
      <c r="I45" s="375">
        <f t="shared" si="15"/>
        <v>0</v>
      </c>
      <c r="J45" s="315"/>
      <c r="AC45" s="10"/>
    </row>
    <row r="46" spans="1:29" s="22" customFormat="1" ht="12.75">
      <c r="A46" s="18">
        <v>4</v>
      </c>
      <c r="B46" s="19" t="s">
        <v>60</v>
      </c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10"/>
    </row>
    <row r="47" spans="1:29" ht="51">
      <c r="A47" s="373"/>
      <c r="B47" s="54"/>
      <c r="C47" s="54"/>
      <c r="D47" s="54"/>
      <c r="E47" s="54"/>
      <c r="F47" s="269"/>
      <c r="G47" s="269" t="s">
        <v>161</v>
      </c>
      <c r="H47" s="269" t="s">
        <v>162</v>
      </c>
      <c r="I47" s="376" t="s">
        <v>163</v>
      </c>
      <c r="J47" s="377"/>
      <c r="K47" s="4"/>
      <c r="AC47" s="10"/>
    </row>
    <row r="48" spans="1:29" ht="12.75">
      <c r="A48" s="29"/>
      <c r="B48" s="10" t="s">
        <v>54</v>
      </c>
      <c r="C48" s="10" t="s">
        <v>197</v>
      </c>
      <c r="F48" s="258"/>
      <c r="G48" s="378">
        <f>'2.pielik. Alternatīvas'!AB25</f>
        <v>0</v>
      </c>
      <c r="H48" s="378">
        <f>AB36</f>
        <v>0</v>
      </c>
      <c r="I48" s="379" t="e">
        <f>H48/G48-1</f>
        <v>#DIV/0!</v>
      </c>
      <c r="K48" s="4"/>
      <c r="AC48" s="10"/>
    </row>
    <row r="49" spans="1:29" ht="12.75">
      <c r="A49" s="29"/>
      <c r="B49" s="10" t="s">
        <v>55</v>
      </c>
      <c r="C49" s="10" t="s">
        <v>198</v>
      </c>
      <c r="F49" s="258"/>
      <c r="G49" s="379" t="e">
        <f>'4.pielik.Finanšu analīze'!F24</f>
        <v>#NUM!</v>
      </c>
      <c r="H49" s="379" t="e">
        <f>IRR(G24:AA24)</f>
        <v>#NUM!</v>
      </c>
      <c r="I49" s="379" t="e">
        <f>H49-G49</f>
        <v>#NUM!</v>
      </c>
      <c r="J49" s="10" t="s">
        <v>164</v>
      </c>
      <c r="K49" s="4"/>
      <c r="AC49" s="10"/>
    </row>
    <row r="50" ht="12.75">
      <c r="AC50" s="10"/>
    </row>
    <row r="51" ht="12.75">
      <c r="AC51" s="10"/>
    </row>
    <row r="52" ht="12.75">
      <c r="AC52" s="10"/>
    </row>
    <row r="53" spans="1:29" ht="12.75">
      <c r="A53" s="119"/>
      <c r="B53" s="1" t="s">
        <v>173</v>
      </c>
      <c r="C53" s="1"/>
      <c r="D53" s="1"/>
      <c r="E53" s="1"/>
      <c r="F53" s="35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10"/>
    </row>
    <row r="54" spans="1:29" ht="63.75">
      <c r="A54" s="360"/>
      <c r="B54" s="12"/>
      <c r="C54" s="12"/>
      <c r="D54" s="12"/>
      <c r="E54" s="361" t="s">
        <v>158</v>
      </c>
      <c r="F54" s="320" t="s">
        <v>3</v>
      </c>
      <c r="G54" s="14">
        <v>2009</v>
      </c>
      <c r="H54" s="14">
        <v>2010</v>
      </c>
      <c r="I54" s="14">
        <v>2011</v>
      </c>
      <c r="J54" s="14">
        <v>2012</v>
      </c>
      <c r="K54" s="14">
        <v>2013</v>
      </c>
      <c r="L54" s="14">
        <v>2014</v>
      </c>
      <c r="M54" s="14">
        <v>2015</v>
      </c>
      <c r="N54" s="14">
        <v>2016</v>
      </c>
      <c r="O54" s="14">
        <v>2017</v>
      </c>
      <c r="P54" s="14">
        <v>2018</v>
      </c>
      <c r="Q54" s="14">
        <v>2019</v>
      </c>
      <c r="R54" s="14">
        <v>2020</v>
      </c>
      <c r="S54" s="14">
        <v>2021</v>
      </c>
      <c r="T54" s="14">
        <v>2022</v>
      </c>
      <c r="U54" s="14">
        <v>2023</v>
      </c>
      <c r="V54" s="14">
        <v>2024</v>
      </c>
      <c r="W54" s="14">
        <v>2025</v>
      </c>
      <c r="X54" s="14">
        <v>2026</v>
      </c>
      <c r="Y54" s="14">
        <v>2027</v>
      </c>
      <c r="Z54" s="14">
        <v>2028</v>
      </c>
      <c r="AA54" s="14">
        <v>2029</v>
      </c>
      <c r="AB54" s="274" t="s">
        <v>46</v>
      </c>
      <c r="AC54" s="10"/>
    </row>
    <row r="55" spans="1:29" ht="12.75">
      <c r="A55" s="29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"/>
    </row>
    <row r="56" spans="1:29" ht="12.75">
      <c r="A56" s="18">
        <v>1</v>
      </c>
      <c r="B56" s="19" t="s">
        <v>37</v>
      </c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1"/>
      <c r="AC56" s="10"/>
    </row>
    <row r="57" spans="1:28" ht="12.75">
      <c r="A57" s="29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2.75">
      <c r="A58" s="83"/>
      <c r="B58" s="199">
        <v>1</v>
      </c>
      <c r="C58" s="84" t="s">
        <v>2</v>
      </c>
      <c r="D58" s="84"/>
      <c r="E58" s="199"/>
      <c r="F58" s="362" t="s">
        <v>6</v>
      </c>
      <c r="G58" s="285">
        <f aca="true" t="shared" si="16" ref="G58:AA58">SUM(G59:G61)</f>
        <v>0</v>
      </c>
      <c r="H58" s="286">
        <f t="shared" si="16"/>
        <v>0</v>
      </c>
      <c r="I58" s="286">
        <f t="shared" si="16"/>
        <v>0</v>
      </c>
      <c r="J58" s="286">
        <f t="shared" si="16"/>
        <v>0</v>
      </c>
      <c r="K58" s="286">
        <f t="shared" si="16"/>
        <v>0</v>
      </c>
      <c r="L58" s="286">
        <f t="shared" si="16"/>
        <v>0</v>
      </c>
      <c r="M58" s="286">
        <f t="shared" si="16"/>
        <v>0</v>
      </c>
      <c r="N58" s="286">
        <f t="shared" si="16"/>
        <v>0</v>
      </c>
      <c r="O58" s="286">
        <f t="shared" si="16"/>
        <v>0</v>
      </c>
      <c r="P58" s="286">
        <f t="shared" si="16"/>
        <v>0</v>
      </c>
      <c r="Q58" s="286">
        <f t="shared" si="16"/>
        <v>0</v>
      </c>
      <c r="R58" s="286">
        <f t="shared" si="16"/>
        <v>0</v>
      </c>
      <c r="S58" s="286">
        <f t="shared" si="16"/>
        <v>0</v>
      </c>
      <c r="T58" s="286">
        <f t="shared" si="16"/>
        <v>0</v>
      </c>
      <c r="U58" s="286">
        <f t="shared" si="16"/>
        <v>0</v>
      </c>
      <c r="V58" s="286">
        <f t="shared" si="16"/>
        <v>0</v>
      </c>
      <c r="W58" s="286">
        <f t="shared" si="16"/>
        <v>0</v>
      </c>
      <c r="X58" s="286">
        <f t="shared" si="16"/>
        <v>0</v>
      </c>
      <c r="Y58" s="286">
        <f t="shared" si="16"/>
        <v>0</v>
      </c>
      <c r="Z58" s="286">
        <f t="shared" si="16"/>
        <v>0</v>
      </c>
      <c r="AA58" s="286">
        <f t="shared" si="16"/>
        <v>0</v>
      </c>
      <c r="AB58" s="363">
        <f>SUM(G58:AA58)</f>
        <v>0</v>
      </c>
    </row>
    <row r="59" spans="1:28" ht="12.75">
      <c r="A59" s="86"/>
      <c r="B59" s="203" t="s">
        <v>5</v>
      </c>
      <c r="C59" s="203">
        <f>'2.pielik. Alternatīvu aprēķins'!C37</f>
        <v>0</v>
      </c>
      <c r="D59" s="443"/>
      <c r="E59" s="365"/>
      <c r="F59" s="366" t="s">
        <v>6</v>
      </c>
      <c r="G59" s="153">
        <f>(1+$E$59)*'2.pielik. Alternatīvu aprēķins'!G37</f>
        <v>0</v>
      </c>
      <c r="H59" s="154">
        <f>(1+$E$59)*'2.pielik. Alternatīvu aprēķins'!H37</f>
        <v>0</v>
      </c>
      <c r="I59" s="154">
        <f>(1+$E$59)*'2.pielik. Alternatīvu aprēķins'!I37</f>
        <v>0</v>
      </c>
      <c r="J59" s="154">
        <f>(1+$E$59)*'2.pielik. Alternatīvu aprēķins'!J37</f>
        <v>0</v>
      </c>
      <c r="K59" s="154">
        <f>(1+$E$59)*'2.pielik. Alternatīvu aprēķins'!K37</f>
        <v>0</v>
      </c>
      <c r="L59" s="154">
        <f>(1+$E$59)*'2.pielik. Alternatīvu aprēķins'!L37</f>
        <v>0</v>
      </c>
      <c r="M59" s="154">
        <f>(1+$E$59)*'2.pielik. Alternatīvu aprēķins'!M37</f>
        <v>0</v>
      </c>
      <c r="N59" s="154">
        <f>(1+$E$59)*'2.pielik. Alternatīvu aprēķins'!N37</f>
        <v>0</v>
      </c>
      <c r="O59" s="154">
        <f>(1+$E$59)*'2.pielik. Alternatīvu aprēķins'!O37</f>
        <v>0</v>
      </c>
      <c r="P59" s="154">
        <f>(1+$E$59)*'2.pielik. Alternatīvu aprēķins'!P37</f>
        <v>0</v>
      </c>
      <c r="Q59" s="154">
        <f>(1+$E$59)*'2.pielik. Alternatīvu aprēķins'!Q37</f>
        <v>0</v>
      </c>
      <c r="R59" s="154">
        <f>(1+$E$59)*'2.pielik. Alternatīvu aprēķins'!R37</f>
        <v>0</v>
      </c>
      <c r="S59" s="154">
        <f>(1+$E$59)*'2.pielik. Alternatīvu aprēķins'!S37</f>
        <v>0</v>
      </c>
      <c r="T59" s="154">
        <f>(1+$E$59)*'2.pielik. Alternatīvu aprēķins'!T37</f>
        <v>0</v>
      </c>
      <c r="U59" s="154">
        <f>(1+$E$59)*'2.pielik. Alternatīvu aprēķins'!U37</f>
        <v>0</v>
      </c>
      <c r="V59" s="154">
        <f>(1+$E$59)*'2.pielik. Alternatīvu aprēķins'!V37</f>
        <v>0</v>
      </c>
      <c r="W59" s="154">
        <f>(1+$E$59)*'2.pielik. Alternatīvu aprēķins'!W37</f>
        <v>0</v>
      </c>
      <c r="X59" s="154">
        <f>(1+$E$59)*'2.pielik. Alternatīvu aprēķins'!X37</f>
        <v>0</v>
      </c>
      <c r="Y59" s="154">
        <f>(1+$E$59)*'2.pielik. Alternatīvu aprēķins'!Y37</f>
        <v>0</v>
      </c>
      <c r="Z59" s="154">
        <f>(1+$E$59)*'2.pielik. Alternatīvu aprēķins'!Z37</f>
        <v>0</v>
      </c>
      <c r="AA59" s="154">
        <f>(1+$E$59)*'2.pielik. Alternatīvu aprēķins'!AA37</f>
        <v>0</v>
      </c>
      <c r="AB59" s="367">
        <f aca="true" t="shared" si="17" ref="AB59:AB74">SUM(G59:AA59)</f>
        <v>0</v>
      </c>
    </row>
    <row r="60" spans="1:28" ht="12.75">
      <c r="A60" s="86"/>
      <c r="B60" s="203" t="s">
        <v>7</v>
      </c>
      <c r="C60" s="203">
        <f>'2.pielik. Alternatīvu aprēķins'!C38</f>
        <v>0</v>
      </c>
      <c r="D60" s="443"/>
      <c r="E60" s="365"/>
      <c r="F60" s="366" t="s">
        <v>6</v>
      </c>
      <c r="G60" s="153">
        <f>(1+$E$60)*'2.pielik. Alternatīvu aprēķins'!G38</f>
        <v>0</v>
      </c>
      <c r="H60" s="154">
        <f>(1+$E$60)*'2.pielik. Alternatīvu aprēķins'!H38</f>
        <v>0</v>
      </c>
      <c r="I60" s="154">
        <f>(1+$E$60)*'2.pielik. Alternatīvu aprēķins'!I38</f>
        <v>0</v>
      </c>
      <c r="J60" s="154">
        <f>(1+$E$60)*'2.pielik. Alternatīvu aprēķins'!J38</f>
        <v>0</v>
      </c>
      <c r="K60" s="154">
        <f>(1+$E$60)*'2.pielik. Alternatīvu aprēķins'!K38</f>
        <v>0</v>
      </c>
      <c r="L60" s="154">
        <f>(1+$E$60)*'2.pielik. Alternatīvu aprēķins'!L38</f>
        <v>0</v>
      </c>
      <c r="M60" s="154">
        <f>(1+$E$60)*'2.pielik. Alternatīvu aprēķins'!M38</f>
        <v>0</v>
      </c>
      <c r="N60" s="154">
        <f>(1+$E$60)*'2.pielik. Alternatīvu aprēķins'!N38</f>
        <v>0</v>
      </c>
      <c r="O60" s="154">
        <f>(1+$E$60)*'2.pielik. Alternatīvu aprēķins'!O38</f>
        <v>0</v>
      </c>
      <c r="P60" s="154">
        <f>(1+$E$60)*'2.pielik. Alternatīvu aprēķins'!P38</f>
        <v>0</v>
      </c>
      <c r="Q60" s="154">
        <f>(1+$E$60)*'2.pielik. Alternatīvu aprēķins'!Q38</f>
        <v>0</v>
      </c>
      <c r="R60" s="154">
        <f>(1+$E$60)*'2.pielik. Alternatīvu aprēķins'!R38</f>
        <v>0</v>
      </c>
      <c r="S60" s="154">
        <f>(1+$E$60)*'2.pielik. Alternatīvu aprēķins'!S38</f>
        <v>0</v>
      </c>
      <c r="T60" s="154">
        <f>(1+$E$60)*'2.pielik. Alternatīvu aprēķins'!T38</f>
        <v>0</v>
      </c>
      <c r="U60" s="154">
        <f>(1+$E$60)*'2.pielik. Alternatīvu aprēķins'!U38</f>
        <v>0</v>
      </c>
      <c r="V60" s="154">
        <f>(1+$E$60)*'2.pielik. Alternatīvu aprēķins'!V38</f>
        <v>0</v>
      </c>
      <c r="W60" s="154">
        <f>(1+$E$60)*'2.pielik. Alternatīvu aprēķins'!W38</f>
        <v>0</v>
      </c>
      <c r="X60" s="154">
        <f>(1+$E$60)*'2.pielik. Alternatīvu aprēķins'!X38</f>
        <v>0</v>
      </c>
      <c r="Y60" s="154">
        <f>(1+$E$60)*'2.pielik. Alternatīvu aprēķins'!Y38</f>
        <v>0</v>
      </c>
      <c r="Z60" s="154">
        <f>(1+$E$60)*'2.pielik. Alternatīvu aprēķins'!Z38</f>
        <v>0</v>
      </c>
      <c r="AA60" s="154">
        <f>(1+$E$60)*'2.pielik. Alternatīvu aprēķins'!AA38</f>
        <v>0</v>
      </c>
      <c r="AB60" s="367">
        <f t="shared" si="17"/>
        <v>0</v>
      </c>
    </row>
    <row r="61" spans="1:28" ht="12.75">
      <c r="A61" s="86"/>
      <c r="B61" s="203" t="s">
        <v>9</v>
      </c>
      <c r="C61" s="203">
        <f>'2.pielik. Alternatīvu aprēķins'!C39</f>
        <v>0</v>
      </c>
      <c r="D61" s="443"/>
      <c r="E61" s="365"/>
      <c r="F61" s="31" t="s">
        <v>6</v>
      </c>
      <c r="G61" s="153">
        <f>(1+$E$61)*'2.pielik. Alternatīvu aprēķins'!G39</f>
        <v>0</v>
      </c>
      <c r="H61" s="154">
        <f>(1+$E$61)*'2.pielik. Alternatīvu aprēķins'!H39</f>
        <v>0</v>
      </c>
      <c r="I61" s="154">
        <f>(1+$E$61)*'2.pielik. Alternatīvu aprēķins'!I39</f>
        <v>0</v>
      </c>
      <c r="J61" s="154">
        <f>(1+$E$61)*'2.pielik. Alternatīvu aprēķins'!J39</f>
        <v>0</v>
      </c>
      <c r="K61" s="154">
        <f>(1+$E$61)*'2.pielik. Alternatīvu aprēķins'!K39</f>
        <v>0</v>
      </c>
      <c r="L61" s="154">
        <f>(1+$E$61)*'2.pielik. Alternatīvu aprēķins'!L39</f>
        <v>0</v>
      </c>
      <c r="M61" s="154">
        <f>(1+$E$61)*'2.pielik. Alternatīvu aprēķins'!M39</f>
        <v>0</v>
      </c>
      <c r="N61" s="154">
        <f>(1+$E$61)*'2.pielik. Alternatīvu aprēķins'!N39</f>
        <v>0</v>
      </c>
      <c r="O61" s="154">
        <f>(1+$E$61)*'2.pielik. Alternatīvu aprēķins'!O39</f>
        <v>0</v>
      </c>
      <c r="P61" s="154">
        <f>(1+$E$61)*'2.pielik. Alternatīvu aprēķins'!P39</f>
        <v>0</v>
      </c>
      <c r="Q61" s="154">
        <f>(1+$E$61)*'2.pielik. Alternatīvu aprēķins'!Q39</f>
        <v>0</v>
      </c>
      <c r="R61" s="154">
        <f>(1+$E$61)*'2.pielik. Alternatīvu aprēķins'!R39</f>
        <v>0</v>
      </c>
      <c r="S61" s="154">
        <f>(1+$E$61)*'2.pielik. Alternatīvu aprēķins'!S39</f>
        <v>0</v>
      </c>
      <c r="T61" s="154">
        <f>(1+$E$61)*'2.pielik. Alternatīvu aprēķins'!T39</f>
        <v>0</v>
      </c>
      <c r="U61" s="154">
        <f>(1+$E$61)*'2.pielik. Alternatīvu aprēķins'!U39</f>
        <v>0</v>
      </c>
      <c r="V61" s="154">
        <f>(1+$E$61)*'2.pielik. Alternatīvu aprēķins'!V39</f>
        <v>0</v>
      </c>
      <c r="W61" s="154">
        <f>(1+$E$61)*'2.pielik. Alternatīvu aprēķins'!W39</f>
        <v>0</v>
      </c>
      <c r="X61" s="154">
        <f>(1+$E$61)*'2.pielik. Alternatīvu aprēķins'!X39</f>
        <v>0</v>
      </c>
      <c r="Y61" s="154">
        <f>(1+$E$61)*'2.pielik. Alternatīvu aprēķins'!Y39</f>
        <v>0</v>
      </c>
      <c r="Z61" s="154">
        <f>(1+$E$61)*'2.pielik. Alternatīvu aprēķins'!Z39</f>
        <v>0</v>
      </c>
      <c r="AA61" s="154">
        <f>(1+$E$61)*'2.pielik. Alternatīvu aprēķins'!AA39</f>
        <v>0</v>
      </c>
      <c r="AB61" s="367">
        <f t="shared" si="17"/>
        <v>0</v>
      </c>
    </row>
    <row r="62" spans="1:28" ht="12.75">
      <c r="A62" s="86"/>
      <c r="B62" s="204">
        <v>2</v>
      </c>
      <c r="C62" s="87" t="s">
        <v>8</v>
      </c>
      <c r="D62" s="87"/>
      <c r="E62" s="442"/>
      <c r="F62" s="31" t="s">
        <v>6</v>
      </c>
      <c r="G62" s="170">
        <f>(1+$E$62)*'2.pielik. Alternatīvu aprēķins'!G40</f>
        <v>0</v>
      </c>
      <c r="H62" s="171">
        <f>(1+$E$62)*'2.pielik. Alternatīvu aprēķins'!H40</f>
        <v>0</v>
      </c>
      <c r="I62" s="171">
        <f>(1+$E$62)*'2.pielik. Alternatīvu aprēķins'!I40</f>
        <v>0</v>
      </c>
      <c r="J62" s="171">
        <f>(1+$E$62)*'2.pielik. Alternatīvu aprēķins'!J40</f>
        <v>0</v>
      </c>
      <c r="K62" s="171">
        <f>(1+$E$62)*'2.pielik. Alternatīvu aprēķins'!K40</f>
        <v>0</v>
      </c>
      <c r="L62" s="171">
        <f>(1+$E$62)*'2.pielik. Alternatīvu aprēķins'!L40</f>
        <v>0</v>
      </c>
      <c r="M62" s="171">
        <f>(1+$E$62)*'2.pielik. Alternatīvu aprēķins'!M40</f>
        <v>0</v>
      </c>
      <c r="N62" s="171">
        <f>(1+$E$62)*'2.pielik. Alternatīvu aprēķins'!N40</f>
        <v>0</v>
      </c>
      <c r="O62" s="171">
        <f>(1+$E$62)*'2.pielik. Alternatīvu aprēķins'!O40</f>
        <v>0</v>
      </c>
      <c r="P62" s="171">
        <f>(1+$E$62)*'2.pielik. Alternatīvu aprēķins'!P40</f>
        <v>0</v>
      </c>
      <c r="Q62" s="171">
        <f>(1+$E$62)*'2.pielik. Alternatīvu aprēķins'!Q40</f>
        <v>0</v>
      </c>
      <c r="R62" s="171">
        <f>(1+$E$62)*'2.pielik. Alternatīvu aprēķins'!R40</f>
        <v>0</v>
      </c>
      <c r="S62" s="171">
        <f>(1+$E$62)*'2.pielik. Alternatīvu aprēķins'!S40</f>
        <v>0</v>
      </c>
      <c r="T62" s="171">
        <f>(1+$E$62)*'2.pielik. Alternatīvu aprēķins'!T40</f>
        <v>0</v>
      </c>
      <c r="U62" s="171">
        <f>(1+$E$62)*'2.pielik. Alternatīvu aprēķins'!U40</f>
        <v>0</v>
      </c>
      <c r="V62" s="171">
        <f>(1+$E$62)*'2.pielik. Alternatīvu aprēķins'!V40</f>
        <v>0</v>
      </c>
      <c r="W62" s="171">
        <f>(1+$E$62)*'2.pielik. Alternatīvu aprēķins'!W40</f>
        <v>0</v>
      </c>
      <c r="X62" s="171">
        <f>(1+$E$62)*'2.pielik. Alternatīvu aprēķins'!X40</f>
        <v>0</v>
      </c>
      <c r="Y62" s="171">
        <f>(1+$E$62)*'2.pielik. Alternatīvu aprēķins'!Y40</f>
        <v>0</v>
      </c>
      <c r="Z62" s="171">
        <f>(1+$E$62)*'2.pielik. Alternatīvu aprēķins'!Z40</f>
        <v>0</v>
      </c>
      <c r="AA62" s="171">
        <f>(1+$E$62)*'2.pielik. Alternatīvu aprēķins'!AA40</f>
        <v>0</v>
      </c>
      <c r="AB62" s="367">
        <f t="shared" si="17"/>
        <v>0</v>
      </c>
    </row>
    <row r="63" spans="1:28" ht="12.75">
      <c r="A63" s="86"/>
      <c r="B63" s="204">
        <v>3</v>
      </c>
      <c r="C63" s="87" t="s">
        <v>1</v>
      </c>
      <c r="D63" s="87"/>
      <c r="E63" s="204"/>
      <c r="F63" s="31" t="s">
        <v>6</v>
      </c>
      <c r="G63" s="170">
        <f aca="true" t="shared" si="18" ref="G63:AA63">SUM(G64:G66)</f>
        <v>0</v>
      </c>
      <c r="H63" s="171">
        <f t="shared" si="18"/>
        <v>0</v>
      </c>
      <c r="I63" s="171">
        <f t="shared" si="18"/>
        <v>0</v>
      </c>
      <c r="J63" s="171">
        <f t="shared" si="18"/>
        <v>0</v>
      </c>
      <c r="K63" s="171">
        <f t="shared" si="18"/>
        <v>0</v>
      </c>
      <c r="L63" s="171">
        <f t="shared" si="18"/>
        <v>0</v>
      </c>
      <c r="M63" s="171">
        <f t="shared" si="18"/>
        <v>0</v>
      </c>
      <c r="N63" s="171">
        <f t="shared" si="18"/>
        <v>0</v>
      </c>
      <c r="O63" s="171">
        <f t="shared" si="18"/>
        <v>0</v>
      </c>
      <c r="P63" s="171">
        <f t="shared" si="18"/>
        <v>0</v>
      </c>
      <c r="Q63" s="171">
        <f t="shared" si="18"/>
        <v>0</v>
      </c>
      <c r="R63" s="171">
        <f t="shared" si="18"/>
        <v>0</v>
      </c>
      <c r="S63" s="171">
        <f t="shared" si="18"/>
        <v>0</v>
      </c>
      <c r="T63" s="171">
        <f t="shared" si="18"/>
        <v>0</v>
      </c>
      <c r="U63" s="171">
        <f t="shared" si="18"/>
        <v>0</v>
      </c>
      <c r="V63" s="171">
        <f t="shared" si="18"/>
        <v>0</v>
      </c>
      <c r="W63" s="171">
        <f t="shared" si="18"/>
        <v>0</v>
      </c>
      <c r="X63" s="171">
        <f t="shared" si="18"/>
        <v>0</v>
      </c>
      <c r="Y63" s="171">
        <f t="shared" si="18"/>
        <v>0</v>
      </c>
      <c r="Z63" s="171">
        <f t="shared" si="18"/>
        <v>0</v>
      </c>
      <c r="AA63" s="171">
        <f t="shared" si="18"/>
        <v>0</v>
      </c>
      <c r="AB63" s="367">
        <f t="shared" si="17"/>
        <v>0</v>
      </c>
    </row>
    <row r="64" spans="1:28" ht="12.75">
      <c r="A64" s="86"/>
      <c r="B64" s="203" t="s">
        <v>51</v>
      </c>
      <c r="C64" s="203">
        <f>'2.pielik. Alternatīvu aprēķins'!C42</f>
        <v>0</v>
      </c>
      <c r="D64" s="443"/>
      <c r="E64" s="365"/>
      <c r="F64" s="31" t="s">
        <v>6</v>
      </c>
      <c r="G64" s="153">
        <f>(1+$E$64)*'2.pielik. Alternatīvu aprēķins'!G42</f>
        <v>0</v>
      </c>
      <c r="H64" s="154">
        <f>(1+$E$64)*'2.pielik. Alternatīvu aprēķins'!H42</f>
        <v>0</v>
      </c>
      <c r="I64" s="154">
        <f>(1+$E$64)*'2.pielik. Alternatīvu aprēķins'!I42</f>
        <v>0</v>
      </c>
      <c r="J64" s="154">
        <f>(1+$E$64)*'2.pielik. Alternatīvu aprēķins'!J42</f>
        <v>0</v>
      </c>
      <c r="K64" s="154">
        <f>(1+$E$64)*'2.pielik. Alternatīvu aprēķins'!K42</f>
        <v>0</v>
      </c>
      <c r="L64" s="154">
        <f>(1+$E$64)*'2.pielik. Alternatīvu aprēķins'!L42</f>
        <v>0</v>
      </c>
      <c r="M64" s="154">
        <f>(1+$E$64)*'2.pielik. Alternatīvu aprēķins'!M42</f>
        <v>0</v>
      </c>
      <c r="N64" s="154">
        <f>(1+$E$64)*'2.pielik. Alternatīvu aprēķins'!N42</f>
        <v>0</v>
      </c>
      <c r="O64" s="154">
        <f>(1+$E$64)*'2.pielik. Alternatīvu aprēķins'!O42</f>
        <v>0</v>
      </c>
      <c r="P64" s="154">
        <f>(1+$E$64)*'2.pielik. Alternatīvu aprēķins'!P42</f>
        <v>0</v>
      </c>
      <c r="Q64" s="154">
        <f>(1+$E$64)*'2.pielik. Alternatīvu aprēķins'!Q42</f>
        <v>0</v>
      </c>
      <c r="R64" s="154">
        <f>(1+$E$64)*'2.pielik. Alternatīvu aprēķins'!R42</f>
        <v>0</v>
      </c>
      <c r="S64" s="154">
        <f>(1+$E$64)*'2.pielik. Alternatīvu aprēķins'!S42</f>
        <v>0</v>
      </c>
      <c r="T64" s="154">
        <f>(1+$E$64)*'2.pielik. Alternatīvu aprēķins'!T42</f>
        <v>0</v>
      </c>
      <c r="U64" s="154">
        <f>(1+$E$64)*'2.pielik. Alternatīvu aprēķins'!U42</f>
        <v>0</v>
      </c>
      <c r="V64" s="154">
        <f>(1+$E$64)*'2.pielik. Alternatīvu aprēķins'!V42</f>
        <v>0</v>
      </c>
      <c r="W64" s="154">
        <f>(1+$E$64)*'2.pielik. Alternatīvu aprēķins'!W42</f>
        <v>0</v>
      </c>
      <c r="X64" s="154">
        <f>(1+$E$64)*'2.pielik. Alternatīvu aprēķins'!X42</f>
        <v>0</v>
      </c>
      <c r="Y64" s="154">
        <f>(1+$E$64)*'2.pielik. Alternatīvu aprēķins'!Y42</f>
        <v>0</v>
      </c>
      <c r="Z64" s="154">
        <f>(1+$E$64)*'2.pielik. Alternatīvu aprēķins'!Z42</f>
        <v>0</v>
      </c>
      <c r="AA64" s="154">
        <f>(1+$E$64)*'2.pielik. Alternatīvu aprēķins'!AA42</f>
        <v>0</v>
      </c>
      <c r="AB64" s="367">
        <f t="shared" si="17"/>
        <v>0</v>
      </c>
    </row>
    <row r="65" spans="1:28" ht="12.75">
      <c r="A65" s="86"/>
      <c r="B65" s="203" t="s">
        <v>52</v>
      </c>
      <c r="C65" s="203">
        <f>'2.pielik. Alternatīvu aprēķins'!C43</f>
        <v>0</v>
      </c>
      <c r="D65" s="443"/>
      <c r="E65" s="365"/>
      <c r="F65" s="31" t="s">
        <v>6</v>
      </c>
      <c r="G65" s="153">
        <f>(1+$E$65)*'2.pielik. Alternatīvu aprēķins'!G43</f>
        <v>0</v>
      </c>
      <c r="H65" s="154">
        <f>(1+$E$65)*'2.pielik. Alternatīvu aprēķins'!H43</f>
        <v>0</v>
      </c>
      <c r="I65" s="154">
        <f>(1+$E$65)*'2.pielik. Alternatīvu aprēķins'!I43</f>
        <v>0</v>
      </c>
      <c r="J65" s="154">
        <f>(1+$E$65)*'2.pielik. Alternatīvu aprēķins'!J43</f>
        <v>0</v>
      </c>
      <c r="K65" s="154">
        <f>(1+$E$65)*'2.pielik. Alternatīvu aprēķins'!K43</f>
        <v>0</v>
      </c>
      <c r="L65" s="154">
        <f>(1+$E$65)*'2.pielik. Alternatīvu aprēķins'!L43</f>
        <v>0</v>
      </c>
      <c r="M65" s="154">
        <f>(1+$E$65)*'2.pielik. Alternatīvu aprēķins'!M43</f>
        <v>0</v>
      </c>
      <c r="N65" s="154">
        <f>(1+$E$65)*'2.pielik. Alternatīvu aprēķins'!N43</f>
        <v>0</v>
      </c>
      <c r="O65" s="154">
        <f>(1+$E$65)*'2.pielik. Alternatīvu aprēķins'!O43</f>
        <v>0</v>
      </c>
      <c r="P65" s="154">
        <f>(1+$E$65)*'2.pielik. Alternatīvu aprēķins'!P43</f>
        <v>0</v>
      </c>
      <c r="Q65" s="154">
        <f>(1+$E$65)*'2.pielik. Alternatīvu aprēķins'!Q43</f>
        <v>0</v>
      </c>
      <c r="R65" s="154">
        <f>(1+$E$65)*'2.pielik. Alternatīvu aprēķins'!R43</f>
        <v>0</v>
      </c>
      <c r="S65" s="154">
        <f>(1+$E$65)*'2.pielik. Alternatīvu aprēķins'!S43</f>
        <v>0</v>
      </c>
      <c r="T65" s="154">
        <f>(1+$E$65)*'2.pielik. Alternatīvu aprēķins'!T43</f>
        <v>0</v>
      </c>
      <c r="U65" s="154">
        <f>(1+$E$65)*'2.pielik. Alternatīvu aprēķins'!U43</f>
        <v>0</v>
      </c>
      <c r="V65" s="154">
        <f>(1+$E$65)*'2.pielik. Alternatīvu aprēķins'!V43</f>
        <v>0</v>
      </c>
      <c r="W65" s="154">
        <f>(1+$E$65)*'2.pielik. Alternatīvu aprēķins'!W43</f>
        <v>0</v>
      </c>
      <c r="X65" s="154">
        <f>(1+$E$65)*'2.pielik. Alternatīvu aprēķins'!X43</f>
        <v>0</v>
      </c>
      <c r="Y65" s="154">
        <f>(1+$E$65)*'2.pielik. Alternatīvu aprēķins'!Y43</f>
        <v>0</v>
      </c>
      <c r="Z65" s="154">
        <f>(1+$E$65)*'2.pielik. Alternatīvu aprēķins'!Z43</f>
        <v>0</v>
      </c>
      <c r="AA65" s="154">
        <f>(1+$E$65)*'2.pielik. Alternatīvu aprēķins'!AA43</f>
        <v>0</v>
      </c>
      <c r="AB65" s="367">
        <f t="shared" si="17"/>
        <v>0</v>
      </c>
    </row>
    <row r="66" spans="1:28" ht="12.75">
      <c r="A66" s="86"/>
      <c r="B66" s="368" t="s">
        <v>53</v>
      </c>
      <c r="C66" s="203">
        <f>'2.pielik. Alternatīvu aprēķins'!C44</f>
        <v>0</v>
      </c>
      <c r="D66" s="443"/>
      <c r="E66" s="365"/>
      <c r="F66" s="31" t="s">
        <v>6</v>
      </c>
      <c r="G66" s="153">
        <f>(1+$E$66)*'2.pielik. Alternatīvu aprēķins'!G44</f>
        <v>0</v>
      </c>
      <c r="H66" s="154">
        <f>(1+$E$66)*'2.pielik. Alternatīvu aprēķins'!H44</f>
        <v>0</v>
      </c>
      <c r="I66" s="154">
        <f>(1+$E$66)*'2.pielik. Alternatīvu aprēķins'!I44</f>
        <v>0</v>
      </c>
      <c r="J66" s="154">
        <f>(1+$E$66)*'2.pielik. Alternatīvu aprēķins'!J44</f>
        <v>0</v>
      </c>
      <c r="K66" s="154">
        <f>(1+$E$66)*'2.pielik. Alternatīvu aprēķins'!K44</f>
        <v>0</v>
      </c>
      <c r="L66" s="154">
        <f>(1+$E$66)*'2.pielik. Alternatīvu aprēķins'!L44</f>
        <v>0</v>
      </c>
      <c r="M66" s="154">
        <f>(1+$E$66)*'2.pielik. Alternatīvu aprēķins'!M44</f>
        <v>0</v>
      </c>
      <c r="N66" s="154">
        <f>(1+$E$66)*'2.pielik. Alternatīvu aprēķins'!N44</f>
        <v>0</v>
      </c>
      <c r="O66" s="154">
        <f>(1+$E$66)*'2.pielik. Alternatīvu aprēķins'!O44</f>
        <v>0</v>
      </c>
      <c r="P66" s="154">
        <f>(1+$E$66)*'2.pielik. Alternatīvu aprēķins'!P44</f>
        <v>0</v>
      </c>
      <c r="Q66" s="154">
        <f>(1+$E$66)*'2.pielik. Alternatīvu aprēķins'!Q44</f>
        <v>0</v>
      </c>
      <c r="R66" s="154">
        <f>(1+$E$66)*'2.pielik. Alternatīvu aprēķins'!R44</f>
        <v>0</v>
      </c>
      <c r="S66" s="154">
        <f>(1+$E$66)*'2.pielik. Alternatīvu aprēķins'!S44</f>
        <v>0</v>
      </c>
      <c r="T66" s="154">
        <f>(1+$E$66)*'2.pielik. Alternatīvu aprēķins'!T44</f>
        <v>0</v>
      </c>
      <c r="U66" s="154">
        <f>(1+$E$66)*'2.pielik. Alternatīvu aprēķins'!U44</f>
        <v>0</v>
      </c>
      <c r="V66" s="154">
        <f>(1+$E$66)*'2.pielik. Alternatīvu aprēķins'!V44</f>
        <v>0</v>
      </c>
      <c r="W66" s="154">
        <f>(1+$E$66)*'2.pielik. Alternatīvu aprēķins'!W44</f>
        <v>0</v>
      </c>
      <c r="X66" s="154">
        <f>(1+$E$66)*'2.pielik. Alternatīvu aprēķins'!X44</f>
        <v>0</v>
      </c>
      <c r="Y66" s="154">
        <f>(1+$E$66)*'2.pielik. Alternatīvu aprēķins'!Y44</f>
        <v>0</v>
      </c>
      <c r="Z66" s="154">
        <f>(1+$E$66)*'2.pielik. Alternatīvu aprēķins'!Z44</f>
        <v>0</v>
      </c>
      <c r="AA66" s="154">
        <f>(1+$E$66)*'2.pielik. Alternatīvu aprēķins'!AA44</f>
        <v>0</v>
      </c>
      <c r="AB66" s="367">
        <f t="shared" si="17"/>
        <v>0</v>
      </c>
    </row>
    <row r="67" spans="1:28" ht="12.75">
      <c r="A67" s="86"/>
      <c r="B67" s="204">
        <v>4</v>
      </c>
      <c r="C67" s="87" t="s">
        <v>0</v>
      </c>
      <c r="D67" s="87"/>
      <c r="E67" s="204"/>
      <c r="F67" s="31" t="s">
        <v>6</v>
      </c>
      <c r="G67" s="170">
        <f aca="true" t="shared" si="19" ref="G67:AA67">G68+G74</f>
        <v>0</v>
      </c>
      <c r="H67" s="171">
        <f t="shared" si="19"/>
        <v>0</v>
      </c>
      <c r="I67" s="171">
        <f t="shared" si="19"/>
        <v>0</v>
      </c>
      <c r="J67" s="171">
        <f t="shared" si="19"/>
        <v>0</v>
      </c>
      <c r="K67" s="171">
        <f t="shared" si="19"/>
        <v>0</v>
      </c>
      <c r="L67" s="171">
        <f t="shared" si="19"/>
        <v>0</v>
      </c>
      <c r="M67" s="171">
        <f t="shared" si="19"/>
        <v>0</v>
      </c>
      <c r="N67" s="171">
        <f t="shared" si="19"/>
        <v>0</v>
      </c>
      <c r="O67" s="171">
        <f t="shared" si="19"/>
        <v>0</v>
      </c>
      <c r="P67" s="171">
        <f t="shared" si="19"/>
        <v>0</v>
      </c>
      <c r="Q67" s="171">
        <f t="shared" si="19"/>
        <v>0</v>
      </c>
      <c r="R67" s="171">
        <f t="shared" si="19"/>
        <v>0</v>
      </c>
      <c r="S67" s="171">
        <f t="shared" si="19"/>
        <v>0</v>
      </c>
      <c r="T67" s="171">
        <f t="shared" si="19"/>
        <v>0</v>
      </c>
      <c r="U67" s="171">
        <f t="shared" si="19"/>
        <v>0</v>
      </c>
      <c r="V67" s="171">
        <f t="shared" si="19"/>
        <v>0</v>
      </c>
      <c r="W67" s="171">
        <f t="shared" si="19"/>
        <v>0</v>
      </c>
      <c r="X67" s="171">
        <f t="shared" si="19"/>
        <v>0</v>
      </c>
      <c r="Y67" s="171">
        <f t="shared" si="19"/>
        <v>0</v>
      </c>
      <c r="Z67" s="171">
        <f t="shared" si="19"/>
        <v>0</v>
      </c>
      <c r="AA67" s="171">
        <f t="shared" si="19"/>
        <v>0</v>
      </c>
      <c r="AB67" s="367">
        <f t="shared" si="17"/>
        <v>0</v>
      </c>
    </row>
    <row r="68" spans="1:28" ht="12.75">
      <c r="A68" s="86"/>
      <c r="B68" s="203" t="s">
        <v>54</v>
      </c>
      <c r="C68" s="94" t="s">
        <v>38</v>
      </c>
      <c r="D68" s="94"/>
      <c r="E68" s="203"/>
      <c r="F68" s="31" t="s">
        <v>6</v>
      </c>
      <c r="G68" s="153">
        <f aca="true" t="shared" si="20" ref="G68:AA68">SUM(G69:G72)</f>
        <v>0</v>
      </c>
      <c r="H68" s="154">
        <f t="shared" si="20"/>
        <v>0</v>
      </c>
      <c r="I68" s="154">
        <f t="shared" si="20"/>
        <v>0</v>
      </c>
      <c r="J68" s="154">
        <f t="shared" si="20"/>
        <v>0</v>
      </c>
      <c r="K68" s="154">
        <f t="shared" si="20"/>
        <v>0</v>
      </c>
      <c r="L68" s="154">
        <f t="shared" si="20"/>
        <v>0</v>
      </c>
      <c r="M68" s="154">
        <f t="shared" si="20"/>
        <v>0</v>
      </c>
      <c r="N68" s="154">
        <f t="shared" si="20"/>
        <v>0</v>
      </c>
      <c r="O68" s="154">
        <f t="shared" si="20"/>
        <v>0</v>
      </c>
      <c r="P68" s="154">
        <f t="shared" si="20"/>
        <v>0</v>
      </c>
      <c r="Q68" s="154">
        <f t="shared" si="20"/>
        <v>0</v>
      </c>
      <c r="R68" s="154">
        <f t="shared" si="20"/>
        <v>0</v>
      </c>
      <c r="S68" s="154">
        <f t="shared" si="20"/>
        <v>0</v>
      </c>
      <c r="T68" s="154">
        <f t="shared" si="20"/>
        <v>0</v>
      </c>
      <c r="U68" s="154">
        <f t="shared" si="20"/>
        <v>0</v>
      </c>
      <c r="V68" s="154">
        <f t="shared" si="20"/>
        <v>0</v>
      </c>
      <c r="W68" s="154">
        <f t="shared" si="20"/>
        <v>0</v>
      </c>
      <c r="X68" s="154">
        <f t="shared" si="20"/>
        <v>0</v>
      </c>
      <c r="Y68" s="154">
        <f t="shared" si="20"/>
        <v>0</v>
      </c>
      <c r="Z68" s="154">
        <f t="shared" si="20"/>
        <v>0</v>
      </c>
      <c r="AA68" s="154">
        <f t="shared" si="20"/>
        <v>0</v>
      </c>
      <c r="AB68" s="367">
        <f t="shared" si="17"/>
        <v>0</v>
      </c>
    </row>
    <row r="69" spans="1:28" ht="12.75">
      <c r="A69" s="86"/>
      <c r="B69" s="368" t="s">
        <v>65</v>
      </c>
      <c r="C69" s="203">
        <f>'2.pielik. Alternatīvu aprēķins'!C47</f>
        <v>0</v>
      </c>
      <c r="D69" s="443"/>
      <c r="E69" s="365"/>
      <c r="F69" s="31" t="s">
        <v>6</v>
      </c>
      <c r="G69" s="153">
        <f>(1+$E$69)*'2.pielik. Alternatīvu aprēķins'!G47</f>
        <v>0</v>
      </c>
      <c r="H69" s="154">
        <f>(1+$E$69)*'2.pielik. Alternatīvu aprēķins'!H47</f>
        <v>0</v>
      </c>
      <c r="I69" s="154">
        <f>(1+$E$69)*'2.pielik. Alternatīvu aprēķins'!I47</f>
        <v>0</v>
      </c>
      <c r="J69" s="154">
        <f>(1+$E$69)*'2.pielik. Alternatīvu aprēķins'!J47</f>
        <v>0</v>
      </c>
      <c r="K69" s="154">
        <f>(1+$E$69)*'2.pielik. Alternatīvu aprēķins'!K47</f>
        <v>0</v>
      </c>
      <c r="L69" s="154">
        <f>(1+$E$69)*'2.pielik. Alternatīvu aprēķins'!L47</f>
        <v>0</v>
      </c>
      <c r="M69" s="154">
        <f>(1+$E$69)*'2.pielik. Alternatīvu aprēķins'!M47</f>
        <v>0</v>
      </c>
      <c r="N69" s="154">
        <f>(1+$E$69)*'2.pielik. Alternatīvu aprēķins'!N47</f>
        <v>0</v>
      </c>
      <c r="O69" s="154">
        <f>(1+$E$69)*'2.pielik. Alternatīvu aprēķins'!O47</f>
        <v>0</v>
      </c>
      <c r="P69" s="154">
        <f>(1+$E$69)*'2.pielik. Alternatīvu aprēķins'!P47</f>
        <v>0</v>
      </c>
      <c r="Q69" s="154">
        <f>(1+$E$69)*'2.pielik. Alternatīvu aprēķins'!Q47</f>
        <v>0</v>
      </c>
      <c r="R69" s="154">
        <f>(1+$E$69)*'2.pielik. Alternatīvu aprēķins'!R47</f>
        <v>0</v>
      </c>
      <c r="S69" s="154">
        <f>(1+$E$69)*'2.pielik. Alternatīvu aprēķins'!S47</f>
        <v>0</v>
      </c>
      <c r="T69" s="154">
        <f>(1+$E$69)*'2.pielik. Alternatīvu aprēķins'!T47</f>
        <v>0</v>
      </c>
      <c r="U69" s="154">
        <f>(1+$E$69)*'2.pielik. Alternatīvu aprēķins'!U47</f>
        <v>0</v>
      </c>
      <c r="V69" s="154">
        <f>(1+$E$69)*'2.pielik. Alternatīvu aprēķins'!V47</f>
        <v>0</v>
      </c>
      <c r="W69" s="154">
        <f>(1+$E$69)*'2.pielik. Alternatīvu aprēķins'!W47</f>
        <v>0</v>
      </c>
      <c r="X69" s="154">
        <f>(1+$E$69)*'2.pielik. Alternatīvu aprēķins'!X47</f>
        <v>0</v>
      </c>
      <c r="Y69" s="154">
        <f>(1+$E$69)*'2.pielik. Alternatīvu aprēķins'!Y47</f>
        <v>0</v>
      </c>
      <c r="Z69" s="154">
        <f>(1+$E$69)*'2.pielik. Alternatīvu aprēķins'!Z47</f>
        <v>0</v>
      </c>
      <c r="AA69" s="154">
        <f>(1+$E$69)*'2.pielik. Alternatīvu aprēķins'!AA47</f>
        <v>0</v>
      </c>
      <c r="AB69" s="367">
        <f t="shared" si="17"/>
        <v>0</v>
      </c>
    </row>
    <row r="70" spans="1:28" ht="12.75">
      <c r="A70" s="86"/>
      <c r="B70" s="203" t="s">
        <v>66</v>
      </c>
      <c r="C70" s="203">
        <f>'2.pielik. Alternatīvu aprēķins'!C48</f>
        <v>0</v>
      </c>
      <c r="D70" s="443"/>
      <c r="E70" s="365"/>
      <c r="F70" s="31" t="s">
        <v>6</v>
      </c>
      <c r="G70" s="153">
        <f>(1+$E$70)*'2.pielik. Alternatīvu aprēķins'!G48</f>
        <v>0</v>
      </c>
      <c r="H70" s="154">
        <f>(1+$E$70)*'2.pielik. Alternatīvu aprēķins'!H48</f>
        <v>0</v>
      </c>
      <c r="I70" s="154">
        <f>(1+$E$70)*'2.pielik. Alternatīvu aprēķins'!I48</f>
        <v>0</v>
      </c>
      <c r="J70" s="154">
        <f>(1+$E$70)*'2.pielik. Alternatīvu aprēķins'!J48</f>
        <v>0</v>
      </c>
      <c r="K70" s="154">
        <f>(1+$E$70)*'2.pielik. Alternatīvu aprēķins'!K48</f>
        <v>0</v>
      </c>
      <c r="L70" s="154">
        <f>(1+$E$70)*'2.pielik. Alternatīvu aprēķins'!L48</f>
        <v>0</v>
      </c>
      <c r="M70" s="154">
        <f>(1+$E$70)*'2.pielik. Alternatīvu aprēķins'!M48</f>
        <v>0</v>
      </c>
      <c r="N70" s="154">
        <f>(1+$E$70)*'2.pielik. Alternatīvu aprēķins'!N48</f>
        <v>0</v>
      </c>
      <c r="O70" s="154">
        <f>(1+$E$70)*'2.pielik. Alternatīvu aprēķins'!O48</f>
        <v>0</v>
      </c>
      <c r="P70" s="154">
        <f>(1+$E$70)*'2.pielik. Alternatīvu aprēķins'!P48</f>
        <v>0</v>
      </c>
      <c r="Q70" s="154">
        <f>(1+$E$70)*'2.pielik. Alternatīvu aprēķins'!Q48</f>
        <v>0</v>
      </c>
      <c r="R70" s="154">
        <f>(1+$E$70)*'2.pielik. Alternatīvu aprēķins'!R48</f>
        <v>0</v>
      </c>
      <c r="S70" s="154">
        <f>(1+$E$70)*'2.pielik. Alternatīvu aprēķins'!S48</f>
        <v>0</v>
      </c>
      <c r="T70" s="154">
        <f>(1+$E$70)*'2.pielik. Alternatīvu aprēķins'!T48</f>
        <v>0</v>
      </c>
      <c r="U70" s="154">
        <f>(1+$E$70)*'2.pielik. Alternatīvu aprēķins'!U48</f>
        <v>0</v>
      </c>
      <c r="V70" s="154">
        <f>(1+$E$70)*'2.pielik. Alternatīvu aprēķins'!V48</f>
        <v>0</v>
      </c>
      <c r="W70" s="154">
        <f>(1+$E$70)*'2.pielik. Alternatīvu aprēķins'!W48</f>
        <v>0</v>
      </c>
      <c r="X70" s="154">
        <f>(1+$E$70)*'2.pielik. Alternatīvu aprēķins'!X48</f>
        <v>0</v>
      </c>
      <c r="Y70" s="154">
        <f>(1+$E$70)*'2.pielik. Alternatīvu aprēķins'!Y48</f>
        <v>0</v>
      </c>
      <c r="Z70" s="154">
        <f>(1+$E$70)*'2.pielik. Alternatīvu aprēķins'!Z48</f>
        <v>0</v>
      </c>
      <c r="AA70" s="154">
        <f>(1+$E$70)*'2.pielik. Alternatīvu aprēķins'!AA48</f>
        <v>0</v>
      </c>
      <c r="AB70" s="367">
        <f>SUM(G70:AA70)</f>
        <v>0</v>
      </c>
    </row>
    <row r="71" spans="1:28" ht="12.75">
      <c r="A71" s="86"/>
      <c r="B71" s="203" t="s">
        <v>67</v>
      </c>
      <c r="C71" s="203">
        <f>'2.pielik. Alternatīvu aprēķins'!C49</f>
        <v>0</v>
      </c>
      <c r="D71" s="443"/>
      <c r="E71" s="365"/>
      <c r="F71" s="31" t="s">
        <v>6</v>
      </c>
      <c r="G71" s="153">
        <f>(1+$E$71)*'2.pielik. Alternatīvu aprēķins'!G49</f>
        <v>0</v>
      </c>
      <c r="H71" s="154">
        <f>(1+$E$71)*'2.pielik. Alternatīvu aprēķins'!H49</f>
        <v>0</v>
      </c>
      <c r="I71" s="154">
        <f>(1+$E$71)*'2.pielik. Alternatīvu aprēķins'!I49</f>
        <v>0</v>
      </c>
      <c r="J71" s="154">
        <f>(1+$E$71)*'2.pielik. Alternatīvu aprēķins'!J49</f>
        <v>0</v>
      </c>
      <c r="K71" s="154">
        <f>(1+$E$71)*'2.pielik. Alternatīvu aprēķins'!K49</f>
        <v>0</v>
      </c>
      <c r="L71" s="154">
        <f>(1+$E$71)*'2.pielik. Alternatīvu aprēķins'!L49</f>
        <v>0</v>
      </c>
      <c r="M71" s="154">
        <f>(1+$E$71)*'2.pielik. Alternatīvu aprēķins'!M49</f>
        <v>0</v>
      </c>
      <c r="N71" s="154">
        <f>(1+$E$71)*'2.pielik. Alternatīvu aprēķins'!N49</f>
        <v>0</v>
      </c>
      <c r="O71" s="154">
        <f>(1+$E$71)*'2.pielik. Alternatīvu aprēķins'!O49</f>
        <v>0</v>
      </c>
      <c r="P71" s="154">
        <f>(1+$E$71)*'2.pielik. Alternatīvu aprēķins'!P49</f>
        <v>0</v>
      </c>
      <c r="Q71" s="154">
        <f>(1+$E$71)*'2.pielik. Alternatīvu aprēķins'!Q49</f>
        <v>0</v>
      </c>
      <c r="R71" s="154">
        <f>(1+$E$71)*'2.pielik. Alternatīvu aprēķins'!R49</f>
        <v>0</v>
      </c>
      <c r="S71" s="154">
        <f>(1+$E$71)*'2.pielik. Alternatīvu aprēķins'!S49</f>
        <v>0</v>
      </c>
      <c r="T71" s="154">
        <f>(1+$E$71)*'2.pielik. Alternatīvu aprēķins'!T49</f>
        <v>0</v>
      </c>
      <c r="U71" s="154">
        <f>(1+$E$71)*'2.pielik. Alternatīvu aprēķins'!U49</f>
        <v>0</v>
      </c>
      <c r="V71" s="154">
        <f>(1+$E$71)*'2.pielik. Alternatīvu aprēķins'!V49</f>
        <v>0</v>
      </c>
      <c r="W71" s="154">
        <f>(1+$E$71)*'2.pielik. Alternatīvu aprēķins'!W49</f>
        <v>0</v>
      </c>
      <c r="X71" s="154">
        <f>(1+$E$71)*'2.pielik. Alternatīvu aprēķins'!X49</f>
        <v>0</v>
      </c>
      <c r="Y71" s="154">
        <f>(1+$E$71)*'2.pielik. Alternatīvu aprēķins'!Y49</f>
        <v>0</v>
      </c>
      <c r="Z71" s="154">
        <f>(1+$E$71)*'2.pielik. Alternatīvu aprēķins'!Z49</f>
        <v>0</v>
      </c>
      <c r="AA71" s="154">
        <f>(1+$E$71)*'2.pielik. Alternatīvu aprēķins'!AA49</f>
        <v>0</v>
      </c>
      <c r="AB71" s="367">
        <f t="shared" si="17"/>
        <v>0</v>
      </c>
    </row>
    <row r="72" spans="1:28" ht="12.75">
      <c r="A72" s="86"/>
      <c r="B72" s="203" t="s">
        <v>68</v>
      </c>
      <c r="C72" s="203">
        <f>'2.pielik. Alternatīvu aprēķins'!C50</f>
        <v>0</v>
      </c>
      <c r="D72" s="443"/>
      <c r="E72" s="365"/>
      <c r="F72" s="31" t="s">
        <v>6</v>
      </c>
      <c r="G72" s="153">
        <f>(1+$E$72)*'2.pielik. Alternatīvu aprēķins'!G50</f>
        <v>0</v>
      </c>
      <c r="H72" s="154">
        <f>(1+$E$72)*'2.pielik. Alternatīvu aprēķins'!H50</f>
        <v>0</v>
      </c>
      <c r="I72" s="154">
        <f>(1+$E$72)*'2.pielik. Alternatīvu aprēķins'!I50</f>
        <v>0</v>
      </c>
      <c r="J72" s="154">
        <f>(1+$E$72)*'2.pielik. Alternatīvu aprēķins'!J50</f>
        <v>0</v>
      </c>
      <c r="K72" s="154">
        <f>(1+$E$72)*'2.pielik. Alternatīvu aprēķins'!K50</f>
        <v>0</v>
      </c>
      <c r="L72" s="154">
        <f>(1+$E$72)*'2.pielik. Alternatīvu aprēķins'!L50</f>
        <v>0</v>
      </c>
      <c r="M72" s="154">
        <f>(1+$E$72)*'2.pielik. Alternatīvu aprēķins'!M50</f>
        <v>0</v>
      </c>
      <c r="N72" s="154">
        <f>(1+$E$72)*'2.pielik. Alternatīvu aprēķins'!N50</f>
        <v>0</v>
      </c>
      <c r="O72" s="154">
        <f>(1+$E$72)*'2.pielik. Alternatīvu aprēķins'!O50</f>
        <v>0</v>
      </c>
      <c r="P72" s="154">
        <f>(1+$E$72)*'2.pielik. Alternatīvu aprēķins'!P50</f>
        <v>0</v>
      </c>
      <c r="Q72" s="154">
        <f>(1+$E$72)*'2.pielik. Alternatīvu aprēķins'!Q50</f>
        <v>0</v>
      </c>
      <c r="R72" s="154">
        <f>(1+$E$72)*'2.pielik. Alternatīvu aprēķins'!R50</f>
        <v>0</v>
      </c>
      <c r="S72" s="154">
        <f>(1+$E$72)*'2.pielik. Alternatīvu aprēķins'!S50</f>
        <v>0</v>
      </c>
      <c r="T72" s="154">
        <f>(1+$E$72)*'2.pielik. Alternatīvu aprēķins'!T50</f>
        <v>0</v>
      </c>
      <c r="U72" s="154">
        <f>(1+$E$72)*'2.pielik. Alternatīvu aprēķins'!U50</f>
        <v>0</v>
      </c>
      <c r="V72" s="154">
        <f>(1+$E$72)*'2.pielik. Alternatīvu aprēķins'!V50</f>
        <v>0</v>
      </c>
      <c r="W72" s="154">
        <f>(1+$E$72)*'2.pielik. Alternatīvu aprēķins'!W50</f>
        <v>0</v>
      </c>
      <c r="X72" s="154">
        <f>(1+$E$72)*'2.pielik. Alternatīvu aprēķins'!X50</f>
        <v>0</v>
      </c>
      <c r="Y72" s="154">
        <f>(1+$E$72)*'2.pielik. Alternatīvu aprēķins'!Y50</f>
        <v>0</v>
      </c>
      <c r="Z72" s="154">
        <f>(1+$E$72)*'2.pielik. Alternatīvu aprēķins'!Z50</f>
        <v>0</v>
      </c>
      <c r="AA72" s="154">
        <f>(1+$E$72)*'2.pielik. Alternatīvu aprēķins'!AA50</f>
        <v>0</v>
      </c>
      <c r="AB72" s="367">
        <f t="shared" si="17"/>
        <v>0</v>
      </c>
    </row>
    <row r="73" spans="1:28" ht="12.75">
      <c r="A73" s="86"/>
      <c r="B73" s="203" t="s">
        <v>69</v>
      </c>
      <c r="C73" s="203">
        <f>'2.pielik. Alternatīvu aprēķins'!C51</f>
        <v>0</v>
      </c>
      <c r="D73" s="443"/>
      <c r="E73" s="365"/>
      <c r="F73" s="31" t="s">
        <v>6</v>
      </c>
      <c r="G73" s="153">
        <f>(1+$E$73)*'2.pielik. Alternatīvu aprēķins'!G51</f>
        <v>0</v>
      </c>
      <c r="H73" s="154">
        <f>(1+$E$73)*'2.pielik. Alternatīvu aprēķins'!H51</f>
        <v>0</v>
      </c>
      <c r="I73" s="154">
        <f>(1+$E$73)*'2.pielik. Alternatīvu aprēķins'!I51</f>
        <v>0</v>
      </c>
      <c r="J73" s="154">
        <f>(1+$E$73)*'2.pielik. Alternatīvu aprēķins'!J51</f>
        <v>0</v>
      </c>
      <c r="K73" s="154">
        <f>(1+$E$73)*'2.pielik. Alternatīvu aprēķins'!K51</f>
        <v>0</v>
      </c>
      <c r="L73" s="154">
        <f>(1+$E$73)*'2.pielik. Alternatīvu aprēķins'!L51</f>
        <v>0</v>
      </c>
      <c r="M73" s="154">
        <f>(1+$E$73)*'2.pielik. Alternatīvu aprēķins'!M51</f>
        <v>0</v>
      </c>
      <c r="N73" s="154">
        <f>(1+$E$73)*'2.pielik. Alternatīvu aprēķins'!N51</f>
        <v>0</v>
      </c>
      <c r="O73" s="154">
        <f>(1+$E$73)*'2.pielik. Alternatīvu aprēķins'!O51</f>
        <v>0</v>
      </c>
      <c r="P73" s="154">
        <f>(1+$E$73)*'2.pielik. Alternatīvu aprēķins'!P51</f>
        <v>0</v>
      </c>
      <c r="Q73" s="154">
        <f>(1+$E$73)*'2.pielik. Alternatīvu aprēķins'!Q51</f>
        <v>0</v>
      </c>
      <c r="R73" s="154">
        <f>(1+$E$73)*'2.pielik. Alternatīvu aprēķins'!R51</f>
        <v>0</v>
      </c>
      <c r="S73" s="154">
        <f>(1+$E$73)*'2.pielik. Alternatīvu aprēķins'!S51</f>
        <v>0</v>
      </c>
      <c r="T73" s="154">
        <f>(1+$E$73)*'2.pielik. Alternatīvu aprēķins'!T51</f>
        <v>0</v>
      </c>
      <c r="U73" s="154">
        <f>(1+$E$73)*'2.pielik. Alternatīvu aprēķins'!U51</f>
        <v>0</v>
      </c>
      <c r="V73" s="154">
        <f>(1+$E$73)*'2.pielik. Alternatīvu aprēķins'!V51</f>
        <v>0</v>
      </c>
      <c r="W73" s="154">
        <f>(1+$E$73)*'2.pielik. Alternatīvu aprēķins'!W51</f>
        <v>0</v>
      </c>
      <c r="X73" s="154">
        <f>(1+$E$73)*'2.pielik. Alternatīvu aprēķins'!X51</f>
        <v>0</v>
      </c>
      <c r="Y73" s="154">
        <f>(1+$E$73)*'2.pielik. Alternatīvu aprēķins'!Y51</f>
        <v>0</v>
      </c>
      <c r="Z73" s="154">
        <f>(1+$E$73)*'2.pielik. Alternatīvu aprēķins'!Z51</f>
        <v>0</v>
      </c>
      <c r="AA73" s="154">
        <f>(1+$E$73)*'2.pielik. Alternatīvu aprēķins'!AA51</f>
        <v>0</v>
      </c>
      <c r="AB73" s="367">
        <f t="shared" si="17"/>
        <v>0</v>
      </c>
    </row>
    <row r="74" spans="1:28" ht="12.75">
      <c r="A74" s="86"/>
      <c r="B74" s="203" t="s">
        <v>55</v>
      </c>
      <c r="C74" s="94" t="s">
        <v>44</v>
      </c>
      <c r="D74" s="94"/>
      <c r="E74" s="203"/>
      <c r="F74" s="31" t="s">
        <v>6</v>
      </c>
      <c r="G74" s="153">
        <f>'Neparedz.izdevumi'!E7</f>
        <v>0</v>
      </c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154">
        <v>0</v>
      </c>
      <c r="W74" s="154">
        <v>0</v>
      </c>
      <c r="X74" s="154">
        <v>0</v>
      </c>
      <c r="Y74" s="154">
        <v>0</v>
      </c>
      <c r="Z74" s="154">
        <v>0</v>
      </c>
      <c r="AA74" s="154">
        <v>0</v>
      </c>
      <c r="AB74" s="367">
        <f t="shared" si="17"/>
        <v>0</v>
      </c>
    </row>
    <row r="75" spans="1:28" ht="12.75">
      <c r="A75" s="86"/>
      <c r="B75" s="204">
        <v>5</v>
      </c>
      <c r="C75" s="87" t="s">
        <v>12</v>
      </c>
      <c r="D75" s="444"/>
      <c r="E75" s="369"/>
      <c r="F75" s="31" t="s">
        <v>6</v>
      </c>
      <c r="G75" s="153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154">
        <v>0</v>
      </c>
      <c r="W75" s="154">
        <v>0</v>
      </c>
      <c r="X75" s="154">
        <v>0</v>
      </c>
      <c r="Y75" s="154">
        <v>0</v>
      </c>
      <c r="Z75" s="154">
        <v>0</v>
      </c>
      <c r="AA75" s="154">
        <f>(1+$E$75)*'2.pielik. Alternatīvas'!AA39</f>
        <v>0</v>
      </c>
      <c r="AB75" s="367">
        <f>SUM(G75:AA75)</f>
        <v>0</v>
      </c>
    </row>
    <row r="76" spans="1:28" ht="12.75">
      <c r="A76" s="86"/>
      <c r="B76" s="205">
        <v>6</v>
      </c>
      <c r="C76" s="101" t="s">
        <v>14</v>
      </c>
      <c r="D76" s="101"/>
      <c r="E76" s="205"/>
      <c r="F76" s="31" t="s">
        <v>6</v>
      </c>
      <c r="G76" s="292">
        <f aca="true" t="shared" si="21" ref="G76:AA76">G58+G62+G63+G67+G75</f>
        <v>0</v>
      </c>
      <c r="H76" s="293">
        <f t="shared" si="21"/>
        <v>0</v>
      </c>
      <c r="I76" s="293">
        <f t="shared" si="21"/>
        <v>0</v>
      </c>
      <c r="J76" s="293">
        <f t="shared" si="21"/>
        <v>0</v>
      </c>
      <c r="K76" s="293">
        <f t="shared" si="21"/>
        <v>0</v>
      </c>
      <c r="L76" s="293">
        <f t="shared" si="21"/>
        <v>0</v>
      </c>
      <c r="M76" s="293">
        <f t="shared" si="21"/>
        <v>0</v>
      </c>
      <c r="N76" s="293">
        <f t="shared" si="21"/>
        <v>0</v>
      </c>
      <c r="O76" s="293">
        <f t="shared" si="21"/>
        <v>0</v>
      </c>
      <c r="P76" s="293">
        <f t="shared" si="21"/>
        <v>0</v>
      </c>
      <c r="Q76" s="293">
        <f t="shared" si="21"/>
        <v>0</v>
      </c>
      <c r="R76" s="293">
        <f t="shared" si="21"/>
        <v>0</v>
      </c>
      <c r="S76" s="293">
        <f t="shared" si="21"/>
        <v>0</v>
      </c>
      <c r="T76" s="293">
        <f t="shared" si="21"/>
        <v>0</v>
      </c>
      <c r="U76" s="293">
        <f t="shared" si="21"/>
        <v>0</v>
      </c>
      <c r="V76" s="293">
        <f t="shared" si="21"/>
        <v>0</v>
      </c>
      <c r="W76" s="293">
        <f t="shared" si="21"/>
        <v>0</v>
      </c>
      <c r="X76" s="293">
        <f t="shared" si="21"/>
        <v>0</v>
      </c>
      <c r="Y76" s="293">
        <f t="shared" si="21"/>
        <v>0</v>
      </c>
      <c r="Z76" s="293">
        <f t="shared" si="21"/>
        <v>0</v>
      </c>
      <c r="AA76" s="293">
        <f t="shared" si="21"/>
        <v>0</v>
      </c>
      <c r="AB76" s="294">
        <f>SUM(G76:AA76)</f>
        <v>0</v>
      </c>
    </row>
    <row r="77" spans="1:28" ht="12.75">
      <c r="A77" s="18">
        <v>2</v>
      </c>
      <c r="B77" s="19" t="s">
        <v>15</v>
      </c>
      <c r="C77" s="19"/>
      <c r="D77" s="19"/>
      <c r="E77" s="19"/>
      <c r="F77" s="1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40"/>
    </row>
    <row r="78" ht="12.75">
      <c r="A78" s="29"/>
    </row>
    <row r="79" spans="1:27" ht="12.75">
      <c r="A79" s="29"/>
      <c r="B79" s="41" t="s">
        <v>16</v>
      </c>
      <c r="C79" s="42" t="s">
        <v>17</v>
      </c>
      <c r="D79" s="42"/>
      <c r="E79" s="42"/>
      <c r="F79" s="16" t="s">
        <v>18</v>
      </c>
      <c r="G79" s="314">
        <f>'2.pielik. Alternatīvas'!G43</f>
        <v>0</v>
      </c>
      <c r="H79" s="3"/>
      <c r="I79" s="3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3"/>
      <c r="AA79" s="3"/>
    </row>
    <row r="80" spans="1:27" ht="12.75">
      <c r="A80" s="29"/>
      <c r="C80" s="42"/>
      <c r="D80" s="42"/>
      <c r="E80" s="4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29"/>
      <c r="B81" s="10" t="s">
        <v>19</v>
      </c>
      <c r="C81" s="42" t="s">
        <v>20</v>
      </c>
      <c r="D81" s="42"/>
      <c r="E81" s="42"/>
      <c r="F81" s="16" t="s">
        <v>21</v>
      </c>
      <c r="G81" s="45">
        <v>0</v>
      </c>
      <c r="H81" s="45">
        <f aca="true" t="shared" si="22" ref="H81:AA81">G81+1</f>
        <v>1</v>
      </c>
      <c r="I81" s="45">
        <f t="shared" si="22"/>
        <v>2</v>
      </c>
      <c r="J81" s="45">
        <f t="shared" si="22"/>
        <v>3</v>
      </c>
      <c r="K81" s="45">
        <f t="shared" si="22"/>
        <v>4</v>
      </c>
      <c r="L81" s="45">
        <f t="shared" si="22"/>
        <v>5</v>
      </c>
      <c r="M81" s="45">
        <f t="shared" si="22"/>
        <v>6</v>
      </c>
      <c r="N81" s="45">
        <f t="shared" si="22"/>
        <v>7</v>
      </c>
      <c r="O81" s="45">
        <f t="shared" si="22"/>
        <v>8</v>
      </c>
      <c r="P81" s="45">
        <f t="shared" si="22"/>
        <v>9</v>
      </c>
      <c r="Q81" s="45">
        <f t="shared" si="22"/>
        <v>10</v>
      </c>
      <c r="R81" s="45">
        <f t="shared" si="22"/>
        <v>11</v>
      </c>
      <c r="S81" s="45">
        <f t="shared" si="22"/>
        <v>12</v>
      </c>
      <c r="T81" s="45">
        <f t="shared" si="22"/>
        <v>13</v>
      </c>
      <c r="U81" s="45">
        <f t="shared" si="22"/>
        <v>14</v>
      </c>
      <c r="V81" s="45">
        <f t="shared" si="22"/>
        <v>15</v>
      </c>
      <c r="W81" s="45">
        <f t="shared" si="22"/>
        <v>16</v>
      </c>
      <c r="X81" s="45">
        <f t="shared" si="22"/>
        <v>17</v>
      </c>
      <c r="Y81" s="45">
        <f t="shared" si="22"/>
        <v>18</v>
      </c>
      <c r="Z81" s="45">
        <f t="shared" si="22"/>
        <v>19</v>
      </c>
      <c r="AA81" s="45">
        <f t="shared" si="22"/>
        <v>20</v>
      </c>
    </row>
    <row r="82" spans="1:27" ht="12.75">
      <c r="A82" s="53"/>
      <c r="B82" s="10" t="s">
        <v>22</v>
      </c>
      <c r="C82" s="42" t="s">
        <v>23</v>
      </c>
      <c r="D82" s="42"/>
      <c r="E82" s="42"/>
      <c r="F82" s="16" t="s">
        <v>24</v>
      </c>
      <c r="G82" s="46">
        <f>1/(1+$G$79)^G81</f>
        <v>1</v>
      </c>
      <c r="H82" s="46">
        <f aca="true" t="shared" si="23" ref="H82:AA82">1/(1+$G$79)^H81</f>
        <v>1</v>
      </c>
      <c r="I82" s="46">
        <f t="shared" si="23"/>
        <v>1</v>
      </c>
      <c r="J82" s="46">
        <f t="shared" si="23"/>
        <v>1</v>
      </c>
      <c r="K82" s="46">
        <f t="shared" si="23"/>
        <v>1</v>
      </c>
      <c r="L82" s="46">
        <f t="shared" si="23"/>
        <v>1</v>
      </c>
      <c r="M82" s="46">
        <f t="shared" si="23"/>
        <v>1</v>
      </c>
      <c r="N82" s="46">
        <f t="shared" si="23"/>
        <v>1</v>
      </c>
      <c r="O82" s="46">
        <f>1/(1+$G$79)^O81</f>
        <v>1</v>
      </c>
      <c r="P82" s="46">
        <f t="shared" si="23"/>
        <v>1</v>
      </c>
      <c r="Q82" s="46">
        <f t="shared" si="23"/>
        <v>1</v>
      </c>
      <c r="R82" s="46">
        <f t="shared" si="23"/>
        <v>1</v>
      </c>
      <c r="S82" s="46">
        <f t="shared" si="23"/>
        <v>1</v>
      </c>
      <c r="T82" s="46">
        <f>1/(1+$G$79)^T81</f>
        <v>1</v>
      </c>
      <c r="U82" s="46">
        <f t="shared" si="23"/>
        <v>1</v>
      </c>
      <c r="V82" s="46">
        <f t="shared" si="23"/>
        <v>1</v>
      </c>
      <c r="W82" s="46">
        <f>1/(1+$G$79)^W81</f>
        <v>1</v>
      </c>
      <c r="X82" s="46">
        <f t="shared" si="23"/>
        <v>1</v>
      </c>
      <c r="Y82" s="46">
        <f t="shared" si="23"/>
        <v>1</v>
      </c>
      <c r="Z82" s="46">
        <f t="shared" si="23"/>
        <v>1</v>
      </c>
      <c r="AA82" s="46">
        <f t="shared" si="23"/>
        <v>1</v>
      </c>
    </row>
    <row r="83" spans="1:28" ht="12.75">
      <c r="A83" s="29"/>
      <c r="B83" s="24" t="s">
        <v>25</v>
      </c>
      <c r="C83" s="24" t="s">
        <v>26</v>
      </c>
      <c r="D83" s="24"/>
      <c r="E83" s="24"/>
      <c r="F83" s="25" t="s">
        <v>6</v>
      </c>
      <c r="G83" s="299">
        <f aca="true" t="shared" si="24" ref="G83:AA83">G58*G82</f>
        <v>0</v>
      </c>
      <c r="H83" s="300">
        <f t="shared" si="24"/>
        <v>0</v>
      </c>
      <c r="I83" s="300">
        <f t="shared" si="24"/>
        <v>0</v>
      </c>
      <c r="J83" s="300">
        <f t="shared" si="24"/>
        <v>0</v>
      </c>
      <c r="K83" s="300">
        <f t="shared" si="24"/>
        <v>0</v>
      </c>
      <c r="L83" s="300">
        <f t="shared" si="24"/>
        <v>0</v>
      </c>
      <c r="M83" s="300">
        <f t="shared" si="24"/>
        <v>0</v>
      </c>
      <c r="N83" s="300">
        <f t="shared" si="24"/>
        <v>0</v>
      </c>
      <c r="O83" s="300">
        <f t="shared" si="24"/>
        <v>0</v>
      </c>
      <c r="P83" s="300">
        <f t="shared" si="24"/>
        <v>0</v>
      </c>
      <c r="Q83" s="300">
        <f t="shared" si="24"/>
        <v>0</v>
      </c>
      <c r="R83" s="300">
        <f t="shared" si="24"/>
        <v>0</v>
      </c>
      <c r="S83" s="300">
        <f t="shared" si="24"/>
        <v>0</v>
      </c>
      <c r="T83" s="300">
        <f t="shared" si="24"/>
        <v>0</v>
      </c>
      <c r="U83" s="300">
        <f t="shared" si="24"/>
        <v>0</v>
      </c>
      <c r="V83" s="300">
        <f t="shared" si="24"/>
        <v>0</v>
      </c>
      <c r="W83" s="300">
        <f t="shared" si="24"/>
        <v>0</v>
      </c>
      <c r="X83" s="300">
        <f t="shared" si="24"/>
        <v>0</v>
      </c>
      <c r="Y83" s="300">
        <f t="shared" si="24"/>
        <v>0</v>
      </c>
      <c r="Z83" s="300">
        <f t="shared" si="24"/>
        <v>0</v>
      </c>
      <c r="AA83" s="300">
        <f t="shared" si="24"/>
        <v>0</v>
      </c>
      <c r="AB83" s="287">
        <f aca="true" t="shared" si="25" ref="AB83:AB88">SUM(G83:AA83)</f>
        <v>0</v>
      </c>
    </row>
    <row r="84" spans="1:28" ht="12.75">
      <c r="A84" s="29"/>
      <c r="B84" s="30" t="s">
        <v>27</v>
      </c>
      <c r="C84" s="30" t="s">
        <v>28</v>
      </c>
      <c r="D84" s="30"/>
      <c r="E84" s="30"/>
      <c r="F84" s="31" t="s">
        <v>6</v>
      </c>
      <c r="G84" s="301">
        <f aca="true" t="shared" si="26" ref="G84:AA84">G82*G62</f>
        <v>0</v>
      </c>
      <c r="H84" s="302">
        <f t="shared" si="26"/>
        <v>0</v>
      </c>
      <c r="I84" s="302">
        <f t="shared" si="26"/>
        <v>0</v>
      </c>
      <c r="J84" s="302">
        <f t="shared" si="26"/>
        <v>0</v>
      </c>
      <c r="K84" s="302">
        <f t="shared" si="26"/>
        <v>0</v>
      </c>
      <c r="L84" s="302">
        <f t="shared" si="26"/>
        <v>0</v>
      </c>
      <c r="M84" s="302">
        <f t="shared" si="26"/>
        <v>0</v>
      </c>
      <c r="N84" s="302">
        <f t="shared" si="26"/>
        <v>0</v>
      </c>
      <c r="O84" s="302">
        <f t="shared" si="26"/>
        <v>0</v>
      </c>
      <c r="P84" s="302">
        <f t="shared" si="26"/>
        <v>0</v>
      </c>
      <c r="Q84" s="302">
        <f t="shared" si="26"/>
        <v>0</v>
      </c>
      <c r="R84" s="302">
        <f t="shared" si="26"/>
        <v>0</v>
      </c>
      <c r="S84" s="302">
        <f t="shared" si="26"/>
        <v>0</v>
      </c>
      <c r="T84" s="302">
        <f t="shared" si="26"/>
        <v>0</v>
      </c>
      <c r="U84" s="302">
        <f t="shared" si="26"/>
        <v>0</v>
      </c>
      <c r="V84" s="302">
        <f t="shared" si="26"/>
        <v>0</v>
      </c>
      <c r="W84" s="302">
        <f t="shared" si="26"/>
        <v>0</v>
      </c>
      <c r="X84" s="302">
        <f t="shared" si="26"/>
        <v>0</v>
      </c>
      <c r="Y84" s="302">
        <f t="shared" si="26"/>
        <v>0</v>
      </c>
      <c r="Z84" s="302">
        <f t="shared" si="26"/>
        <v>0</v>
      </c>
      <c r="AA84" s="302">
        <f t="shared" si="26"/>
        <v>0</v>
      </c>
      <c r="AB84" s="291">
        <f t="shared" si="25"/>
        <v>0</v>
      </c>
    </row>
    <row r="85" spans="1:28" ht="12.75">
      <c r="A85" s="29"/>
      <c r="B85" s="30" t="s">
        <v>27</v>
      </c>
      <c r="C85" s="30" t="s">
        <v>30</v>
      </c>
      <c r="D85" s="30"/>
      <c r="E85" s="30"/>
      <c r="F85" s="31" t="s">
        <v>6</v>
      </c>
      <c r="G85" s="301">
        <f aca="true" t="shared" si="27" ref="G85:AA85">G63*G82</f>
        <v>0</v>
      </c>
      <c r="H85" s="302">
        <f t="shared" si="27"/>
        <v>0</v>
      </c>
      <c r="I85" s="302">
        <f t="shared" si="27"/>
        <v>0</v>
      </c>
      <c r="J85" s="302">
        <f t="shared" si="27"/>
        <v>0</v>
      </c>
      <c r="K85" s="302">
        <f t="shared" si="27"/>
        <v>0</v>
      </c>
      <c r="L85" s="302">
        <f t="shared" si="27"/>
        <v>0</v>
      </c>
      <c r="M85" s="302">
        <f t="shared" si="27"/>
        <v>0</v>
      </c>
      <c r="N85" s="302">
        <f t="shared" si="27"/>
        <v>0</v>
      </c>
      <c r="O85" s="302">
        <f t="shared" si="27"/>
        <v>0</v>
      </c>
      <c r="P85" s="302">
        <f t="shared" si="27"/>
        <v>0</v>
      </c>
      <c r="Q85" s="302">
        <f t="shared" si="27"/>
        <v>0</v>
      </c>
      <c r="R85" s="302">
        <f t="shared" si="27"/>
        <v>0</v>
      </c>
      <c r="S85" s="302">
        <f t="shared" si="27"/>
        <v>0</v>
      </c>
      <c r="T85" s="302">
        <f t="shared" si="27"/>
        <v>0</v>
      </c>
      <c r="U85" s="302">
        <f t="shared" si="27"/>
        <v>0</v>
      </c>
      <c r="V85" s="302">
        <f t="shared" si="27"/>
        <v>0</v>
      </c>
      <c r="W85" s="302">
        <f t="shared" si="27"/>
        <v>0</v>
      </c>
      <c r="X85" s="302">
        <f t="shared" si="27"/>
        <v>0</v>
      </c>
      <c r="Y85" s="302">
        <f t="shared" si="27"/>
        <v>0</v>
      </c>
      <c r="Z85" s="302">
        <f t="shared" si="27"/>
        <v>0</v>
      </c>
      <c r="AA85" s="302">
        <f t="shared" si="27"/>
        <v>0</v>
      </c>
      <c r="AB85" s="291">
        <f t="shared" si="25"/>
        <v>0</v>
      </c>
    </row>
    <row r="86" spans="1:28" ht="12.75">
      <c r="A86" s="29"/>
      <c r="B86" s="30" t="s">
        <v>29</v>
      </c>
      <c r="C86" s="30" t="s">
        <v>32</v>
      </c>
      <c r="D86" s="30"/>
      <c r="E86" s="30"/>
      <c r="F86" s="31" t="s">
        <v>6</v>
      </c>
      <c r="G86" s="301">
        <f aca="true" t="shared" si="28" ref="G86:AA86">G67*G82</f>
        <v>0</v>
      </c>
      <c r="H86" s="302">
        <f t="shared" si="28"/>
        <v>0</v>
      </c>
      <c r="I86" s="302">
        <f t="shared" si="28"/>
        <v>0</v>
      </c>
      <c r="J86" s="302">
        <f t="shared" si="28"/>
        <v>0</v>
      </c>
      <c r="K86" s="302">
        <f t="shared" si="28"/>
        <v>0</v>
      </c>
      <c r="L86" s="302">
        <f t="shared" si="28"/>
        <v>0</v>
      </c>
      <c r="M86" s="302">
        <f t="shared" si="28"/>
        <v>0</v>
      </c>
      <c r="N86" s="302">
        <f t="shared" si="28"/>
        <v>0</v>
      </c>
      <c r="O86" s="302">
        <f t="shared" si="28"/>
        <v>0</v>
      </c>
      <c r="P86" s="302">
        <f t="shared" si="28"/>
        <v>0</v>
      </c>
      <c r="Q86" s="302">
        <f t="shared" si="28"/>
        <v>0</v>
      </c>
      <c r="R86" s="302">
        <f t="shared" si="28"/>
        <v>0</v>
      </c>
      <c r="S86" s="302">
        <f t="shared" si="28"/>
        <v>0</v>
      </c>
      <c r="T86" s="302">
        <f t="shared" si="28"/>
        <v>0</v>
      </c>
      <c r="U86" s="302">
        <f t="shared" si="28"/>
        <v>0</v>
      </c>
      <c r="V86" s="302">
        <f t="shared" si="28"/>
        <v>0</v>
      </c>
      <c r="W86" s="302">
        <f t="shared" si="28"/>
        <v>0</v>
      </c>
      <c r="X86" s="302">
        <f t="shared" si="28"/>
        <v>0</v>
      </c>
      <c r="Y86" s="302">
        <f t="shared" si="28"/>
        <v>0</v>
      </c>
      <c r="Z86" s="302">
        <f t="shared" si="28"/>
        <v>0</v>
      </c>
      <c r="AA86" s="302">
        <f t="shared" si="28"/>
        <v>0</v>
      </c>
      <c r="AB86" s="291">
        <f t="shared" si="25"/>
        <v>0</v>
      </c>
    </row>
    <row r="87" spans="1:28" ht="12.75">
      <c r="A87" s="29"/>
      <c r="B87" s="30" t="s">
        <v>31</v>
      </c>
      <c r="C87" s="30" t="s">
        <v>34</v>
      </c>
      <c r="D87" s="30"/>
      <c r="E87" s="30"/>
      <c r="F87" s="31" t="s">
        <v>6</v>
      </c>
      <c r="G87" s="301">
        <f>G82*G75</f>
        <v>0</v>
      </c>
      <c r="H87" s="302">
        <f aca="true" t="shared" si="29" ref="H87:AA87">H82*H75</f>
        <v>0</v>
      </c>
      <c r="I87" s="302">
        <f t="shared" si="29"/>
        <v>0</v>
      </c>
      <c r="J87" s="302">
        <f t="shared" si="29"/>
        <v>0</v>
      </c>
      <c r="K87" s="302">
        <f t="shared" si="29"/>
        <v>0</v>
      </c>
      <c r="L87" s="302">
        <f t="shared" si="29"/>
        <v>0</v>
      </c>
      <c r="M87" s="302">
        <f t="shared" si="29"/>
        <v>0</v>
      </c>
      <c r="N87" s="302">
        <f t="shared" si="29"/>
        <v>0</v>
      </c>
      <c r="O87" s="302">
        <f t="shared" si="29"/>
        <v>0</v>
      </c>
      <c r="P87" s="302">
        <f t="shared" si="29"/>
        <v>0</v>
      </c>
      <c r="Q87" s="302">
        <f t="shared" si="29"/>
        <v>0</v>
      </c>
      <c r="R87" s="302">
        <f t="shared" si="29"/>
        <v>0</v>
      </c>
      <c r="S87" s="302">
        <f t="shared" si="29"/>
        <v>0</v>
      </c>
      <c r="T87" s="302">
        <f t="shared" si="29"/>
        <v>0</v>
      </c>
      <c r="U87" s="302">
        <f t="shared" si="29"/>
        <v>0</v>
      </c>
      <c r="V87" s="302">
        <f t="shared" si="29"/>
        <v>0</v>
      </c>
      <c r="W87" s="302">
        <f t="shared" si="29"/>
        <v>0</v>
      </c>
      <c r="X87" s="302">
        <f t="shared" si="29"/>
        <v>0</v>
      </c>
      <c r="Y87" s="302">
        <f t="shared" si="29"/>
        <v>0</v>
      </c>
      <c r="Z87" s="302">
        <f t="shared" si="29"/>
        <v>0</v>
      </c>
      <c r="AA87" s="302">
        <f t="shared" si="29"/>
        <v>0</v>
      </c>
      <c r="AB87" s="291">
        <f t="shared" si="25"/>
        <v>0</v>
      </c>
    </row>
    <row r="88" spans="1:28" ht="12.75">
      <c r="A88" s="29"/>
      <c r="B88" s="54" t="s">
        <v>33</v>
      </c>
      <c r="C88" s="54" t="s">
        <v>36</v>
      </c>
      <c r="D88" s="54"/>
      <c r="E88" s="54"/>
      <c r="F88" s="55" t="s">
        <v>6</v>
      </c>
      <c r="G88" s="370">
        <f>G76*G82</f>
        <v>0</v>
      </c>
      <c r="H88" s="371">
        <f aca="true" t="shared" si="30" ref="H88:AA88">H76*H82</f>
        <v>0</v>
      </c>
      <c r="I88" s="371">
        <f t="shared" si="30"/>
        <v>0</v>
      </c>
      <c r="J88" s="371">
        <f t="shared" si="30"/>
        <v>0</v>
      </c>
      <c r="K88" s="371">
        <f t="shared" si="30"/>
        <v>0</v>
      </c>
      <c r="L88" s="371">
        <f t="shared" si="30"/>
        <v>0</v>
      </c>
      <c r="M88" s="371">
        <f t="shared" si="30"/>
        <v>0</v>
      </c>
      <c r="N88" s="371">
        <f t="shared" si="30"/>
        <v>0</v>
      </c>
      <c r="O88" s="371">
        <f t="shared" si="30"/>
        <v>0</v>
      </c>
      <c r="P88" s="371">
        <f t="shared" si="30"/>
        <v>0</v>
      </c>
      <c r="Q88" s="371">
        <f t="shared" si="30"/>
        <v>0</v>
      </c>
      <c r="R88" s="371">
        <f t="shared" si="30"/>
        <v>0</v>
      </c>
      <c r="S88" s="371">
        <f t="shared" si="30"/>
        <v>0</v>
      </c>
      <c r="T88" s="371">
        <f t="shared" si="30"/>
        <v>0</v>
      </c>
      <c r="U88" s="371">
        <f t="shared" si="30"/>
        <v>0</v>
      </c>
      <c r="V88" s="371">
        <f t="shared" si="30"/>
        <v>0</v>
      </c>
      <c r="W88" s="371">
        <f t="shared" si="30"/>
        <v>0</v>
      </c>
      <c r="X88" s="371">
        <f t="shared" si="30"/>
        <v>0</v>
      </c>
      <c r="Y88" s="371">
        <f t="shared" si="30"/>
        <v>0</v>
      </c>
      <c r="Z88" s="371">
        <f t="shared" si="30"/>
        <v>0</v>
      </c>
      <c r="AA88" s="371">
        <f t="shared" si="30"/>
        <v>0</v>
      </c>
      <c r="AB88" s="372">
        <f t="shared" si="25"/>
        <v>0</v>
      </c>
    </row>
    <row r="89" ht="12.75">
      <c r="A89" s="373"/>
    </row>
    <row r="90" spans="1:28" ht="12.75">
      <c r="A90" s="18">
        <v>3</v>
      </c>
      <c r="B90" s="19" t="s">
        <v>159</v>
      </c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1"/>
    </row>
    <row r="91" spans="1:10" ht="12.75">
      <c r="A91" s="373"/>
      <c r="B91" s="54"/>
      <c r="C91" s="54"/>
      <c r="D91" s="54"/>
      <c r="E91" s="54"/>
      <c r="F91" s="269"/>
      <c r="G91" s="439" t="s">
        <v>98</v>
      </c>
      <c r="H91" s="439"/>
      <c r="I91" s="439" t="s">
        <v>99</v>
      </c>
      <c r="J91" s="30"/>
    </row>
    <row r="92" spans="1:10" ht="12.75">
      <c r="A92" s="29"/>
      <c r="B92" s="10" t="s">
        <v>51</v>
      </c>
      <c r="C92" s="10" t="s">
        <v>2</v>
      </c>
      <c r="F92" s="434"/>
      <c r="G92" s="440">
        <f>AB58</f>
        <v>0</v>
      </c>
      <c r="H92" s="440"/>
      <c r="I92" s="441">
        <f aca="true" t="shared" si="31" ref="I92:I97">AB83</f>
        <v>0</v>
      </c>
      <c r="J92" s="315"/>
    </row>
    <row r="93" spans="1:10" ht="12.75">
      <c r="A93" s="29"/>
      <c r="B93" s="10" t="s">
        <v>52</v>
      </c>
      <c r="C93" s="10" t="s">
        <v>8</v>
      </c>
      <c r="F93" s="434"/>
      <c r="G93" s="440">
        <f>AB62</f>
        <v>0</v>
      </c>
      <c r="H93" s="440"/>
      <c r="I93" s="441">
        <f t="shared" si="31"/>
        <v>0</v>
      </c>
      <c r="J93" s="315"/>
    </row>
    <row r="94" spans="1:10" ht="12.75">
      <c r="A94" s="29"/>
      <c r="B94" s="10" t="s">
        <v>53</v>
      </c>
      <c r="C94" s="10" t="s">
        <v>1</v>
      </c>
      <c r="F94" s="434"/>
      <c r="G94" s="440">
        <f>AB63</f>
        <v>0</v>
      </c>
      <c r="H94" s="440"/>
      <c r="I94" s="441">
        <f t="shared" si="31"/>
        <v>0</v>
      </c>
      <c r="J94" s="315"/>
    </row>
    <row r="95" spans="1:10" ht="12.75">
      <c r="A95" s="29"/>
      <c r="B95" s="10" t="s">
        <v>124</v>
      </c>
      <c r="C95" s="10" t="s">
        <v>0</v>
      </c>
      <c r="F95" s="434"/>
      <c r="G95" s="440">
        <f>AB67</f>
        <v>0</v>
      </c>
      <c r="H95" s="440"/>
      <c r="I95" s="441">
        <f t="shared" si="31"/>
        <v>0</v>
      </c>
      <c r="J95" s="315"/>
    </row>
    <row r="96" spans="1:10" ht="12.75">
      <c r="A96" s="29"/>
      <c r="B96" s="10" t="s">
        <v>154</v>
      </c>
      <c r="C96" s="10" t="s">
        <v>12</v>
      </c>
      <c r="F96" s="434"/>
      <c r="G96" s="440">
        <f>AB75</f>
        <v>0</v>
      </c>
      <c r="H96" s="440"/>
      <c r="I96" s="441">
        <f t="shared" si="31"/>
        <v>0</v>
      </c>
      <c r="J96" s="315"/>
    </row>
    <row r="97" spans="1:10" ht="12.75">
      <c r="A97" s="29"/>
      <c r="B97" s="10" t="s">
        <v>160</v>
      </c>
      <c r="C97" s="10" t="s">
        <v>14</v>
      </c>
      <c r="F97" s="259"/>
      <c r="G97" s="440">
        <f>AB76</f>
        <v>0</v>
      </c>
      <c r="H97" s="440"/>
      <c r="I97" s="441">
        <f t="shared" si="31"/>
        <v>0</v>
      </c>
      <c r="J97" s="315"/>
    </row>
    <row r="98" spans="1:28" ht="12.75">
      <c r="A98" s="18">
        <v>4</v>
      </c>
      <c r="B98" s="19" t="s">
        <v>60</v>
      </c>
      <c r="C98" s="19"/>
      <c r="D98" s="19"/>
      <c r="E98" s="19"/>
      <c r="F98" s="19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1"/>
    </row>
    <row r="99" spans="7:9" ht="51">
      <c r="G99" s="269" t="s">
        <v>161</v>
      </c>
      <c r="H99" s="269" t="s">
        <v>162</v>
      </c>
      <c r="I99" s="376" t="s">
        <v>163</v>
      </c>
    </row>
    <row r="100" spans="1:9" ht="12.75">
      <c r="A100" s="24"/>
      <c r="B100" s="24" t="s">
        <v>54</v>
      </c>
      <c r="C100" s="24" t="s">
        <v>174</v>
      </c>
      <c r="D100" s="24"/>
      <c r="E100" s="24"/>
      <c r="F100" s="25"/>
      <c r="G100" s="10">
        <f>'2.pielik. Alternatīvas'!AB52</f>
        <v>0</v>
      </c>
      <c r="H100" s="378">
        <f>I97</f>
        <v>0</v>
      </c>
      <c r="I100" s="379" t="e">
        <f>H100/G100-1</f>
        <v>#DIV/0!</v>
      </c>
    </row>
  </sheetData>
  <sheetProtection/>
  <dataValidations count="1">
    <dataValidation type="decimal" allowBlank="1" showInputMessage="1" showErrorMessage="1" sqref="G27 G79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fitToHeight="2" fitToWidth="1" horizontalDpi="600" verticalDpi="600" orientation="landscape" paperSize="9" scale="51" r:id="rId1"/>
  <headerFooter alignWithMargins="0">
    <oddHeader>&amp;C6. Pielikums - Jutīguma analīze finanšu rādītājiem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136"/>
  <sheetViews>
    <sheetView showGridLines="0" zoomScale="60" zoomScaleNormal="60"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39" sqref="L39"/>
    </sheetView>
  </sheetViews>
  <sheetFormatPr defaultColWidth="8.25390625" defaultRowHeight="15.75"/>
  <cols>
    <col min="1" max="1" width="3.00390625" style="380" customWidth="1"/>
    <col min="2" max="2" width="5.25390625" style="380" customWidth="1"/>
    <col min="3" max="3" width="42.75390625" style="380" customWidth="1"/>
    <col min="4" max="4" width="26.25390625" style="380" customWidth="1"/>
    <col min="5" max="5" width="19.00390625" style="380" customWidth="1"/>
    <col min="6" max="6" width="8.875" style="380" customWidth="1"/>
    <col min="7" max="7" width="11.125" style="380" bestFit="1" customWidth="1"/>
    <col min="8" max="8" width="9.50390625" style="380" bestFit="1" customWidth="1"/>
    <col min="9" max="9" width="10.25390625" style="380" customWidth="1"/>
    <col min="10" max="16" width="8.25390625" style="380" customWidth="1"/>
    <col min="17" max="17" width="8.75390625" style="380" bestFit="1" customWidth="1"/>
    <col min="18" max="25" width="8.25390625" style="380" customWidth="1"/>
    <col min="26" max="26" width="8.375" style="380" bestFit="1" customWidth="1"/>
    <col min="27" max="27" width="9.50390625" style="380" bestFit="1" customWidth="1"/>
    <col min="28" max="28" width="10.375" style="380" bestFit="1" customWidth="1"/>
    <col min="29" max="16384" width="8.25390625" style="380" customWidth="1"/>
  </cols>
  <sheetData>
    <row r="1" spans="1:28" ht="12.75">
      <c r="A1" s="119"/>
      <c r="B1" s="1" t="s">
        <v>172</v>
      </c>
      <c r="C1" s="1"/>
      <c r="D1" s="1"/>
      <c r="E1" s="1"/>
      <c r="F1" s="35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4.75" customHeight="1">
      <c r="A2" s="11"/>
      <c r="B2" s="12"/>
      <c r="C2" s="12"/>
      <c r="D2" s="445" t="s">
        <v>176</v>
      </c>
      <c r="E2" s="447" t="s">
        <v>165</v>
      </c>
      <c r="F2" s="13" t="s">
        <v>3</v>
      </c>
      <c r="G2" s="14">
        <f>'[11]2.pielik. Invest.n.pl. aprēķ.'!E3</f>
        <v>2009</v>
      </c>
      <c r="H2" s="14">
        <f>'[11]2.pielik. Invest.n.pl. aprēķ.'!F3</f>
        <v>2010</v>
      </c>
      <c r="I2" s="14">
        <f>'[11]2.pielik. Invest.n.pl. aprēķ.'!G3</f>
        <v>2011</v>
      </c>
      <c r="J2" s="14">
        <f>'[11]2.pielik. Invest.n.pl. aprēķ.'!H3</f>
        <v>2012</v>
      </c>
      <c r="K2" s="14">
        <f>'[11]2.pielik. Invest.n.pl. aprēķ.'!I3</f>
        <v>2013</v>
      </c>
      <c r="L2" s="14">
        <f>'[11]2.pielik. Invest.n.pl. aprēķ.'!J3</f>
        <v>2014</v>
      </c>
      <c r="M2" s="14">
        <f>'[11]2.pielik. Invest.n.pl. aprēķ.'!K3</f>
        <v>2015</v>
      </c>
      <c r="N2" s="14">
        <f>'[11]2.pielik. Invest.n.pl. aprēķ.'!L3</f>
        <v>2016</v>
      </c>
      <c r="O2" s="14">
        <f>'[11]2.pielik. Invest.n.pl. aprēķ.'!M3</f>
        <v>2017</v>
      </c>
      <c r="P2" s="14">
        <f>'[11]2.pielik. Invest.n.pl. aprēķ.'!N3</f>
        <v>2018</v>
      </c>
      <c r="Q2" s="14">
        <f>'[11]2.pielik. Invest.n.pl. aprēķ.'!O3</f>
        <v>2019</v>
      </c>
      <c r="R2" s="14">
        <f>'[11]2.pielik. Invest.n.pl. aprēķ.'!P3</f>
        <v>2020</v>
      </c>
      <c r="S2" s="14">
        <f>'[11]2.pielik. Invest.n.pl. aprēķ.'!Q3</f>
        <v>2021</v>
      </c>
      <c r="T2" s="14">
        <f>'[11]2.pielik. Invest.n.pl. aprēķ.'!R3</f>
        <v>2022</v>
      </c>
      <c r="U2" s="14">
        <f>'[11]2.pielik. Invest.n.pl. aprēķ.'!S3</f>
        <v>2023</v>
      </c>
      <c r="V2" s="14">
        <f>'[11]2.pielik. Invest.n.pl. aprēķ.'!T3</f>
        <v>2024</v>
      </c>
      <c r="W2" s="14">
        <f>'[11]2.pielik. Invest.n.pl. aprēķ.'!U3</f>
        <v>2025</v>
      </c>
      <c r="X2" s="14">
        <f>'[11]2.pielik. Invest.n.pl. aprēķ.'!V3</f>
        <v>2026</v>
      </c>
      <c r="Y2" s="14">
        <f>'[11]2.pielik. Invest.n.pl. aprēķ.'!W3</f>
        <v>2027</v>
      </c>
      <c r="Z2" s="14">
        <f>'[11]2.pielik. Invest.n.pl. aprēķ.'!X3</f>
        <v>2028</v>
      </c>
      <c r="AA2" s="14">
        <f>'[11]2.pielik. Invest.n.pl. aprēķ.'!Y3</f>
        <v>2029</v>
      </c>
      <c r="AB2" s="381" t="s">
        <v>46</v>
      </c>
    </row>
    <row r="3" spans="1:28" ht="12.75">
      <c r="A3" s="194"/>
      <c r="B3" s="194"/>
      <c r="C3" s="194"/>
      <c r="D3" s="194"/>
      <c r="E3" s="194"/>
      <c r="F3" s="382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</row>
    <row r="4" spans="1:28" ht="12.75">
      <c r="A4" s="194"/>
      <c r="B4" s="194"/>
      <c r="C4" s="194"/>
      <c r="D4" s="194"/>
      <c r="E4" s="194"/>
      <c r="F4" s="382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</row>
    <row r="5" spans="1:28" ht="12.75">
      <c r="A5" s="18">
        <v>1</v>
      </c>
      <c r="B5" s="19" t="s">
        <v>37</v>
      </c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2.75">
      <c r="A6" s="194"/>
      <c r="B6" s="194"/>
      <c r="C6" s="194"/>
      <c r="D6" s="194"/>
      <c r="E6" s="383"/>
      <c r="F6" s="382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</row>
    <row r="7" spans="1:28" s="385" customFormat="1" ht="12.75">
      <c r="A7" s="384"/>
      <c r="B7" s="167">
        <v>1</v>
      </c>
      <c r="C7" s="146" t="s">
        <v>49</v>
      </c>
      <c r="D7" s="146"/>
      <c r="F7" s="386" t="s">
        <v>6</v>
      </c>
      <c r="G7" s="387">
        <f>SUM(G8:G12)</f>
        <v>0</v>
      </c>
      <c r="H7" s="387">
        <f>SUM(H8:H12)</f>
        <v>0</v>
      </c>
      <c r="I7" s="387">
        <f aca="true" t="shared" si="0" ref="I7:AA7">SUM(I8:I12)</f>
        <v>0</v>
      </c>
      <c r="J7" s="387">
        <f t="shared" si="0"/>
        <v>0</v>
      </c>
      <c r="K7" s="387">
        <f t="shared" si="0"/>
        <v>0</v>
      </c>
      <c r="L7" s="387">
        <f t="shared" si="0"/>
        <v>0</v>
      </c>
      <c r="M7" s="387">
        <f t="shared" si="0"/>
        <v>0</v>
      </c>
      <c r="N7" s="387">
        <f t="shared" si="0"/>
        <v>0</v>
      </c>
      <c r="O7" s="387">
        <f t="shared" si="0"/>
        <v>0</v>
      </c>
      <c r="P7" s="387">
        <f t="shared" si="0"/>
        <v>0</v>
      </c>
      <c r="Q7" s="387">
        <f t="shared" si="0"/>
        <v>0</v>
      </c>
      <c r="R7" s="387">
        <f t="shared" si="0"/>
        <v>0</v>
      </c>
      <c r="S7" s="387">
        <f t="shared" si="0"/>
        <v>0</v>
      </c>
      <c r="T7" s="387">
        <f t="shared" si="0"/>
        <v>0</v>
      </c>
      <c r="U7" s="387">
        <f t="shared" si="0"/>
        <v>0</v>
      </c>
      <c r="V7" s="387">
        <f t="shared" si="0"/>
        <v>0</v>
      </c>
      <c r="W7" s="387">
        <f t="shared" si="0"/>
        <v>0</v>
      </c>
      <c r="X7" s="387">
        <f t="shared" si="0"/>
        <v>0</v>
      </c>
      <c r="Y7" s="387">
        <f t="shared" si="0"/>
        <v>0</v>
      </c>
      <c r="Z7" s="387">
        <f t="shared" si="0"/>
        <v>0</v>
      </c>
      <c r="AA7" s="387">
        <f t="shared" si="0"/>
        <v>0</v>
      </c>
      <c r="AB7" s="388">
        <f>SUM(G7:AA7)</f>
        <v>0</v>
      </c>
    </row>
    <row r="8" spans="1:28" s="385" customFormat="1" ht="12.75">
      <c r="A8" s="389"/>
      <c r="B8" s="152" t="s">
        <v>5</v>
      </c>
      <c r="C8" s="152">
        <f>'3.pielik.Soc.ek.aprēķins altern'!C8</f>
        <v>0</v>
      </c>
      <c r="D8" s="437"/>
      <c r="E8" s="390"/>
      <c r="F8" s="391" t="s">
        <v>6</v>
      </c>
      <c r="G8" s="392">
        <f>(1+$E$8)*'3.pielik.Soc.ek.aprēķins altern'!G8</f>
        <v>0</v>
      </c>
      <c r="H8" s="392">
        <f>(1+$E$8)*'3.pielik.Soc.ek.aprēķins altern'!H8</f>
        <v>0</v>
      </c>
      <c r="I8" s="392">
        <f>(1+$E$8)*'3.pielik.Soc.ek.aprēķins altern'!I8</f>
        <v>0</v>
      </c>
      <c r="J8" s="392">
        <f>(1+$E$8)*'3.pielik.Soc.ek.aprēķins altern'!J8</f>
        <v>0</v>
      </c>
      <c r="K8" s="392">
        <f>(1+$E$8)*'3.pielik.Soc.ek.aprēķins altern'!K8</f>
        <v>0</v>
      </c>
      <c r="L8" s="392">
        <f>(1+$E$8)*'3.pielik.Soc.ek.aprēķins altern'!L8</f>
        <v>0</v>
      </c>
      <c r="M8" s="392">
        <f>(1+$E$8)*'3.pielik.Soc.ek.aprēķins altern'!M8</f>
        <v>0</v>
      </c>
      <c r="N8" s="392">
        <f>(1+$E$8)*'3.pielik.Soc.ek.aprēķins altern'!N8</f>
        <v>0</v>
      </c>
      <c r="O8" s="392">
        <f>(1+$E$8)*'3.pielik.Soc.ek.aprēķins altern'!O8</f>
        <v>0</v>
      </c>
      <c r="P8" s="392">
        <f>(1+$E$8)*'3.pielik.Soc.ek.aprēķins altern'!P8</f>
        <v>0</v>
      </c>
      <c r="Q8" s="392">
        <f>(1+$E$8)*'3.pielik.Soc.ek.aprēķins altern'!Q8</f>
        <v>0</v>
      </c>
      <c r="R8" s="392">
        <f>(1+$E$8)*'3.pielik.Soc.ek.aprēķins altern'!R8</f>
        <v>0</v>
      </c>
      <c r="S8" s="392">
        <f>(1+$E$8)*'3.pielik.Soc.ek.aprēķins altern'!S8</f>
        <v>0</v>
      </c>
      <c r="T8" s="392">
        <f>(1+$E$8)*'3.pielik.Soc.ek.aprēķins altern'!T8</f>
        <v>0</v>
      </c>
      <c r="U8" s="392">
        <f>(1+$E$8)*'3.pielik.Soc.ek.aprēķins altern'!U8</f>
        <v>0</v>
      </c>
      <c r="V8" s="392">
        <f>(1+$E$8)*'3.pielik.Soc.ek.aprēķins altern'!V8</f>
        <v>0</v>
      </c>
      <c r="W8" s="392">
        <f>(1+$E$8)*'3.pielik.Soc.ek.aprēķins altern'!W8</f>
        <v>0</v>
      </c>
      <c r="X8" s="392">
        <f>(1+$E$8)*'3.pielik.Soc.ek.aprēķins altern'!X8</f>
        <v>0</v>
      </c>
      <c r="Y8" s="392">
        <f>(1+$E$8)*'3.pielik.Soc.ek.aprēķins altern'!Y8</f>
        <v>0</v>
      </c>
      <c r="Z8" s="392">
        <f>(1+$E$8)*'3.pielik.Soc.ek.aprēķins altern'!Z8</f>
        <v>0</v>
      </c>
      <c r="AA8" s="392">
        <f>(1+$E$8)*'3.pielik.Soc.ek.aprēķins altern'!AA8</f>
        <v>0</v>
      </c>
      <c r="AB8" s="393">
        <f aca="true" t="shared" si="1" ref="AB8:AB40">SUM(G8:AA8)</f>
        <v>0</v>
      </c>
    </row>
    <row r="9" spans="1:28" s="385" customFormat="1" ht="12.75">
      <c r="A9" s="389"/>
      <c r="B9" s="152" t="s">
        <v>7</v>
      </c>
      <c r="C9" s="152">
        <f>'3.pielik.Soc.ek.aprēķins altern'!C9</f>
        <v>0</v>
      </c>
      <c r="D9" s="437"/>
      <c r="E9" s="390"/>
      <c r="F9" s="391" t="s">
        <v>6</v>
      </c>
      <c r="G9" s="392">
        <f>(1+$E$9)*'3.pielik.Soc.ek.aprēķins altern'!G9</f>
        <v>0</v>
      </c>
      <c r="H9" s="392">
        <f>(1+$E$9)*'3.pielik.Soc.ek.aprēķins altern'!H9</f>
        <v>0</v>
      </c>
      <c r="I9" s="392">
        <f>(1+$E$9)*'3.pielik.Soc.ek.aprēķins altern'!I9</f>
        <v>0</v>
      </c>
      <c r="J9" s="392">
        <f>(1+$E$9)*'3.pielik.Soc.ek.aprēķins altern'!J9</f>
        <v>0</v>
      </c>
      <c r="K9" s="392">
        <f>(1+$E$9)*'3.pielik.Soc.ek.aprēķins altern'!K9</f>
        <v>0</v>
      </c>
      <c r="L9" s="392">
        <f>(1+$E$9)*'3.pielik.Soc.ek.aprēķins altern'!L9</f>
        <v>0</v>
      </c>
      <c r="M9" s="392">
        <f>(1+$E$9)*'3.pielik.Soc.ek.aprēķins altern'!M9</f>
        <v>0</v>
      </c>
      <c r="N9" s="392">
        <f>(1+$E$9)*'3.pielik.Soc.ek.aprēķins altern'!N9</f>
        <v>0</v>
      </c>
      <c r="O9" s="392">
        <f>(1+$E$9)*'3.pielik.Soc.ek.aprēķins altern'!O9</f>
        <v>0</v>
      </c>
      <c r="P9" s="392">
        <f>(1+$E$9)*'3.pielik.Soc.ek.aprēķins altern'!P9</f>
        <v>0</v>
      </c>
      <c r="Q9" s="392">
        <f>(1+$E$9)*'3.pielik.Soc.ek.aprēķins altern'!Q9</f>
        <v>0</v>
      </c>
      <c r="R9" s="392">
        <f>(1+$E$9)*'3.pielik.Soc.ek.aprēķins altern'!R9</f>
        <v>0</v>
      </c>
      <c r="S9" s="392">
        <f>(1+$E$9)*'3.pielik.Soc.ek.aprēķins altern'!S9</f>
        <v>0</v>
      </c>
      <c r="T9" s="392">
        <f>(1+$E$9)*'3.pielik.Soc.ek.aprēķins altern'!T9</f>
        <v>0</v>
      </c>
      <c r="U9" s="392">
        <f>(1+$E$9)*'3.pielik.Soc.ek.aprēķins altern'!U9</f>
        <v>0</v>
      </c>
      <c r="V9" s="392">
        <f>(1+$E$9)*'3.pielik.Soc.ek.aprēķins altern'!V9</f>
        <v>0</v>
      </c>
      <c r="W9" s="392">
        <f>(1+$E$9)*'3.pielik.Soc.ek.aprēķins altern'!W9</f>
        <v>0</v>
      </c>
      <c r="X9" s="392">
        <f>(1+$E$9)*'3.pielik.Soc.ek.aprēķins altern'!X9</f>
        <v>0</v>
      </c>
      <c r="Y9" s="392">
        <f>(1+$E$9)*'3.pielik.Soc.ek.aprēķins altern'!Y9</f>
        <v>0</v>
      </c>
      <c r="Z9" s="392">
        <f>(1+$E$9)*'3.pielik.Soc.ek.aprēķins altern'!Z9</f>
        <v>0</v>
      </c>
      <c r="AA9" s="392">
        <f>(1+$E$9)*'3.pielik.Soc.ek.aprēķins altern'!AA9</f>
        <v>0</v>
      </c>
      <c r="AB9" s="393">
        <f t="shared" si="1"/>
        <v>0</v>
      </c>
    </row>
    <row r="10" spans="1:28" s="385" customFormat="1" ht="12.75">
      <c r="A10" s="389"/>
      <c r="B10" s="152" t="s">
        <v>9</v>
      </c>
      <c r="C10" s="152">
        <f>'3.pielik.Soc.ek.aprēķins altern'!C10</f>
        <v>0</v>
      </c>
      <c r="D10" s="437"/>
      <c r="E10" s="390"/>
      <c r="F10" s="391" t="s">
        <v>6</v>
      </c>
      <c r="G10" s="392">
        <f>(1+$E$10)*'3.pielik.Soc.ek.aprēķins altern'!G10</f>
        <v>0</v>
      </c>
      <c r="H10" s="392">
        <f>(1+$E$10)*'3.pielik.Soc.ek.aprēķins altern'!H10</f>
        <v>0</v>
      </c>
      <c r="I10" s="392">
        <f>(1+$E$10)*'3.pielik.Soc.ek.aprēķins altern'!I10</f>
        <v>0</v>
      </c>
      <c r="J10" s="392">
        <f>(1+$E$10)*'3.pielik.Soc.ek.aprēķins altern'!J10</f>
        <v>0</v>
      </c>
      <c r="K10" s="392">
        <f>(1+$E$10)*'3.pielik.Soc.ek.aprēķins altern'!K10</f>
        <v>0</v>
      </c>
      <c r="L10" s="392">
        <f>(1+$E$10)*'3.pielik.Soc.ek.aprēķins altern'!L10</f>
        <v>0</v>
      </c>
      <c r="M10" s="392">
        <f>(1+$E$10)*'3.pielik.Soc.ek.aprēķins altern'!M10</f>
        <v>0</v>
      </c>
      <c r="N10" s="392">
        <f>(1+$E$10)*'3.pielik.Soc.ek.aprēķins altern'!N10</f>
        <v>0</v>
      </c>
      <c r="O10" s="392">
        <f>(1+$E$10)*'3.pielik.Soc.ek.aprēķins altern'!O10</f>
        <v>0</v>
      </c>
      <c r="P10" s="392">
        <f>(1+$E$10)*'3.pielik.Soc.ek.aprēķins altern'!P10</f>
        <v>0</v>
      </c>
      <c r="Q10" s="392">
        <f>(1+$E$10)*'3.pielik.Soc.ek.aprēķins altern'!Q10</f>
        <v>0</v>
      </c>
      <c r="R10" s="392">
        <f>(1+$E$10)*'3.pielik.Soc.ek.aprēķins altern'!R10</f>
        <v>0</v>
      </c>
      <c r="S10" s="392">
        <f>(1+$E$10)*'3.pielik.Soc.ek.aprēķins altern'!S10</f>
        <v>0</v>
      </c>
      <c r="T10" s="392">
        <f>(1+$E$10)*'3.pielik.Soc.ek.aprēķins altern'!T10</f>
        <v>0</v>
      </c>
      <c r="U10" s="392">
        <f>(1+$E$10)*'3.pielik.Soc.ek.aprēķins altern'!U10</f>
        <v>0</v>
      </c>
      <c r="V10" s="392">
        <f>(1+$E$10)*'3.pielik.Soc.ek.aprēķins altern'!V10</f>
        <v>0</v>
      </c>
      <c r="W10" s="392">
        <f>(1+$E$10)*'3.pielik.Soc.ek.aprēķins altern'!W10</f>
        <v>0</v>
      </c>
      <c r="X10" s="392">
        <f>(1+$E$10)*'3.pielik.Soc.ek.aprēķins altern'!X10</f>
        <v>0</v>
      </c>
      <c r="Y10" s="392">
        <f>(1+$E$10)*'3.pielik.Soc.ek.aprēķins altern'!Y10</f>
        <v>0</v>
      </c>
      <c r="Z10" s="392">
        <f>(1+$E$10)*'3.pielik.Soc.ek.aprēķins altern'!Z10</f>
        <v>0</v>
      </c>
      <c r="AA10" s="392">
        <f>(1+$E$10)*'3.pielik.Soc.ek.aprēķins altern'!AA10</f>
        <v>0</v>
      </c>
      <c r="AB10" s="393">
        <f t="shared" si="1"/>
        <v>0</v>
      </c>
    </row>
    <row r="11" spans="1:28" s="385" customFormat="1" ht="12.75">
      <c r="A11" s="389"/>
      <c r="B11" s="152" t="s">
        <v>10</v>
      </c>
      <c r="C11" s="152">
        <f>'3.pielik.Soc.ek.aprēķins altern'!C11</f>
        <v>0</v>
      </c>
      <c r="D11" s="437"/>
      <c r="E11" s="390"/>
      <c r="F11" s="391" t="s">
        <v>6</v>
      </c>
      <c r="G11" s="392">
        <f>(1+$E$11)*'3.pielik.Soc.ek.aprēķins altern'!G11</f>
        <v>0</v>
      </c>
      <c r="H11" s="392">
        <f>(1+$E$11)*'3.pielik.Soc.ek.aprēķins altern'!H11</f>
        <v>0</v>
      </c>
      <c r="I11" s="392">
        <f>(1+$E$11)*'3.pielik.Soc.ek.aprēķins altern'!I11</f>
        <v>0</v>
      </c>
      <c r="J11" s="392">
        <f>(1+$E$11)*'3.pielik.Soc.ek.aprēķins altern'!J11</f>
        <v>0</v>
      </c>
      <c r="K11" s="392">
        <f>(1+$E$11)*'3.pielik.Soc.ek.aprēķins altern'!K11</f>
        <v>0</v>
      </c>
      <c r="L11" s="392">
        <f>(1+$E$11)*'3.pielik.Soc.ek.aprēķins altern'!L11</f>
        <v>0</v>
      </c>
      <c r="M11" s="392">
        <f>(1+$E$11)*'3.pielik.Soc.ek.aprēķins altern'!M11</f>
        <v>0</v>
      </c>
      <c r="N11" s="392">
        <f>(1+$E$11)*'3.pielik.Soc.ek.aprēķins altern'!N11</f>
        <v>0</v>
      </c>
      <c r="O11" s="392">
        <f>(1+$E$11)*'3.pielik.Soc.ek.aprēķins altern'!O11</f>
        <v>0</v>
      </c>
      <c r="P11" s="392">
        <f>(1+$E$11)*'3.pielik.Soc.ek.aprēķins altern'!P11</f>
        <v>0</v>
      </c>
      <c r="Q11" s="392">
        <f>(1+$E$11)*'3.pielik.Soc.ek.aprēķins altern'!Q11</f>
        <v>0</v>
      </c>
      <c r="R11" s="392">
        <f>(1+$E$11)*'3.pielik.Soc.ek.aprēķins altern'!R11</f>
        <v>0</v>
      </c>
      <c r="S11" s="392">
        <f>(1+$E$11)*'3.pielik.Soc.ek.aprēķins altern'!S11</f>
        <v>0</v>
      </c>
      <c r="T11" s="392">
        <f>(1+$E$11)*'3.pielik.Soc.ek.aprēķins altern'!T11</f>
        <v>0</v>
      </c>
      <c r="U11" s="392">
        <f>(1+$E$11)*'3.pielik.Soc.ek.aprēķins altern'!U11</f>
        <v>0</v>
      </c>
      <c r="V11" s="392">
        <f>(1+$E$11)*'3.pielik.Soc.ek.aprēķins altern'!V11</f>
        <v>0</v>
      </c>
      <c r="W11" s="392">
        <f>(1+$E$11)*'3.pielik.Soc.ek.aprēķins altern'!W11</f>
        <v>0</v>
      </c>
      <c r="X11" s="392">
        <f>(1+$E$11)*'3.pielik.Soc.ek.aprēķins altern'!X11</f>
        <v>0</v>
      </c>
      <c r="Y11" s="392">
        <f>(1+$E$11)*'3.pielik.Soc.ek.aprēķins altern'!Y11</f>
        <v>0</v>
      </c>
      <c r="Z11" s="392">
        <f>(1+$E$11)*'3.pielik.Soc.ek.aprēķins altern'!Z11</f>
        <v>0</v>
      </c>
      <c r="AA11" s="392">
        <f>(1+$E$11)*'3.pielik.Soc.ek.aprēķins altern'!AA11</f>
        <v>0</v>
      </c>
      <c r="AB11" s="393">
        <f t="shared" si="1"/>
        <v>0</v>
      </c>
    </row>
    <row r="12" spans="1:28" s="385" customFormat="1" ht="12.75">
      <c r="A12" s="389"/>
      <c r="B12" s="152" t="s">
        <v>11</v>
      </c>
      <c r="C12" s="152">
        <f>'3.pielik.Soc.ek.aprēķins altern'!C12</f>
        <v>0</v>
      </c>
      <c r="D12" s="437"/>
      <c r="E12" s="390"/>
      <c r="F12" s="391" t="s">
        <v>6</v>
      </c>
      <c r="G12" s="392">
        <f>(1+$E$12)*'3.pielik.Soc.ek.aprēķins altern'!G12</f>
        <v>0</v>
      </c>
      <c r="H12" s="392">
        <f>(1+$E$12)*'3.pielik.Soc.ek.aprēķins altern'!H12</f>
        <v>0</v>
      </c>
      <c r="I12" s="392">
        <f>(1+$E$12)*'3.pielik.Soc.ek.aprēķins altern'!I12</f>
        <v>0</v>
      </c>
      <c r="J12" s="392">
        <f>(1+$E$12)*'3.pielik.Soc.ek.aprēķins altern'!J12</f>
        <v>0</v>
      </c>
      <c r="K12" s="392">
        <f>(1+$E$12)*'3.pielik.Soc.ek.aprēķins altern'!K12</f>
        <v>0</v>
      </c>
      <c r="L12" s="392">
        <f>(1+$E$12)*'3.pielik.Soc.ek.aprēķins altern'!L12</f>
        <v>0</v>
      </c>
      <c r="M12" s="392">
        <f>(1+$E$12)*'3.pielik.Soc.ek.aprēķins altern'!M12</f>
        <v>0</v>
      </c>
      <c r="N12" s="392">
        <f>(1+$E$12)*'3.pielik.Soc.ek.aprēķins altern'!N12</f>
        <v>0</v>
      </c>
      <c r="O12" s="392">
        <f>(1+$E$12)*'3.pielik.Soc.ek.aprēķins altern'!O12</f>
        <v>0</v>
      </c>
      <c r="P12" s="392">
        <f>(1+$E$12)*'3.pielik.Soc.ek.aprēķins altern'!P12</f>
        <v>0</v>
      </c>
      <c r="Q12" s="392">
        <f>(1+$E$12)*'3.pielik.Soc.ek.aprēķins altern'!Q12</f>
        <v>0</v>
      </c>
      <c r="R12" s="392">
        <f>(1+$E$12)*'3.pielik.Soc.ek.aprēķins altern'!R12</f>
        <v>0</v>
      </c>
      <c r="S12" s="392">
        <f>(1+$E$12)*'3.pielik.Soc.ek.aprēķins altern'!S12</f>
        <v>0</v>
      </c>
      <c r="T12" s="392">
        <f>(1+$E$12)*'3.pielik.Soc.ek.aprēķins altern'!T12</f>
        <v>0</v>
      </c>
      <c r="U12" s="392">
        <f>(1+$E$12)*'3.pielik.Soc.ek.aprēķins altern'!U12</f>
        <v>0</v>
      </c>
      <c r="V12" s="392">
        <f>(1+$E$12)*'3.pielik.Soc.ek.aprēķins altern'!V12</f>
        <v>0</v>
      </c>
      <c r="W12" s="392">
        <f>(1+$E$12)*'3.pielik.Soc.ek.aprēķins altern'!W12</f>
        <v>0</v>
      </c>
      <c r="X12" s="392">
        <f>(1+$E$12)*'3.pielik.Soc.ek.aprēķins altern'!X12</f>
        <v>0</v>
      </c>
      <c r="Y12" s="392">
        <f>(1+$E$12)*'3.pielik.Soc.ek.aprēķins altern'!Y12</f>
        <v>0</v>
      </c>
      <c r="Z12" s="392">
        <f>(1+$E$12)*'3.pielik.Soc.ek.aprēķins altern'!Z12</f>
        <v>0</v>
      </c>
      <c r="AA12" s="392">
        <f>(1+$E$12)*'3.pielik.Soc.ek.aprēķins altern'!AA12</f>
        <v>0</v>
      </c>
      <c r="AB12" s="393">
        <f t="shared" si="1"/>
        <v>0</v>
      </c>
    </row>
    <row r="13" spans="1:28" s="385" customFormat="1" ht="12.75">
      <c r="A13" s="389"/>
      <c r="B13" s="166">
        <v>2</v>
      </c>
      <c r="C13" s="166" t="s">
        <v>2</v>
      </c>
      <c r="D13" s="166"/>
      <c r="F13" s="236" t="s">
        <v>6</v>
      </c>
      <c r="G13" s="394">
        <f>SUM(G14:G16)</f>
        <v>0</v>
      </c>
      <c r="H13" s="394">
        <f aca="true" t="shared" si="2" ref="H13:AA13">SUM(H17:H18)</f>
        <v>0</v>
      </c>
      <c r="I13" s="394">
        <f t="shared" si="2"/>
        <v>0</v>
      </c>
      <c r="J13" s="394">
        <f t="shared" si="2"/>
        <v>0</v>
      </c>
      <c r="K13" s="394">
        <f t="shared" si="2"/>
        <v>0</v>
      </c>
      <c r="L13" s="394">
        <f t="shared" si="2"/>
        <v>0</v>
      </c>
      <c r="M13" s="394">
        <f t="shared" si="2"/>
        <v>0</v>
      </c>
      <c r="N13" s="394">
        <f t="shared" si="2"/>
        <v>0</v>
      </c>
      <c r="O13" s="394">
        <f t="shared" si="2"/>
        <v>0</v>
      </c>
      <c r="P13" s="394">
        <f t="shared" si="2"/>
        <v>0</v>
      </c>
      <c r="Q13" s="394">
        <f t="shared" si="2"/>
        <v>0</v>
      </c>
      <c r="R13" s="394">
        <f t="shared" si="2"/>
        <v>0</v>
      </c>
      <c r="S13" s="394">
        <f t="shared" si="2"/>
        <v>0</v>
      </c>
      <c r="T13" s="394">
        <f t="shared" si="2"/>
        <v>0</v>
      </c>
      <c r="U13" s="394">
        <f t="shared" si="2"/>
        <v>0</v>
      </c>
      <c r="V13" s="394">
        <f t="shared" si="2"/>
        <v>0</v>
      </c>
      <c r="W13" s="394">
        <f t="shared" si="2"/>
        <v>0</v>
      </c>
      <c r="X13" s="394">
        <f t="shared" si="2"/>
        <v>0</v>
      </c>
      <c r="Y13" s="394">
        <f t="shared" si="2"/>
        <v>0</v>
      </c>
      <c r="Z13" s="394">
        <f t="shared" si="2"/>
        <v>0</v>
      </c>
      <c r="AA13" s="394">
        <f t="shared" si="2"/>
        <v>0</v>
      </c>
      <c r="AB13" s="393">
        <f t="shared" si="1"/>
        <v>0</v>
      </c>
    </row>
    <row r="14" spans="1:28" s="385" customFormat="1" ht="12.75">
      <c r="A14" s="389"/>
      <c r="B14" s="166" t="s">
        <v>16</v>
      </c>
      <c r="C14" s="166">
        <f>'2.pielik. Alternatīvu aprēķins'!C9</f>
        <v>0</v>
      </c>
      <c r="D14" s="438"/>
      <c r="E14" s="448"/>
      <c r="F14" s="391" t="s">
        <v>6</v>
      </c>
      <c r="G14" s="392">
        <f>(1+$E$14)*'2.pielik. Alternatīvu aprēķins'!G9</f>
        <v>0</v>
      </c>
      <c r="H14" s="392">
        <f>(1+$E$14)*'2.pielik. Alternatīvu aprēķins'!H9</f>
        <v>0</v>
      </c>
      <c r="I14" s="392">
        <f>(1+$E$14)*'2.pielik. Alternatīvu aprēķins'!I9</f>
        <v>0</v>
      </c>
      <c r="J14" s="392">
        <f>(1+$E$14)*'2.pielik. Alternatīvu aprēķins'!J9</f>
        <v>0</v>
      </c>
      <c r="K14" s="392">
        <f>(1+$E$14)*'2.pielik. Alternatīvu aprēķins'!K9</f>
        <v>0</v>
      </c>
      <c r="L14" s="392">
        <f>(1+$E$14)*'2.pielik. Alternatīvu aprēķins'!L9</f>
        <v>0</v>
      </c>
      <c r="M14" s="392">
        <f>(1+$E$14)*'2.pielik. Alternatīvu aprēķins'!M9</f>
        <v>0</v>
      </c>
      <c r="N14" s="392">
        <f>(1+$E$14)*'2.pielik. Alternatīvu aprēķins'!N9</f>
        <v>0</v>
      </c>
      <c r="O14" s="392">
        <f>(1+$E$14)*'2.pielik. Alternatīvu aprēķins'!O9</f>
        <v>0</v>
      </c>
      <c r="P14" s="392">
        <f>(1+$E$14)*'2.pielik. Alternatīvu aprēķins'!P9</f>
        <v>0</v>
      </c>
      <c r="Q14" s="392">
        <f>(1+$E$14)*'2.pielik. Alternatīvu aprēķins'!Q9</f>
        <v>0</v>
      </c>
      <c r="R14" s="392">
        <f>(1+$E$14)*'2.pielik. Alternatīvu aprēķins'!R9</f>
        <v>0</v>
      </c>
      <c r="S14" s="392">
        <f>(1+$E$14)*'2.pielik. Alternatīvu aprēķins'!S9</f>
        <v>0</v>
      </c>
      <c r="T14" s="392">
        <f>(1+$E$14)*'2.pielik. Alternatīvu aprēķins'!T9</f>
        <v>0</v>
      </c>
      <c r="U14" s="392">
        <f>(1+$E$14)*'2.pielik. Alternatīvu aprēķins'!U9</f>
        <v>0</v>
      </c>
      <c r="V14" s="392">
        <f>(1+$E$14)*'2.pielik. Alternatīvu aprēķins'!V9</f>
        <v>0</v>
      </c>
      <c r="W14" s="392">
        <f>(1+$E$14)*'2.pielik. Alternatīvu aprēķins'!W9</f>
        <v>0</v>
      </c>
      <c r="X14" s="392">
        <f>(1+$E$14)*'2.pielik. Alternatīvu aprēķins'!X9</f>
        <v>0</v>
      </c>
      <c r="Y14" s="392">
        <f>(1+$E$14)*'2.pielik. Alternatīvu aprēķins'!Y9</f>
        <v>0</v>
      </c>
      <c r="Z14" s="392">
        <f>(1+$E$14)*'2.pielik. Alternatīvu aprēķins'!Z9</f>
        <v>0</v>
      </c>
      <c r="AA14" s="392">
        <f>(1+$E$14)*'2.pielik. Alternatīvu aprēķins'!AA9</f>
        <v>0</v>
      </c>
      <c r="AB14" s="393">
        <f t="shared" si="1"/>
        <v>0</v>
      </c>
    </row>
    <row r="15" spans="1:28" s="385" customFormat="1" ht="12.75">
      <c r="A15" s="389"/>
      <c r="B15" s="166" t="s">
        <v>19</v>
      </c>
      <c r="C15" s="166">
        <f>'2.pielik. Alternatīvu aprēķins'!C10</f>
        <v>0</v>
      </c>
      <c r="D15" s="438"/>
      <c r="E15" s="448"/>
      <c r="F15" s="391" t="s">
        <v>6</v>
      </c>
      <c r="G15" s="392">
        <f>(1+$E$15)*'2.pielik. Alternatīvu aprēķins'!G10</f>
        <v>0</v>
      </c>
      <c r="H15" s="392">
        <f>(1+$E$15)*'2.pielik. Alternatīvu aprēķins'!H10</f>
        <v>0</v>
      </c>
      <c r="I15" s="392">
        <f>(1+$E$15)*'2.pielik. Alternatīvu aprēķins'!I10</f>
        <v>0</v>
      </c>
      <c r="J15" s="392">
        <f>(1+$E$15)*'2.pielik. Alternatīvu aprēķins'!J10</f>
        <v>0</v>
      </c>
      <c r="K15" s="392">
        <f>(1+$E$15)*'2.pielik. Alternatīvu aprēķins'!K10</f>
        <v>0</v>
      </c>
      <c r="L15" s="392">
        <f>(1+$E$15)*'2.pielik. Alternatīvu aprēķins'!L10</f>
        <v>0</v>
      </c>
      <c r="M15" s="392">
        <f>(1+$E$15)*'2.pielik. Alternatīvu aprēķins'!M10</f>
        <v>0</v>
      </c>
      <c r="N15" s="392">
        <f>(1+$E$15)*'2.pielik. Alternatīvu aprēķins'!N10</f>
        <v>0</v>
      </c>
      <c r="O15" s="392">
        <f>(1+$E$15)*'2.pielik. Alternatīvu aprēķins'!O10</f>
        <v>0</v>
      </c>
      <c r="P15" s="392">
        <f>(1+$E$15)*'2.pielik. Alternatīvu aprēķins'!P10</f>
        <v>0</v>
      </c>
      <c r="Q15" s="392">
        <f>(1+$E$15)*'2.pielik. Alternatīvu aprēķins'!Q10</f>
        <v>0</v>
      </c>
      <c r="R15" s="392">
        <f>(1+$E$15)*'2.pielik. Alternatīvu aprēķins'!R10</f>
        <v>0</v>
      </c>
      <c r="S15" s="392">
        <f>(1+$E$15)*'2.pielik. Alternatīvu aprēķins'!S10</f>
        <v>0</v>
      </c>
      <c r="T15" s="392">
        <f>(1+$E$15)*'2.pielik. Alternatīvu aprēķins'!T10</f>
        <v>0</v>
      </c>
      <c r="U15" s="392">
        <f>(1+$E$15)*'2.pielik. Alternatīvu aprēķins'!U10</f>
        <v>0</v>
      </c>
      <c r="V15" s="392">
        <f>(1+$E$15)*'2.pielik. Alternatīvu aprēķins'!V10</f>
        <v>0</v>
      </c>
      <c r="W15" s="392">
        <f>(1+$E$15)*'2.pielik. Alternatīvu aprēķins'!W10</f>
        <v>0</v>
      </c>
      <c r="X15" s="392">
        <f>(1+$E$15)*'2.pielik. Alternatīvu aprēķins'!X10</f>
        <v>0</v>
      </c>
      <c r="Y15" s="392">
        <f>(1+$E$15)*'2.pielik. Alternatīvu aprēķins'!Y10</f>
        <v>0</v>
      </c>
      <c r="Z15" s="392">
        <f>(1+$E$15)*'2.pielik. Alternatīvu aprēķins'!Z10</f>
        <v>0</v>
      </c>
      <c r="AA15" s="392">
        <f>(1+$E$15)*'2.pielik. Alternatīvu aprēķins'!AA10</f>
        <v>0</v>
      </c>
      <c r="AB15" s="393">
        <f t="shared" si="1"/>
        <v>0</v>
      </c>
    </row>
    <row r="16" spans="1:28" s="385" customFormat="1" ht="12.75">
      <c r="A16" s="389"/>
      <c r="B16" s="166" t="s">
        <v>22</v>
      </c>
      <c r="C16" s="166">
        <f>'2.pielik. Alternatīvu aprēķins'!C11</f>
        <v>0</v>
      </c>
      <c r="D16" s="438"/>
      <c r="E16" s="448"/>
      <c r="F16" s="391" t="s">
        <v>6</v>
      </c>
      <c r="G16" s="392">
        <f>(1+$E$16)*'2.pielik. Alternatīvu aprēķins'!G11</f>
        <v>0</v>
      </c>
      <c r="H16" s="392">
        <f>(1+$E$16)*'2.pielik. Alternatīvu aprēķins'!H11</f>
        <v>0</v>
      </c>
      <c r="I16" s="392">
        <f>(1+$E$16)*'2.pielik. Alternatīvu aprēķins'!I11</f>
        <v>0</v>
      </c>
      <c r="J16" s="392">
        <f>(1+$E$16)*'2.pielik. Alternatīvu aprēķins'!J11</f>
        <v>0</v>
      </c>
      <c r="K16" s="392">
        <f>(1+$E$16)*'2.pielik. Alternatīvu aprēķins'!K11</f>
        <v>0</v>
      </c>
      <c r="L16" s="392">
        <f>(1+$E$16)*'2.pielik. Alternatīvu aprēķins'!L11</f>
        <v>0</v>
      </c>
      <c r="M16" s="392">
        <f>(1+$E$16)*'2.pielik. Alternatīvu aprēķins'!M11</f>
        <v>0</v>
      </c>
      <c r="N16" s="392">
        <f>(1+$E$16)*'2.pielik. Alternatīvu aprēķins'!N11</f>
        <v>0</v>
      </c>
      <c r="O16" s="392">
        <f>(1+$E$16)*'2.pielik. Alternatīvu aprēķins'!O11</f>
        <v>0</v>
      </c>
      <c r="P16" s="392">
        <f>(1+$E$16)*'2.pielik. Alternatīvu aprēķins'!P11</f>
        <v>0</v>
      </c>
      <c r="Q16" s="392">
        <f>(1+$E$16)*'2.pielik. Alternatīvu aprēķins'!Q11</f>
        <v>0</v>
      </c>
      <c r="R16" s="392">
        <f>(1+$E$16)*'2.pielik. Alternatīvu aprēķins'!R11</f>
        <v>0</v>
      </c>
      <c r="S16" s="392">
        <f>(1+$E$16)*'2.pielik. Alternatīvu aprēķins'!S11</f>
        <v>0</v>
      </c>
      <c r="T16" s="392">
        <f>(1+$E$16)*'2.pielik. Alternatīvu aprēķins'!T11</f>
        <v>0</v>
      </c>
      <c r="U16" s="392">
        <f>(1+$E$16)*'2.pielik. Alternatīvu aprēķins'!U11</f>
        <v>0</v>
      </c>
      <c r="V16" s="392">
        <f>(1+$E$16)*'2.pielik. Alternatīvu aprēķins'!V11</f>
        <v>0</v>
      </c>
      <c r="W16" s="392">
        <f>(1+$E$16)*'2.pielik. Alternatīvu aprēķins'!W11</f>
        <v>0</v>
      </c>
      <c r="X16" s="392">
        <f>(1+$E$16)*'2.pielik. Alternatīvu aprēķins'!X11</f>
        <v>0</v>
      </c>
      <c r="Y16" s="392">
        <f>(1+$E$16)*'2.pielik. Alternatīvu aprēķins'!Y11</f>
        <v>0</v>
      </c>
      <c r="Z16" s="392">
        <f>(1+$E$16)*'2.pielik. Alternatīvu aprēķins'!Z11</f>
        <v>0</v>
      </c>
      <c r="AA16" s="392">
        <f>(1+$E$16)*'2.pielik. Alternatīvu aprēķins'!AA11</f>
        <v>0</v>
      </c>
      <c r="AB16" s="393">
        <f t="shared" si="1"/>
        <v>0</v>
      </c>
    </row>
    <row r="17" spans="1:28" s="385" customFormat="1" ht="12.75">
      <c r="A17" s="389"/>
      <c r="B17" s="166">
        <v>3</v>
      </c>
      <c r="C17" s="166" t="s">
        <v>8</v>
      </c>
      <c r="D17" s="166"/>
      <c r="F17" s="236" t="s">
        <v>6</v>
      </c>
      <c r="G17" s="392">
        <f>'2.pielik. Alternatīvas'!G9</f>
        <v>0</v>
      </c>
      <c r="H17" s="392">
        <f>'2.pielik. Alternatīvas'!H9</f>
        <v>0</v>
      </c>
      <c r="I17" s="392">
        <f>'2.pielik. Alternatīvas'!I9</f>
        <v>0</v>
      </c>
      <c r="J17" s="392">
        <f>'2.pielik. Alternatīvas'!J9</f>
        <v>0</v>
      </c>
      <c r="K17" s="392">
        <f>'2.pielik. Alternatīvas'!K9</f>
        <v>0</v>
      </c>
      <c r="L17" s="392">
        <f>'2.pielik. Alternatīvas'!L9</f>
        <v>0</v>
      </c>
      <c r="M17" s="392">
        <f>'2.pielik. Alternatīvas'!M9</f>
        <v>0</v>
      </c>
      <c r="N17" s="392">
        <f>'2.pielik. Alternatīvas'!N9</f>
        <v>0</v>
      </c>
      <c r="O17" s="392">
        <f>'2.pielik. Alternatīvas'!O9</f>
        <v>0</v>
      </c>
      <c r="P17" s="392">
        <f>'2.pielik. Alternatīvas'!P9</f>
        <v>0</v>
      </c>
      <c r="Q17" s="392">
        <f>'2.pielik. Alternatīvas'!Q9</f>
        <v>0</v>
      </c>
      <c r="R17" s="392">
        <f>'2.pielik. Alternatīvas'!R9</f>
        <v>0</v>
      </c>
      <c r="S17" s="392">
        <f>'2.pielik. Alternatīvas'!S9</f>
        <v>0</v>
      </c>
      <c r="T17" s="392">
        <f>'2.pielik. Alternatīvas'!T9</f>
        <v>0</v>
      </c>
      <c r="U17" s="392">
        <f>'2.pielik. Alternatīvas'!U9</f>
        <v>0</v>
      </c>
      <c r="V17" s="392">
        <f>'2.pielik. Alternatīvas'!V9</f>
        <v>0</v>
      </c>
      <c r="W17" s="392">
        <f>'2.pielik. Alternatīvas'!W9</f>
        <v>0</v>
      </c>
      <c r="X17" s="392">
        <f>'2.pielik. Alternatīvas'!X9</f>
        <v>0</v>
      </c>
      <c r="Y17" s="392">
        <f>'2.pielik. Alternatīvas'!Y9</f>
        <v>0</v>
      </c>
      <c r="Z17" s="392">
        <f>'2.pielik. Alternatīvas'!Z9</f>
        <v>0</v>
      </c>
      <c r="AA17" s="392">
        <f>'2.pielik. Alternatīvas'!AA9</f>
        <v>0</v>
      </c>
      <c r="AB17" s="393">
        <f t="shared" si="1"/>
        <v>0</v>
      </c>
    </row>
    <row r="18" spans="1:28" s="385" customFormat="1" ht="12.75">
      <c r="A18" s="389"/>
      <c r="B18" s="166">
        <v>4</v>
      </c>
      <c r="C18" s="166" t="s">
        <v>12</v>
      </c>
      <c r="D18" s="437"/>
      <c r="E18" s="448"/>
      <c r="F18" s="236" t="s">
        <v>6</v>
      </c>
      <c r="G18" s="392">
        <f>'2.pielik. Alternatīvas'!G12</f>
        <v>0</v>
      </c>
      <c r="H18" s="392">
        <f>'2.pielik. Alternatīvas'!H12</f>
        <v>0</v>
      </c>
      <c r="I18" s="392">
        <f>'2.pielik. Alternatīvas'!I12</f>
        <v>0</v>
      </c>
      <c r="J18" s="392">
        <f>'2.pielik. Alternatīvas'!J12</f>
        <v>0</v>
      </c>
      <c r="K18" s="392">
        <f>'2.pielik. Alternatīvas'!K12</f>
        <v>0</v>
      </c>
      <c r="L18" s="392">
        <f>'2.pielik. Alternatīvas'!L12</f>
        <v>0</v>
      </c>
      <c r="M18" s="392">
        <f>'2.pielik. Alternatīvas'!M12</f>
        <v>0</v>
      </c>
      <c r="N18" s="392">
        <f>'2.pielik. Alternatīvas'!N12</f>
        <v>0</v>
      </c>
      <c r="O18" s="392">
        <f>'2.pielik. Alternatīvas'!O12</f>
        <v>0</v>
      </c>
      <c r="P18" s="392">
        <f>'2.pielik. Alternatīvas'!P12</f>
        <v>0</v>
      </c>
      <c r="Q18" s="392">
        <f>'2.pielik. Alternatīvas'!Q12</f>
        <v>0</v>
      </c>
      <c r="R18" s="392">
        <f>'2.pielik. Alternatīvas'!R12</f>
        <v>0</v>
      </c>
      <c r="S18" s="392">
        <f>'2.pielik. Alternatīvas'!S12</f>
        <v>0</v>
      </c>
      <c r="T18" s="392">
        <f>'2.pielik. Alternatīvas'!T12</f>
        <v>0</v>
      </c>
      <c r="U18" s="392">
        <f>'2.pielik. Alternatīvas'!U12</f>
        <v>0</v>
      </c>
      <c r="V18" s="392">
        <f>'2.pielik. Alternatīvas'!V12</f>
        <v>0</v>
      </c>
      <c r="W18" s="392">
        <f>'2.pielik. Alternatīvas'!W12</f>
        <v>0</v>
      </c>
      <c r="X18" s="392">
        <f>'2.pielik. Alternatīvas'!X12</f>
        <v>0</v>
      </c>
      <c r="Y18" s="392">
        <f>'2.pielik. Alternatīvas'!Y12</f>
        <v>0</v>
      </c>
      <c r="Z18" s="392">
        <f>'2.pielik. Alternatīvas'!Z12</f>
        <v>0</v>
      </c>
      <c r="AA18" s="392">
        <f>(1+E18)*'2.pielik. Alternatīvas'!AA12</f>
        <v>0</v>
      </c>
      <c r="AB18" s="393">
        <f t="shared" si="1"/>
        <v>0</v>
      </c>
    </row>
    <row r="19" spans="1:28" s="385" customFormat="1" ht="12.75">
      <c r="A19" s="389"/>
      <c r="B19" s="166">
        <v>5</v>
      </c>
      <c r="C19" s="166" t="s">
        <v>70</v>
      </c>
      <c r="D19" s="166"/>
      <c r="F19" s="236" t="s">
        <v>6</v>
      </c>
      <c r="G19" s="394">
        <f>G13+G7+G17+G18</f>
        <v>0</v>
      </c>
      <c r="H19" s="394">
        <f aca="true" t="shared" si="3" ref="H19:Z19">H13+H7+H17+H18</f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4">
        <f t="shared" si="3"/>
        <v>0</v>
      </c>
      <c r="M19" s="394">
        <f t="shared" si="3"/>
        <v>0</v>
      </c>
      <c r="N19" s="394">
        <f t="shared" si="3"/>
        <v>0</v>
      </c>
      <c r="O19" s="394">
        <f t="shared" si="3"/>
        <v>0</v>
      </c>
      <c r="P19" s="394">
        <f t="shared" si="3"/>
        <v>0</v>
      </c>
      <c r="Q19" s="394">
        <f t="shared" si="3"/>
        <v>0</v>
      </c>
      <c r="R19" s="394">
        <f t="shared" si="3"/>
        <v>0</v>
      </c>
      <c r="S19" s="394">
        <f t="shared" si="3"/>
        <v>0</v>
      </c>
      <c r="T19" s="394">
        <f t="shared" si="3"/>
        <v>0</v>
      </c>
      <c r="U19" s="394">
        <f t="shared" si="3"/>
        <v>0</v>
      </c>
      <c r="V19" s="394">
        <f t="shared" si="3"/>
        <v>0</v>
      </c>
      <c r="W19" s="394">
        <f t="shared" si="3"/>
        <v>0</v>
      </c>
      <c r="X19" s="394">
        <f t="shared" si="3"/>
        <v>0</v>
      </c>
      <c r="Y19" s="394">
        <f t="shared" si="3"/>
        <v>0</v>
      </c>
      <c r="Z19" s="394">
        <f t="shared" si="3"/>
        <v>0</v>
      </c>
      <c r="AA19" s="394">
        <f>AA13+AA7+AA17+AA18</f>
        <v>0</v>
      </c>
      <c r="AB19" s="393">
        <f t="shared" si="1"/>
        <v>0</v>
      </c>
    </row>
    <row r="20" spans="1:28" s="385" customFormat="1" ht="12.75">
      <c r="A20" s="389"/>
      <c r="B20" s="166">
        <v>6</v>
      </c>
      <c r="C20" s="166" t="s">
        <v>50</v>
      </c>
      <c r="D20" s="166"/>
      <c r="F20" s="236" t="s">
        <v>6</v>
      </c>
      <c r="G20" s="394">
        <f>SUM(G21:G23)</f>
        <v>0</v>
      </c>
      <c r="H20" s="394">
        <f aca="true" t="shared" si="4" ref="H20:AA20">SUM(H21:H23)</f>
        <v>0</v>
      </c>
      <c r="I20" s="394">
        <f t="shared" si="4"/>
        <v>0</v>
      </c>
      <c r="J20" s="394">
        <f t="shared" si="4"/>
        <v>0</v>
      </c>
      <c r="K20" s="394">
        <f t="shared" si="4"/>
        <v>0</v>
      </c>
      <c r="L20" s="394">
        <f t="shared" si="4"/>
        <v>0</v>
      </c>
      <c r="M20" s="394">
        <f t="shared" si="4"/>
        <v>0</v>
      </c>
      <c r="N20" s="394">
        <f t="shared" si="4"/>
        <v>0</v>
      </c>
      <c r="O20" s="394">
        <f t="shared" si="4"/>
        <v>0</v>
      </c>
      <c r="P20" s="394">
        <f t="shared" si="4"/>
        <v>0</v>
      </c>
      <c r="Q20" s="394">
        <f t="shared" si="4"/>
        <v>0</v>
      </c>
      <c r="R20" s="394">
        <f t="shared" si="4"/>
        <v>0</v>
      </c>
      <c r="S20" s="394">
        <f t="shared" si="4"/>
        <v>0</v>
      </c>
      <c r="T20" s="394">
        <f t="shared" si="4"/>
        <v>0</v>
      </c>
      <c r="U20" s="394">
        <f t="shared" si="4"/>
        <v>0</v>
      </c>
      <c r="V20" s="394">
        <f t="shared" si="4"/>
        <v>0</v>
      </c>
      <c r="W20" s="394">
        <f t="shared" si="4"/>
        <v>0</v>
      </c>
      <c r="X20" s="394">
        <f t="shared" si="4"/>
        <v>0</v>
      </c>
      <c r="Y20" s="394">
        <f t="shared" si="4"/>
        <v>0</v>
      </c>
      <c r="Z20" s="394">
        <f t="shared" si="4"/>
        <v>0</v>
      </c>
      <c r="AA20" s="394">
        <f t="shared" si="4"/>
        <v>0</v>
      </c>
      <c r="AB20" s="393">
        <f t="shared" si="1"/>
        <v>0</v>
      </c>
    </row>
    <row r="21" spans="1:28" s="385" customFormat="1" ht="12.75">
      <c r="A21" s="389"/>
      <c r="B21" s="152" t="s">
        <v>75</v>
      </c>
      <c r="C21" s="152">
        <f>'3.pielik.Soc.ek.aprēķins altern'!C19</f>
        <v>0</v>
      </c>
      <c r="D21" s="437"/>
      <c r="E21" s="390"/>
      <c r="F21" s="391" t="s">
        <v>6</v>
      </c>
      <c r="G21" s="392">
        <f>(1+$E$21)*'3.pielik.Soc.ek.aprēķins altern'!G19</f>
        <v>0</v>
      </c>
      <c r="H21" s="392">
        <f>(1+$E$21)*'3.pielik.Soc.ek.aprēķins altern'!H19</f>
        <v>0</v>
      </c>
      <c r="I21" s="392">
        <f>(1+$E$21)*'3.pielik.Soc.ek.aprēķins altern'!I19</f>
        <v>0</v>
      </c>
      <c r="J21" s="392">
        <f>(1+$E$21)*'3.pielik.Soc.ek.aprēķins altern'!J19</f>
        <v>0</v>
      </c>
      <c r="K21" s="392">
        <f>(1+$E$21)*'3.pielik.Soc.ek.aprēķins altern'!K19</f>
        <v>0</v>
      </c>
      <c r="L21" s="392">
        <f>(1+$E$21)*'3.pielik.Soc.ek.aprēķins altern'!L19</f>
        <v>0</v>
      </c>
      <c r="M21" s="392">
        <f>(1+$E$21)*'3.pielik.Soc.ek.aprēķins altern'!M19</f>
        <v>0</v>
      </c>
      <c r="N21" s="392">
        <f>(1+$E$21)*'3.pielik.Soc.ek.aprēķins altern'!N19</f>
        <v>0</v>
      </c>
      <c r="O21" s="392">
        <f>(1+$E$21)*'3.pielik.Soc.ek.aprēķins altern'!O19</f>
        <v>0</v>
      </c>
      <c r="P21" s="392">
        <f>(1+$E$21)*'3.pielik.Soc.ek.aprēķins altern'!P19</f>
        <v>0</v>
      </c>
      <c r="Q21" s="392">
        <f>(1+$E$21)*'3.pielik.Soc.ek.aprēķins altern'!Q19</f>
        <v>0</v>
      </c>
      <c r="R21" s="392">
        <f>(1+$E$21)*'3.pielik.Soc.ek.aprēķins altern'!R19</f>
        <v>0</v>
      </c>
      <c r="S21" s="392">
        <f>(1+$E$21)*'3.pielik.Soc.ek.aprēķins altern'!S19</f>
        <v>0</v>
      </c>
      <c r="T21" s="392">
        <f>(1+$E$21)*'3.pielik.Soc.ek.aprēķins altern'!T19</f>
        <v>0</v>
      </c>
      <c r="U21" s="392">
        <f>(1+$E$21)*'3.pielik.Soc.ek.aprēķins altern'!U19</f>
        <v>0</v>
      </c>
      <c r="V21" s="392">
        <f>(1+$E$21)*'3.pielik.Soc.ek.aprēķins altern'!V19</f>
        <v>0</v>
      </c>
      <c r="W21" s="392">
        <f>(1+$E$21)*'3.pielik.Soc.ek.aprēķins altern'!W19</f>
        <v>0</v>
      </c>
      <c r="X21" s="392">
        <f>(1+$E$21)*'3.pielik.Soc.ek.aprēķins altern'!X19</f>
        <v>0</v>
      </c>
      <c r="Y21" s="392">
        <f>(1+$E$21)*'3.pielik.Soc.ek.aprēķins altern'!Y19</f>
        <v>0</v>
      </c>
      <c r="Z21" s="392">
        <f>(1+$E$21)*'3.pielik.Soc.ek.aprēķins altern'!Z19</f>
        <v>0</v>
      </c>
      <c r="AA21" s="392">
        <f>(1+$E$21)*'3.pielik.Soc.ek.aprēķins altern'!AA19</f>
        <v>0</v>
      </c>
      <c r="AB21" s="393">
        <f t="shared" si="1"/>
        <v>0</v>
      </c>
    </row>
    <row r="22" spans="1:28" ht="12.75">
      <c r="A22" s="275"/>
      <c r="B22" s="152" t="s">
        <v>76</v>
      </c>
      <c r="C22" s="152">
        <f>'3.pielik.Soc.ek.aprēķins altern'!C20</f>
        <v>0</v>
      </c>
      <c r="D22" s="437"/>
      <c r="E22" s="395"/>
      <c r="F22" s="391" t="s">
        <v>6</v>
      </c>
      <c r="G22" s="396">
        <f>(1+$E$22)*'3.pielik.Soc.ek.aprēķins altern'!G20</f>
        <v>0</v>
      </c>
      <c r="H22" s="396">
        <f>(1+$E$22)*'3.pielik.Soc.ek.aprēķins altern'!H20</f>
        <v>0</v>
      </c>
      <c r="I22" s="396">
        <f>(1+$E$22)*'3.pielik.Soc.ek.aprēķins altern'!I20</f>
        <v>0</v>
      </c>
      <c r="J22" s="396">
        <f>(1+$E$22)*'3.pielik.Soc.ek.aprēķins altern'!J20</f>
        <v>0</v>
      </c>
      <c r="K22" s="396">
        <f>(1+$E$22)*'3.pielik.Soc.ek.aprēķins altern'!K20</f>
        <v>0</v>
      </c>
      <c r="L22" s="396">
        <f>(1+$E$22)*'3.pielik.Soc.ek.aprēķins altern'!L20</f>
        <v>0</v>
      </c>
      <c r="M22" s="396">
        <f>(1+$E$22)*'3.pielik.Soc.ek.aprēķins altern'!M20</f>
        <v>0</v>
      </c>
      <c r="N22" s="396">
        <f>(1+$E$22)*'3.pielik.Soc.ek.aprēķins altern'!N20</f>
        <v>0</v>
      </c>
      <c r="O22" s="396">
        <f>(1+$E$22)*'3.pielik.Soc.ek.aprēķins altern'!O20</f>
        <v>0</v>
      </c>
      <c r="P22" s="396">
        <f>(1+$E$22)*'3.pielik.Soc.ek.aprēķins altern'!P20</f>
        <v>0</v>
      </c>
      <c r="Q22" s="396">
        <f>(1+$E$22)*'3.pielik.Soc.ek.aprēķins altern'!Q20</f>
        <v>0</v>
      </c>
      <c r="R22" s="396">
        <f>(1+$E$22)*'3.pielik.Soc.ek.aprēķins altern'!R20</f>
        <v>0</v>
      </c>
      <c r="S22" s="396">
        <f>(1+$E$22)*'3.pielik.Soc.ek.aprēķins altern'!S20</f>
        <v>0</v>
      </c>
      <c r="T22" s="396">
        <f>(1+$E$22)*'3.pielik.Soc.ek.aprēķins altern'!T20</f>
        <v>0</v>
      </c>
      <c r="U22" s="396">
        <f>(1+$E$22)*'3.pielik.Soc.ek.aprēķins altern'!U20</f>
        <v>0</v>
      </c>
      <c r="V22" s="396">
        <f>(1+$E$22)*'3.pielik.Soc.ek.aprēķins altern'!V20</f>
        <v>0</v>
      </c>
      <c r="W22" s="396">
        <f>(1+$E$22)*'3.pielik.Soc.ek.aprēķins altern'!W20</f>
        <v>0</v>
      </c>
      <c r="X22" s="396">
        <f>(1+$E$22)*'3.pielik.Soc.ek.aprēķins altern'!X20</f>
        <v>0</v>
      </c>
      <c r="Y22" s="396">
        <f>(1+$E$22)*'3.pielik.Soc.ek.aprēķins altern'!Y20</f>
        <v>0</v>
      </c>
      <c r="Z22" s="396">
        <f>(1+$E$22)*'3.pielik.Soc.ek.aprēķins altern'!Z20</f>
        <v>0</v>
      </c>
      <c r="AA22" s="396">
        <f>(1+$E$22)*'3.pielik.Soc.ek.aprēķins altern'!AA20</f>
        <v>0</v>
      </c>
      <c r="AB22" s="393">
        <f t="shared" si="1"/>
        <v>0</v>
      </c>
    </row>
    <row r="23" spans="1:28" ht="12.75">
      <c r="A23" s="275"/>
      <c r="B23" s="152" t="s">
        <v>77</v>
      </c>
      <c r="C23" s="152">
        <f>'3.pielik.Soc.ek.aprēķins altern'!C21</f>
        <v>0</v>
      </c>
      <c r="D23" s="437"/>
      <c r="E23" s="395"/>
      <c r="F23" s="391" t="s">
        <v>6</v>
      </c>
      <c r="G23" s="396">
        <f>(1+$E$23)*'3.pielik.Soc.ek.aprēķins altern'!G21</f>
        <v>0</v>
      </c>
      <c r="H23" s="396">
        <f>(1+$E$23)*'3.pielik.Soc.ek.aprēķins altern'!H21</f>
        <v>0</v>
      </c>
      <c r="I23" s="396">
        <f>(1+$E$23)*'3.pielik.Soc.ek.aprēķins altern'!I21</f>
        <v>0</v>
      </c>
      <c r="J23" s="396">
        <f>(1+$E$23)*'3.pielik.Soc.ek.aprēķins altern'!J21</f>
        <v>0</v>
      </c>
      <c r="K23" s="396">
        <f>(1+$E$23)*'3.pielik.Soc.ek.aprēķins altern'!K21</f>
        <v>0</v>
      </c>
      <c r="L23" s="396">
        <f>(1+$E$23)*'3.pielik.Soc.ek.aprēķins altern'!L21</f>
        <v>0</v>
      </c>
      <c r="M23" s="396">
        <f>(1+$E$23)*'3.pielik.Soc.ek.aprēķins altern'!M21</f>
        <v>0</v>
      </c>
      <c r="N23" s="396">
        <f>(1+$E$23)*'3.pielik.Soc.ek.aprēķins altern'!N21</f>
        <v>0</v>
      </c>
      <c r="O23" s="396">
        <f>(1+$E$23)*'3.pielik.Soc.ek.aprēķins altern'!O21</f>
        <v>0</v>
      </c>
      <c r="P23" s="396">
        <f>(1+$E$23)*'3.pielik.Soc.ek.aprēķins altern'!P21</f>
        <v>0</v>
      </c>
      <c r="Q23" s="396">
        <f>(1+$E$23)*'3.pielik.Soc.ek.aprēķins altern'!Q21</f>
        <v>0</v>
      </c>
      <c r="R23" s="396">
        <f>(1+$E$23)*'3.pielik.Soc.ek.aprēķins altern'!R21</f>
        <v>0</v>
      </c>
      <c r="S23" s="396">
        <f>(1+$E$23)*'3.pielik.Soc.ek.aprēķins altern'!S21</f>
        <v>0</v>
      </c>
      <c r="T23" s="396">
        <f>(1+$E$23)*'3.pielik.Soc.ek.aprēķins altern'!T21</f>
        <v>0</v>
      </c>
      <c r="U23" s="396">
        <f>(1+$E$23)*'3.pielik.Soc.ek.aprēķins altern'!U21</f>
        <v>0</v>
      </c>
      <c r="V23" s="396">
        <f>(1+$E$23)*'3.pielik.Soc.ek.aprēķins altern'!V21</f>
        <v>0</v>
      </c>
      <c r="W23" s="396">
        <f>(1+$E$23)*'3.pielik.Soc.ek.aprēķins altern'!W21</f>
        <v>0</v>
      </c>
      <c r="X23" s="396">
        <f>(1+$E$23)*'3.pielik.Soc.ek.aprēķins altern'!X21</f>
        <v>0</v>
      </c>
      <c r="Y23" s="396">
        <f>(1+$E$23)*'3.pielik.Soc.ek.aprēķins altern'!Y21</f>
        <v>0</v>
      </c>
      <c r="Z23" s="396">
        <f>(1+$E$23)*'3.pielik.Soc.ek.aprēķins altern'!Z21</f>
        <v>0</v>
      </c>
      <c r="AA23" s="396">
        <f>(1+$E$23)*'3.pielik.Soc.ek.aprēķins altern'!AA21</f>
        <v>0</v>
      </c>
      <c r="AB23" s="393">
        <f t="shared" si="1"/>
        <v>0</v>
      </c>
    </row>
    <row r="24" spans="1:28" ht="12.75">
      <c r="A24" s="275"/>
      <c r="B24" s="166">
        <v>7</v>
      </c>
      <c r="C24" s="315" t="s">
        <v>1</v>
      </c>
      <c r="D24" s="166"/>
      <c r="E24" s="385"/>
      <c r="F24" s="236" t="s">
        <v>6</v>
      </c>
      <c r="G24" s="397">
        <f>SUM(G25:G27)</f>
        <v>0</v>
      </c>
      <c r="H24" s="397">
        <f aca="true" t="shared" si="5" ref="H24:AA24">SUM(H25:H27)</f>
        <v>0</v>
      </c>
      <c r="I24" s="397">
        <f t="shared" si="5"/>
        <v>0</v>
      </c>
      <c r="J24" s="397">
        <f t="shared" si="5"/>
        <v>0</v>
      </c>
      <c r="K24" s="397">
        <f t="shared" si="5"/>
        <v>0</v>
      </c>
      <c r="L24" s="397">
        <f t="shared" si="5"/>
        <v>0</v>
      </c>
      <c r="M24" s="397">
        <f t="shared" si="5"/>
        <v>0</v>
      </c>
      <c r="N24" s="397">
        <f t="shared" si="5"/>
        <v>0</v>
      </c>
      <c r="O24" s="397">
        <f t="shared" si="5"/>
        <v>0</v>
      </c>
      <c r="P24" s="397">
        <f t="shared" si="5"/>
        <v>0</v>
      </c>
      <c r="Q24" s="397">
        <f t="shared" si="5"/>
        <v>0</v>
      </c>
      <c r="R24" s="397">
        <f t="shared" si="5"/>
        <v>0</v>
      </c>
      <c r="S24" s="397">
        <f t="shared" si="5"/>
        <v>0</v>
      </c>
      <c r="T24" s="397">
        <f t="shared" si="5"/>
        <v>0</v>
      </c>
      <c r="U24" s="397">
        <f t="shared" si="5"/>
        <v>0</v>
      </c>
      <c r="V24" s="397">
        <f t="shared" si="5"/>
        <v>0</v>
      </c>
      <c r="W24" s="397">
        <f t="shared" si="5"/>
        <v>0</v>
      </c>
      <c r="X24" s="397">
        <f t="shared" si="5"/>
        <v>0</v>
      </c>
      <c r="Y24" s="397">
        <f t="shared" si="5"/>
        <v>0</v>
      </c>
      <c r="Z24" s="397">
        <f t="shared" si="5"/>
        <v>0</v>
      </c>
      <c r="AA24" s="397">
        <f t="shared" si="5"/>
        <v>0</v>
      </c>
      <c r="AB24" s="393">
        <f t="shared" si="1"/>
        <v>0</v>
      </c>
    </row>
    <row r="25" spans="1:28" ht="12.75">
      <c r="A25" s="275"/>
      <c r="B25" s="152" t="s">
        <v>137</v>
      </c>
      <c r="C25" s="449">
        <f>'2.pielik. Alternatīvu aprēķins'!C14</f>
        <v>0</v>
      </c>
      <c r="D25" s="450"/>
      <c r="E25" s="451"/>
      <c r="F25" s="391" t="s">
        <v>6</v>
      </c>
      <c r="G25" s="396">
        <f>(1+$E$25)*'2.pielik. Alternatīvu aprēķins'!G14</f>
        <v>0</v>
      </c>
      <c r="H25" s="396">
        <f>(1+$E$25)*'2.pielik. Alternatīvu aprēķins'!H14</f>
        <v>0</v>
      </c>
      <c r="I25" s="396">
        <f>(1+$E$25)*'2.pielik. Alternatīvu aprēķins'!I14</f>
        <v>0</v>
      </c>
      <c r="J25" s="396">
        <f>(1+$E$25)*'2.pielik. Alternatīvu aprēķins'!J14</f>
        <v>0</v>
      </c>
      <c r="K25" s="396">
        <f>(1+$E$25)*'2.pielik. Alternatīvu aprēķins'!K14</f>
        <v>0</v>
      </c>
      <c r="L25" s="396">
        <f>(1+$E$25)*'2.pielik. Alternatīvu aprēķins'!L14</f>
        <v>0</v>
      </c>
      <c r="M25" s="396">
        <f>(1+$E$25)*'2.pielik. Alternatīvu aprēķins'!M14</f>
        <v>0</v>
      </c>
      <c r="N25" s="396">
        <f>(1+$E$25)*'2.pielik. Alternatīvu aprēķins'!N14</f>
        <v>0</v>
      </c>
      <c r="O25" s="396">
        <f>(1+$E$25)*'2.pielik. Alternatīvu aprēķins'!O14</f>
        <v>0</v>
      </c>
      <c r="P25" s="396">
        <f>(1+$E$25)*'2.pielik. Alternatīvu aprēķins'!P14</f>
        <v>0</v>
      </c>
      <c r="Q25" s="396">
        <f>(1+$E$25)*'2.pielik. Alternatīvu aprēķins'!Q14</f>
        <v>0</v>
      </c>
      <c r="R25" s="396">
        <f>(1+$E$25)*'2.pielik. Alternatīvu aprēķins'!R14</f>
        <v>0</v>
      </c>
      <c r="S25" s="396">
        <f>(1+$E$25)*'2.pielik. Alternatīvu aprēķins'!S14</f>
        <v>0</v>
      </c>
      <c r="T25" s="396">
        <f>(1+$E$25)*'2.pielik. Alternatīvu aprēķins'!T14</f>
        <v>0</v>
      </c>
      <c r="U25" s="396">
        <f>(1+$E$25)*'2.pielik. Alternatīvu aprēķins'!U14</f>
        <v>0</v>
      </c>
      <c r="V25" s="396">
        <f>(1+$E$25)*'2.pielik. Alternatīvu aprēķins'!V14</f>
        <v>0</v>
      </c>
      <c r="W25" s="396">
        <f>(1+$E$25)*'2.pielik. Alternatīvu aprēķins'!W14</f>
        <v>0</v>
      </c>
      <c r="X25" s="396">
        <f>(1+$E$25)*'2.pielik. Alternatīvu aprēķins'!X14</f>
        <v>0</v>
      </c>
      <c r="Y25" s="396">
        <f>(1+$E$25)*'2.pielik. Alternatīvu aprēķins'!Y14</f>
        <v>0</v>
      </c>
      <c r="Z25" s="396">
        <f>(1+$E$25)*'2.pielik. Alternatīvu aprēķins'!Z14</f>
        <v>0</v>
      </c>
      <c r="AA25" s="396">
        <f>(1+$E$25)*'2.pielik. Alternatīvu aprēķins'!AA14</f>
        <v>0</v>
      </c>
      <c r="AB25" s="393">
        <f t="shared" si="1"/>
        <v>0</v>
      </c>
    </row>
    <row r="26" spans="1:28" ht="12.75">
      <c r="A26" s="275"/>
      <c r="B26" s="152" t="s">
        <v>138</v>
      </c>
      <c r="C26" s="449">
        <f>'2.pielik. Alternatīvu aprēķins'!C15</f>
        <v>0</v>
      </c>
      <c r="D26" s="450"/>
      <c r="E26" s="451"/>
      <c r="F26" s="391" t="s">
        <v>6</v>
      </c>
      <c r="G26" s="396">
        <f>(1+$E$26)*'2.pielik. Alternatīvu aprēķins'!G15</f>
        <v>0</v>
      </c>
      <c r="H26" s="396">
        <f>(1+$E$26)*'2.pielik. Alternatīvu aprēķins'!H15</f>
        <v>0</v>
      </c>
      <c r="I26" s="396">
        <f>(1+$E$26)*'2.pielik. Alternatīvu aprēķins'!I15</f>
        <v>0</v>
      </c>
      <c r="J26" s="396">
        <f>(1+$E$26)*'2.pielik. Alternatīvu aprēķins'!J15</f>
        <v>0</v>
      </c>
      <c r="K26" s="396">
        <f>(1+$E$26)*'2.pielik. Alternatīvu aprēķins'!K15</f>
        <v>0</v>
      </c>
      <c r="L26" s="396">
        <f>(1+$E$26)*'2.pielik. Alternatīvu aprēķins'!L15</f>
        <v>0</v>
      </c>
      <c r="M26" s="396">
        <f>(1+$E$26)*'2.pielik. Alternatīvu aprēķins'!M15</f>
        <v>0</v>
      </c>
      <c r="N26" s="396">
        <f>(1+$E$26)*'2.pielik. Alternatīvu aprēķins'!N15</f>
        <v>0</v>
      </c>
      <c r="O26" s="396">
        <f>(1+$E$26)*'2.pielik. Alternatīvu aprēķins'!O15</f>
        <v>0</v>
      </c>
      <c r="P26" s="396">
        <f>(1+$E$26)*'2.pielik. Alternatīvu aprēķins'!P15</f>
        <v>0</v>
      </c>
      <c r="Q26" s="396">
        <f>(1+$E$26)*'2.pielik. Alternatīvu aprēķins'!Q15</f>
        <v>0</v>
      </c>
      <c r="R26" s="396">
        <f>(1+$E$26)*'2.pielik. Alternatīvu aprēķins'!R15</f>
        <v>0</v>
      </c>
      <c r="S26" s="396">
        <f>(1+$E$26)*'2.pielik. Alternatīvu aprēķins'!S15</f>
        <v>0</v>
      </c>
      <c r="T26" s="396">
        <f>(1+$E$26)*'2.pielik. Alternatīvu aprēķins'!T15</f>
        <v>0</v>
      </c>
      <c r="U26" s="396">
        <f>(1+$E$26)*'2.pielik. Alternatīvu aprēķins'!U15</f>
        <v>0</v>
      </c>
      <c r="V26" s="396">
        <f>(1+$E$26)*'2.pielik. Alternatīvu aprēķins'!V15</f>
        <v>0</v>
      </c>
      <c r="W26" s="396">
        <f>(1+$E$26)*'2.pielik. Alternatīvu aprēķins'!W15</f>
        <v>0</v>
      </c>
      <c r="X26" s="396">
        <f>(1+$E$26)*'2.pielik. Alternatīvu aprēķins'!X15</f>
        <v>0</v>
      </c>
      <c r="Y26" s="396">
        <f>(1+$E$26)*'2.pielik. Alternatīvu aprēķins'!Y15</f>
        <v>0</v>
      </c>
      <c r="Z26" s="396">
        <f>(1+$E$26)*'2.pielik. Alternatīvu aprēķins'!Z15</f>
        <v>0</v>
      </c>
      <c r="AA26" s="396">
        <f>(1+$E$26)*'2.pielik. Alternatīvu aprēķins'!AA15</f>
        <v>0</v>
      </c>
      <c r="AB26" s="393">
        <f t="shared" si="1"/>
        <v>0</v>
      </c>
    </row>
    <row r="27" spans="1:28" ht="12.75">
      <c r="A27" s="275"/>
      <c r="B27" s="152" t="s">
        <v>177</v>
      </c>
      <c r="C27" s="449">
        <f>'2.pielik. Alternatīvu aprēķins'!C16</f>
        <v>0</v>
      </c>
      <c r="D27" s="450"/>
      <c r="E27" s="451"/>
      <c r="F27" s="391" t="s">
        <v>6</v>
      </c>
      <c r="G27" s="396">
        <f>(1+$E$27)*'2.pielik. Alternatīvu aprēķins'!G16</f>
        <v>0</v>
      </c>
      <c r="H27" s="396">
        <f>(1+$E$27)*'2.pielik. Alternatīvu aprēķins'!H16</f>
        <v>0</v>
      </c>
      <c r="I27" s="396">
        <f>(1+$E$27)*'2.pielik. Alternatīvu aprēķins'!I16</f>
        <v>0</v>
      </c>
      <c r="J27" s="396">
        <f>(1+$E$27)*'2.pielik. Alternatīvu aprēķins'!J16</f>
        <v>0</v>
      </c>
      <c r="K27" s="396">
        <f>(1+$E$27)*'2.pielik. Alternatīvu aprēķins'!K16</f>
        <v>0</v>
      </c>
      <c r="L27" s="396">
        <f>(1+$E$27)*'2.pielik. Alternatīvu aprēķins'!L16</f>
        <v>0</v>
      </c>
      <c r="M27" s="396">
        <f>(1+$E$27)*'2.pielik. Alternatīvu aprēķins'!M16</f>
        <v>0</v>
      </c>
      <c r="N27" s="396">
        <f>(1+$E$27)*'2.pielik. Alternatīvu aprēķins'!N16</f>
        <v>0</v>
      </c>
      <c r="O27" s="396">
        <f>(1+$E$27)*'2.pielik. Alternatīvu aprēķins'!O16</f>
        <v>0</v>
      </c>
      <c r="P27" s="396">
        <f>(1+$E$27)*'2.pielik. Alternatīvu aprēķins'!P16</f>
        <v>0</v>
      </c>
      <c r="Q27" s="396">
        <f>(1+$E$27)*'2.pielik. Alternatīvu aprēķins'!Q16</f>
        <v>0</v>
      </c>
      <c r="R27" s="396">
        <f>(1+$E$27)*'2.pielik. Alternatīvu aprēķins'!R16</f>
        <v>0</v>
      </c>
      <c r="S27" s="396">
        <f>(1+$E$27)*'2.pielik. Alternatīvu aprēķins'!S16</f>
        <v>0</v>
      </c>
      <c r="T27" s="396">
        <f>(1+$E$27)*'2.pielik. Alternatīvu aprēķins'!T16</f>
        <v>0</v>
      </c>
      <c r="U27" s="396">
        <f>(1+$E$27)*'2.pielik. Alternatīvu aprēķins'!U16</f>
        <v>0</v>
      </c>
      <c r="V27" s="396">
        <f>(1+$E$27)*'2.pielik. Alternatīvu aprēķins'!V16</f>
        <v>0</v>
      </c>
      <c r="W27" s="396">
        <f>(1+$E$27)*'2.pielik. Alternatīvu aprēķins'!W16</f>
        <v>0</v>
      </c>
      <c r="X27" s="396">
        <f>(1+$E$27)*'2.pielik. Alternatīvu aprēķins'!X16</f>
        <v>0</v>
      </c>
      <c r="Y27" s="396">
        <f>(1+$E$27)*'2.pielik. Alternatīvu aprēķins'!Y16</f>
        <v>0</v>
      </c>
      <c r="Z27" s="396">
        <f>(1+$E$27)*'2.pielik. Alternatīvu aprēķins'!Z16</f>
        <v>0</v>
      </c>
      <c r="AA27" s="396">
        <f>(1+$E$27)*'2.pielik. Alternatīvu aprēķins'!AA16</f>
        <v>0</v>
      </c>
      <c r="AB27" s="393">
        <f t="shared" si="1"/>
        <v>0</v>
      </c>
    </row>
    <row r="28" spans="1:28" ht="12.75">
      <c r="A28" s="275"/>
      <c r="B28" s="166">
        <v>8</v>
      </c>
      <c r="C28" s="315" t="s">
        <v>0</v>
      </c>
      <c r="D28" s="315"/>
      <c r="E28" s="385"/>
      <c r="F28" s="236" t="s">
        <v>6</v>
      </c>
      <c r="G28" s="397">
        <f>G29+G35</f>
        <v>0</v>
      </c>
      <c r="H28" s="397">
        <f aca="true" t="shared" si="6" ref="H28:AA28">H29+H35</f>
        <v>0</v>
      </c>
      <c r="I28" s="397">
        <f t="shared" si="6"/>
        <v>0</v>
      </c>
      <c r="J28" s="397">
        <f t="shared" si="6"/>
        <v>0</v>
      </c>
      <c r="K28" s="397">
        <f t="shared" si="6"/>
        <v>0</v>
      </c>
      <c r="L28" s="397">
        <f t="shared" si="6"/>
        <v>0</v>
      </c>
      <c r="M28" s="397">
        <f t="shared" si="6"/>
        <v>0</v>
      </c>
      <c r="N28" s="397">
        <f t="shared" si="6"/>
        <v>0</v>
      </c>
      <c r="O28" s="397">
        <f t="shared" si="6"/>
        <v>0</v>
      </c>
      <c r="P28" s="397">
        <f t="shared" si="6"/>
        <v>0</v>
      </c>
      <c r="Q28" s="397">
        <f t="shared" si="6"/>
        <v>0</v>
      </c>
      <c r="R28" s="397">
        <f t="shared" si="6"/>
        <v>0</v>
      </c>
      <c r="S28" s="397">
        <f t="shared" si="6"/>
        <v>0</v>
      </c>
      <c r="T28" s="397">
        <f t="shared" si="6"/>
        <v>0</v>
      </c>
      <c r="U28" s="397">
        <f t="shared" si="6"/>
        <v>0</v>
      </c>
      <c r="V28" s="397">
        <f t="shared" si="6"/>
        <v>0</v>
      </c>
      <c r="W28" s="397">
        <f t="shared" si="6"/>
        <v>0</v>
      </c>
      <c r="X28" s="397">
        <f t="shared" si="6"/>
        <v>0</v>
      </c>
      <c r="Y28" s="397">
        <f t="shared" si="6"/>
        <v>0</v>
      </c>
      <c r="Z28" s="397">
        <f t="shared" si="6"/>
        <v>0</v>
      </c>
      <c r="AA28" s="397">
        <f t="shared" si="6"/>
        <v>0</v>
      </c>
      <c r="AB28" s="393">
        <f t="shared" si="1"/>
        <v>0</v>
      </c>
    </row>
    <row r="29" spans="1:28" ht="12.75">
      <c r="A29" s="275"/>
      <c r="B29" s="152" t="s">
        <v>178</v>
      </c>
      <c r="C29" s="30" t="s">
        <v>38</v>
      </c>
      <c r="D29" s="30"/>
      <c r="F29" s="391" t="s">
        <v>6</v>
      </c>
      <c r="G29" s="396">
        <f>SUM(G30:G34)</f>
        <v>0</v>
      </c>
      <c r="H29" s="396">
        <f aca="true" t="shared" si="7" ref="H29:AA29">SUM(H30:H34)</f>
        <v>0</v>
      </c>
      <c r="I29" s="396">
        <f t="shared" si="7"/>
        <v>0</v>
      </c>
      <c r="J29" s="396">
        <f t="shared" si="7"/>
        <v>0</v>
      </c>
      <c r="K29" s="396">
        <f t="shared" si="7"/>
        <v>0</v>
      </c>
      <c r="L29" s="396">
        <f t="shared" si="7"/>
        <v>0</v>
      </c>
      <c r="M29" s="396">
        <f t="shared" si="7"/>
        <v>0</v>
      </c>
      <c r="N29" s="396">
        <f t="shared" si="7"/>
        <v>0</v>
      </c>
      <c r="O29" s="396">
        <f t="shared" si="7"/>
        <v>0</v>
      </c>
      <c r="P29" s="396">
        <f t="shared" si="7"/>
        <v>0</v>
      </c>
      <c r="Q29" s="396">
        <f t="shared" si="7"/>
        <v>0</v>
      </c>
      <c r="R29" s="396">
        <f t="shared" si="7"/>
        <v>0</v>
      </c>
      <c r="S29" s="396">
        <f t="shared" si="7"/>
        <v>0</v>
      </c>
      <c r="T29" s="396">
        <f t="shared" si="7"/>
        <v>0</v>
      </c>
      <c r="U29" s="396">
        <f t="shared" si="7"/>
        <v>0</v>
      </c>
      <c r="V29" s="396">
        <f t="shared" si="7"/>
        <v>0</v>
      </c>
      <c r="W29" s="396">
        <f t="shared" si="7"/>
        <v>0</v>
      </c>
      <c r="X29" s="396">
        <f t="shared" si="7"/>
        <v>0</v>
      </c>
      <c r="Y29" s="396">
        <f t="shared" si="7"/>
        <v>0</v>
      </c>
      <c r="Z29" s="396">
        <f t="shared" si="7"/>
        <v>0</v>
      </c>
      <c r="AA29" s="396">
        <f t="shared" si="7"/>
        <v>0</v>
      </c>
      <c r="AB29" s="393">
        <f t="shared" si="1"/>
        <v>0</v>
      </c>
    </row>
    <row r="30" spans="1:28" ht="12.75">
      <c r="A30" s="275"/>
      <c r="B30" s="152" t="s">
        <v>179</v>
      </c>
      <c r="C30" s="258">
        <f>'2.pielik. Alternatīvu aprēķins'!C19</f>
        <v>0</v>
      </c>
      <c r="D30" s="450"/>
      <c r="E30" s="451"/>
      <c r="F30" s="391" t="s">
        <v>6</v>
      </c>
      <c r="G30" s="396">
        <f>(1+$E$30)*'2.pielik. Alternatīvu aprēķins'!G19</f>
        <v>0</v>
      </c>
      <c r="H30" s="396">
        <f>(1+$E$30)*'2.pielik. Alternatīvu aprēķins'!H19</f>
        <v>0</v>
      </c>
      <c r="I30" s="396">
        <f>(1+$E$30)*'2.pielik. Alternatīvu aprēķins'!I19</f>
        <v>0</v>
      </c>
      <c r="J30" s="396">
        <f>(1+$E$30)*'2.pielik. Alternatīvu aprēķins'!J19</f>
        <v>0</v>
      </c>
      <c r="K30" s="396">
        <f>(1+$E$30)*'2.pielik. Alternatīvu aprēķins'!K19</f>
        <v>0</v>
      </c>
      <c r="L30" s="396">
        <f>(1+$E$30)*'2.pielik. Alternatīvu aprēķins'!L19</f>
        <v>0</v>
      </c>
      <c r="M30" s="396">
        <f>(1+$E$30)*'2.pielik. Alternatīvu aprēķins'!M19</f>
        <v>0</v>
      </c>
      <c r="N30" s="396">
        <f>(1+$E$30)*'2.pielik. Alternatīvu aprēķins'!N19</f>
        <v>0</v>
      </c>
      <c r="O30" s="396">
        <f>(1+$E$30)*'2.pielik. Alternatīvu aprēķins'!O19</f>
        <v>0</v>
      </c>
      <c r="P30" s="396">
        <f>(1+$E$30)*'2.pielik. Alternatīvu aprēķins'!P19</f>
        <v>0</v>
      </c>
      <c r="Q30" s="396">
        <f>(1+$E$30)*'2.pielik. Alternatīvu aprēķins'!Q19</f>
        <v>0</v>
      </c>
      <c r="R30" s="396">
        <f>(1+$E$30)*'2.pielik. Alternatīvu aprēķins'!R19</f>
        <v>0</v>
      </c>
      <c r="S30" s="396">
        <f>(1+$E$30)*'2.pielik. Alternatīvu aprēķins'!S19</f>
        <v>0</v>
      </c>
      <c r="T30" s="396">
        <f>(1+$E$30)*'2.pielik. Alternatīvu aprēķins'!T19</f>
        <v>0</v>
      </c>
      <c r="U30" s="396">
        <f>(1+$E$30)*'2.pielik. Alternatīvu aprēķins'!U19</f>
        <v>0</v>
      </c>
      <c r="V30" s="396">
        <f>(1+$E$30)*'2.pielik. Alternatīvu aprēķins'!V19</f>
        <v>0</v>
      </c>
      <c r="W30" s="396">
        <f>(1+$E$30)*'2.pielik. Alternatīvu aprēķins'!W19</f>
        <v>0</v>
      </c>
      <c r="X30" s="396">
        <f>(1+$E$30)*'2.pielik. Alternatīvu aprēķins'!X19</f>
        <v>0</v>
      </c>
      <c r="Y30" s="396">
        <f>(1+$E$30)*'2.pielik. Alternatīvu aprēķins'!Y19</f>
        <v>0</v>
      </c>
      <c r="Z30" s="396">
        <f>(1+$E$30)*'2.pielik. Alternatīvu aprēķins'!Z19</f>
        <v>0</v>
      </c>
      <c r="AA30" s="396">
        <f>(1+$E$30)*'2.pielik. Alternatīvu aprēķins'!AA19</f>
        <v>0</v>
      </c>
      <c r="AB30" s="393">
        <f t="shared" si="1"/>
        <v>0</v>
      </c>
    </row>
    <row r="31" spans="1:28" ht="12.75">
      <c r="A31" s="275"/>
      <c r="B31" s="152" t="s">
        <v>180</v>
      </c>
      <c r="C31" s="258">
        <f>'2.pielik. Alternatīvu aprēķins'!C20</f>
        <v>0</v>
      </c>
      <c r="D31" s="450"/>
      <c r="E31" s="451"/>
      <c r="F31" s="391" t="s">
        <v>6</v>
      </c>
      <c r="G31" s="396">
        <f>(1+$E$31)*'2.pielik. Alternatīvu aprēķins'!G20</f>
        <v>0</v>
      </c>
      <c r="H31" s="396">
        <f>(1+$E$31)*'2.pielik. Alternatīvu aprēķins'!H20</f>
        <v>0</v>
      </c>
      <c r="I31" s="396">
        <f>(1+$E$31)*'2.pielik. Alternatīvu aprēķins'!I20</f>
        <v>0</v>
      </c>
      <c r="J31" s="396">
        <f>(1+$E$31)*'2.pielik. Alternatīvu aprēķins'!J20</f>
        <v>0</v>
      </c>
      <c r="K31" s="396">
        <f>(1+$E$31)*'2.pielik. Alternatīvu aprēķins'!K20</f>
        <v>0</v>
      </c>
      <c r="L31" s="396">
        <f>(1+$E$31)*'2.pielik. Alternatīvu aprēķins'!L20</f>
        <v>0</v>
      </c>
      <c r="M31" s="396">
        <f>(1+$E$31)*'2.pielik. Alternatīvu aprēķins'!M20</f>
        <v>0</v>
      </c>
      <c r="N31" s="396">
        <f>(1+$E$31)*'2.pielik. Alternatīvu aprēķins'!N20</f>
        <v>0</v>
      </c>
      <c r="O31" s="396">
        <f>(1+$E$31)*'2.pielik. Alternatīvu aprēķins'!O20</f>
        <v>0</v>
      </c>
      <c r="P31" s="396">
        <f>(1+$E$31)*'2.pielik. Alternatīvu aprēķins'!P20</f>
        <v>0</v>
      </c>
      <c r="Q31" s="396">
        <f>(1+$E$31)*'2.pielik. Alternatīvu aprēķins'!Q20</f>
        <v>0</v>
      </c>
      <c r="R31" s="396">
        <f>(1+$E$31)*'2.pielik. Alternatīvu aprēķins'!R20</f>
        <v>0</v>
      </c>
      <c r="S31" s="396">
        <f>(1+$E$31)*'2.pielik. Alternatīvu aprēķins'!S20</f>
        <v>0</v>
      </c>
      <c r="T31" s="396">
        <f>(1+$E$31)*'2.pielik. Alternatīvu aprēķins'!T20</f>
        <v>0</v>
      </c>
      <c r="U31" s="396">
        <f>(1+$E$31)*'2.pielik. Alternatīvu aprēķins'!U20</f>
        <v>0</v>
      </c>
      <c r="V31" s="396">
        <f>(1+$E$31)*'2.pielik. Alternatīvu aprēķins'!V20</f>
        <v>0</v>
      </c>
      <c r="W31" s="396">
        <f>(1+$E$31)*'2.pielik. Alternatīvu aprēķins'!W20</f>
        <v>0</v>
      </c>
      <c r="X31" s="396">
        <f>(1+$E$31)*'2.pielik. Alternatīvu aprēķins'!X20</f>
        <v>0</v>
      </c>
      <c r="Y31" s="396">
        <f>(1+$E$31)*'2.pielik. Alternatīvu aprēķins'!Y20</f>
        <v>0</v>
      </c>
      <c r="Z31" s="396">
        <f>(1+$E$31)*'2.pielik. Alternatīvu aprēķins'!Z20</f>
        <v>0</v>
      </c>
      <c r="AA31" s="396">
        <f>(1+$E$31)*'2.pielik. Alternatīvu aprēķins'!AA20</f>
        <v>0</v>
      </c>
      <c r="AB31" s="393">
        <f t="shared" si="1"/>
        <v>0</v>
      </c>
    </row>
    <row r="32" spans="1:28" ht="12.75">
      <c r="A32" s="275"/>
      <c r="B32" s="152" t="s">
        <v>181</v>
      </c>
      <c r="C32" s="258">
        <f>'2.pielik. Alternatīvu aprēķins'!C21</f>
        <v>0</v>
      </c>
      <c r="D32" s="450"/>
      <c r="E32" s="451"/>
      <c r="F32" s="391" t="s">
        <v>6</v>
      </c>
      <c r="G32" s="396">
        <f>(1+$E$32)*'2.pielik. Alternatīvu aprēķins'!G21</f>
        <v>0</v>
      </c>
      <c r="H32" s="396">
        <f>(1+$E$32)*'2.pielik. Alternatīvu aprēķins'!H21</f>
        <v>0</v>
      </c>
      <c r="I32" s="396">
        <f>(1+$E$32)*'2.pielik. Alternatīvu aprēķins'!I21</f>
        <v>0</v>
      </c>
      <c r="J32" s="396">
        <f>(1+$E$32)*'2.pielik. Alternatīvu aprēķins'!J21</f>
        <v>0</v>
      </c>
      <c r="K32" s="396">
        <f>(1+$E$32)*'2.pielik. Alternatīvu aprēķins'!K21</f>
        <v>0</v>
      </c>
      <c r="L32" s="396">
        <f>(1+$E$32)*'2.pielik. Alternatīvu aprēķins'!L21</f>
        <v>0</v>
      </c>
      <c r="M32" s="396">
        <f>(1+$E$32)*'2.pielik. Alternatīvu aprēķins'!M21</f>
        <v>0</v>
      </c>
      <c r="N32" s="396">
        <f>(1+$E$32)*'2.pielik. Alternatīvu aprēķins'!N21</f>
        <v>0</v>
      </c>
      <c r="O32" s="396">
        <f>(1+$E$32)*'2.pielik. Alternatīvu aprēķins'!O21</f>
        <v>0</v>
      </c>
      <c r="P32" s="396">
        <f>(1+$E$32)*'2.pielik. Alternatīvu aprēķins'!P21</f>
        <v>0</v>
      </c>
      <c r="Q32" s="396">
        <f>(1+$E$32)*'2.pielik. Alternatīvu aprēķins'!Q21</f>
        <v>0</v>
      </c>
      <c r="R32" s="396">
        <f>(1+$E$32)*'2.pielik. Alternatīvu aprēķins'!R21</f>
        <v>0</v>
      </c>
      <c r="S32" s="396">
        <f>(1+$E$32)*'2.pielik. Alternatīvu aprēķins'!S21</f>
        <v>0</v>
      </c>
      <c r="T32" s="396">
        <f>(1+$E$32)*'2.pielik. Alternatīvu aprēķins'!T21</f>
        <v>0</v>
      </c>
      <c r="U32" s="396">
        <f>(1+$E$32)*'2.pielik. Alternatīvu aprēķins'!U21</f>
        <v>0</v>
      </c>
      <c r="V32" s="396">
        <f>(1+$E$32)*'2.pielik. Alternatīvu aprēķins'!V21</f>
        <v>0</v>
      </c>
      <c r="W32" s="396">
        <f>(1+$E$32)*'2.pielik. Alternatīvu aprēķins'!W21</f>
        <v>0</v>
      </c>
      <c r="X32" s="396">
        <f>(1+$E$32)*'2.pielik. Alternatīvu aprēķins'!X21</f>
        <v>0</v>
      </c>
      <c r="Y32" s="396">
        <f>(1+$E$32)*'2.pielik. Alternatīvu aprēķins'!Y21</f>
        <v>0</v>
      </c>
      <c r="Z32" s="396">
        <f>(1+$E$32)*'2.pielik. Alternatīvu aprēķins'!Z21</f>
        <v>0</v>
      </c>
      <c r="AA32" s="396">
        <f>(1+$E$32)*'2.pielik. Alternatīvu aprēķins'!AA21</f>
        <v>0</v>
      </c>
      <c r="AB32" s="393">
        <f t="shared" si="1"/>
        <v>0</v>
      </c>
    </row>
    <row r="33" spans="1:28" ht="12.75">
      <c r="A33" s="275"/>
      <c r="B33" s="152" t="s">
        <v>182</v>
      </c>
      <c r="C33" s="258">
        <f>'2.pielik. Alternatīvu aprēķins'!C22</f>
        <v>0</v>
      </c>
      <c r="D33" s="450"/>
      <c r="E33" s="451"/>
      <c r="F33" s="391" t="s">
        <v>6</v>
      </c>
      <c r="G33" s="396">
        <f>(1+$E$33)*'2.pielik. Alternatīvu aprēķins'!G22</f>
        <v>0</v>
      </c>
      <c r="H33" s="396">
        <f>(1+$E$33)*'2.pielik. Alternatīvu aprēķins'!H22</f>
        <v>0</v>
      </c>
      <c r="I33" s="396">
        <f>(1+$E$33)*'2.pielik. Alternatīvu aprēķins'!I22</f>
        <v>0</v>
      </c>
      <c r="J33" s="396">
        <f>(1+$E$33)*'2.pielik. Alternatīvu aprēķins'!J22</f>
        <v>0</v>
      </c>
      <c r="K33" s="396">
        <f>(1+$E$33)*'2.pielik. Alternatīvu aprēķins'!K22</f>
        <v>0</v>
      </c>
      <c r="L33" s="396">
        <f>(1+$E$33)*'2.pielik. Alternatīvu aprēķins'!L22</f>
        <v>0</v>
      </c>
      <c r="M33" s="396">
        <f>(1+$E$33)*'2.pielik. Alternatīvu aprēķins'!M22</f>
        <v>0</v>
      </c>
      <c r="N33" s="396">
        <f>(1+$E$33)*'2.pielik. Alternatīvu aprēķins'!N22</f>
        <v>0</v>
      </c>
      <c r="O33" s="396">
        <f>(1+$E$33)*'2.pielik. Alternatīvu aprēķins'!O22</f>
        <v>0</v>
      </c>
      <c r="P33" s="396">
        <f>(1+$E$33)*'2.pielik. Alternatīvu aprēķins'!P22</f>
        <v>0</v>
      </c>
      <c r="Q33" s="396">
        <f>(1+$E$33)*'2.pielik. Alternatīvu aprēķins'!Q22</f>
        <v>0</v>
      </c>
      <c r="R33" s="396">
        <f>(1+$E$33)*'2.pielik. Alternatīvu aprēķins'!R22</f>
        <v>0</v>
      </c>
      <c r="S33" s="396">
        <f>(1+$E$33)*'2.pielik. Alternatīvu aprēķins'!S22</f>
        <v>0</v>
      </c>
      <c r="T33" s="396">
        <f>(1+$E$33)*'2.pielik. Alternatīvu aprēķins'!T22</f>
        <v>0</v>
      </c>
      <c r="U33" s="396">
        <f>(1+$E$33)*'2.pielik. Alternatīvu aprēķins'!U22</f>
        <v>0</v>
      </c>
      <c r="V33" s="396">
        <f>(1+$E$33)*'2.pielik. Alternatīvu aprēķins'!V22</f>
        <v>0</v>
      </c>
      <c r="W33" s="396">
        <f>(1+$E$33)*'2.pielik. Alternatīvu aprēķins'!W22</f>
        <v>0</v>
      </c>
      <c r="X33" s="396">
        <f>(1+$E$33)*'2.pielik. Alternatīvu aprēķins'!X22</f>
        <v>0</v>
      </c>
      <c r="Y33" s="396">
        <f>(1+$E$33)*'2.pielik. Alternatīvu aprēķins'!Y22</f>
        <v>0</v>
      </c>
      <c r="Z33" s="396">
        <f>(1+$E$33)*'2.pielik. Alternatīvu aprēķins'!Z22</f>
        <v>0</v>
      </c>
      <c r="AA33" s="396">
        <f>(1+$E$33)*'2.pielik. Alternatīvu aprēķins'!AA22</f>
        <v>0</v>
      </c>
      <c r="AB33" s="393">
        <f t="shared" si="1"/>
        <v>0</v>
      </c>
    </row>
    <row r="34" spans="1:28" ht="12.75">
      <c r="A34" s="275"/>
      <c r="B34" s="152" t="s">
        <v>183</v>
      </c>
      <c r="C34" s="258">
        <f>'2.pielik. Alternatīvu aprēķins'!C23</f>
        <v>0</v>
      </c>
      <c r="D34" s="450"/>
      <c r="E34" s="451"/>
      <c r="F34" s="391" t="s">
        <v>6</v>
      </c>
      <c r="G34" s="396">
        <f>(1+$E$34)*'2.pielik. Alternatīvu aprēķins'!G23</f>
        <v>0</v>
      </c>
      <c r="H34" s="396">
        <f>(1+$E$34)*'2.pielik. Alternatīvu aprēķins'!H23</f>
        <v>0</v>
      </c>
      <c r="I34" s="396">
        <f>(1+$E$34)*'2.pielik. Alternatīvu aprēķins'!I23</f>
        <v>0</v>
      </c>
      <c r="J34" s="396">
        <f>(1+$E$34)*'2.pielik. Alternatīvu aprēķins'!J23</f>
        <v>0</v>
      </c>
      <c r="K34" s="396">
        <f>(1+$E$34)*'2.pielik. Alternatīvu aprēķins'!K23</f>
        <v>0</v>
      </c>
      <c r="L34" s="396">
        <f>(1+$E$34)*'2.pielik. Alternatīvu aprēķins'!L23</f>
        <v>0</v>
      </c>
      <c r="M34" s="396">
        <f>(1+$E$34)*'2.pielik. Alternatīvu aprēķins'!M23</f>
        <v>0</v>
      </c>
      <c r="N34" s="396">
        <f>(1+$E$34)*'2.pielik. Alternatīvu aprēķins'!N23</f>
        <v>0</v>
      </c>
      <c r="O34" s="396">
        <f>(1+$E$34)*'2.pielik. Alternatīvu aprēķins'!O23</f>
        <v>0</v>
      </c>
      <c r="P34" s="396">
        <f>(1+$E$34)*'2.pielik. Alternatīvu aprēķins'!P23</f>
        <v>0</v>
      </c>
      <c r="Q34" s="396">
        <f>(1+$E$34)*'2.pielik. Alternatīvu aprēķins'!Q23</f>
        <v>0</v>
      </c>
      <c r="R34" s="396">
        <f>(1+$E$34)*'2.pielik. Alternatīvu aprēķins'!R23</f>
        <v>0</v>
      </c>
      <c r="S34" s="396">
        <f>(1+$E$34)*'2.pielik. Alternatīvu aprēķins'!S23</f>
        <v>0</v>
      </c>
      <c r="T34" s="396">
        <f>(1+$E$34)*'2.pielik. Alternatīvu aprēķins'!T23</f>
        <v>0</v>
      </c>
      <c r="U34" s="396">
        <f>(1+$E$34)*'2.pielik. Alternatīvu aprēķins'!U23</f>
        <v>0</v>
      </c>
      <c r="V34" s="396">
        <f>(1+$E$34)*'2.pielik. Alternatīvu aprēķins'!V23</f>
        <v>0</v>
      </c>
      <c r="W34" s="396">
        <f>(1+$E$34)*'2.pielik. Alternatīvu aprēķins'!W23</f>
        <v>0</v>
      </c>
      <c r="X34" s="396">
        <f>(1+$E$34)*'2.pielik. Alternatīvu aprēķins'!X23</f>
        <v>0</v>
      </c>
      <c r="Y34" s="396">
        <f>(1+$E$34)*'2.pielik. Alternatīvu aprēķins'!Y23</f>
        <v>0</v>
      </c>
      <c r="Z34" s="396">
        <f>(1+$E$34)*'2.pielik. Alternatīvu aprēķins'!Z23</f>
        <v>0</v>
      </c>
      <c r="AA34" s="396">
        <f>(1+$E$34)*'2.pielik. Alternatīvu aprēķins'!AA23</f>
        <v>0</v>
      </c>
      <c r="AB34" s="393">
        <f t="shared" si="1"/>
        <v>0</v>
      </c>
    </row>
    <row r="35" spans="1:28" ht="12.75">
      <c r="A35" s="275"/>
      <c r="B35" s="152" t="s">
        <v>184</v>
      </c>
      <c r="C35" s="30" t="s">
        <v>44</v>
      </c>
      <c r="D35" s="30"/>
      <c r="F35" s="391" t="s">
        <v>6</v>
      </c>
      <c r="G35" s="396">
        <f>'2.pielik. Alternatīvu aprēķins'!G24</f>
        <v>0</v>
      </c>
      <c r="H35" s="396">
        <f>'2.pielik. Alternatīvu aprēķins'!H24</f>
        <v>0</v>
      </c>
      <c r="I35" s="396">
        <f>'2.pielik. Alternatīvu aprēķins'!I24</f>
        <v>0</v>
      </c>
      <c r="J35" s="396">
        <f>'2.pielik. Alternatīvu aprēķins'!J24</f>
        <v>0</v>
      </c>
      <c r="K35" s="396">
        <f>'2.pielik. Alternatīvu aprēķins'!K24</f>
        <v>0</v>
      </c>
      <c r="L35" s="396">
        <f>'2.pielik. Alternatīvu aprēķins'!L24</f>
        <v>0</v>
      </c>
      <c r="M35" s="396">
        <f>'2.pielik. Alternatīvu aprēķins'!M24</f>
        <v>0</v>
      </c>
      <c r="N35" s="396">
        <f>'2.pielik. Alternatīvu aprēķins'!N24</f>
        <v>0</v>
      </c>
      <c r="O35" s="396">
        <f>'2.pielik. Alternatīvu aprēķins'!O24</f>
        <v>0</v>
      </c>
      <c r="P35" s="396">
        <f>'2.pielik. Alternatīvu aprēķins'!P24</f>
        <v>0</v>
      </c>
      <c r="Q35" s="396">
        <f>'2.pielik. Alternatīvu aprēķins'!Q24</f>
        <v>0</v>
      </c>
      <c r="R35" s="396">
        <f>'2.pielik. Alternatīvu aprēķins'!R24</f>
        <v>0</v>
      </c>
      <c r="S35" s="396">
        <f>'2.pielik. Alternatīvu aprēķins'!S24</f>
        <v>0</v>
      </c>
      <c r="T35" s="396">
        <f>'2.pielik. Alternatīvu aprēķins'!T24</f>
        <v>0</v>
      </c>
      <c r="U35" s="396">
        <f>'2.pielik. Alternatīvu aprēķins'!U24</f>
        <v>0</v>
      </c>
      <c r="V35" s="396">
        <f>'2.pielik. Alternatīvu aprēķins'!V24</f>
        <v>0</v>
      </c>
      <c r="W35" s="396">
        <f>'2.pielik. Alternatīvu aprēķins'!W24</f>
        <v>0</v>
      </c>
      <c r="X35" s="396">
        <f>'2.pielik. Alternatīvu aprēķins'!X24</f>
        <v>0</v>
      </c>
      <c r="Y35" s="396">
        <f>'2.pielik. Alternatīvu aprēķins'!Y24</f>
        <v>0</v>
      </c>
      <c r="Z35" s="396">
        <f>'2.pielik. Alternatīvu aprēķins'!Z24</f>
        <v>0</v>
      </c>
      <c r="AA35" s="396">
        <f>'2.pielik. Alternatīvu aprēķins'!AA24</f>
        <v>0</v>
      </c>
      <c r="AB35" s="393">
        <f t="shared" si="1"/>
        <v>0</v>
      </c>
    </row>
    <row r="36" spans="1:28" s="385" customFormat="1" ht="12.75">
      <c r="A36" s="389"/>
      <c r="B36" s="398">
        <v>9</v>
      </c>
      <c r="C36" s="166" t="s">
        <v>47</v>
      </c>
      <c r="D36" s="166"/>
      <c r="F36" s="399" t="s">
        <v>6</v>
      </c>
      <c r="G36" s="400">
        <f>SUM(G37:G39)</f>
        <v>0</v>
      </c>
      <c r="H36" s="400">
        <f aca="true" t="shared" si="8" ref="H36:AA36">SUM(H37:H39)</f>
        <v>0</v>
      </c>
      <c r="I36" s="400">
        <f t="shared" si="8"/>
        <v>0</v>
      </c>
      <c r="J36" s="400">
        <f t="shared" si="8"/>
        <v>0</v>
      </c>
      <c r="K36" s="400">
        <f t="shared" si="8"/>
        <v>0</v>
      </c>
      <c r="L36" s="400">
        <f t="shared" si="8"/>
        <v>0</v>
      </c>
      <c r="M36" s="400">
        <f t="shared" si="8"/>
        <v>0</v>
      </c>
      <c r="N36" s="400">
        <f t="shared" si="8"/>
        <v>0</v>
      </c>
      <c r="O36" s="400">
        <f t="shared" si="8"/>
        <v>0</v>
      </c>
      <c r="P36" s="400">
        <f t="shared" si="8"/>
        <v>0</v>
      </c>
      <c r="Q36" s="400">
        <f t="shared" si="8"/>
        <v>0</v>
      </c>
      <c r="R36" s="400">
        <f t="shared" si="8"/>
        <v>0</v>
      </c>
      <c r="S36" s="400">
        <f t="shared" si="8"/>
        <v>0</v>
      </c>
      <c r="T36" s="400">
        <f t="shared" si="8"/>
        <v>0</v>
      </c>
      <c r="U36" s="400">
        <f t="shared" si="8"/>
        <v>0</v>
      </c>
      <c r="V36" s="400">
        <f t="shared" si="8"/>
        <v>0</v>
      </c>
      <c r="W36" s="400">
        <f t="shared" si="8"/>
        <v>0</v>
      </c>
      <c r="X36" s="400">
        <f t="shared" si="8"/>
        <v>0</v>
      </c>
      <c r="Y36" s="400">
        <f t="shared" si="8"/>
        <v>0</v>
      </c>
      <c r="Z36" s="400">
        <f t="shared" si="8"/>
        <v>0</v>
      </c>
      <c r="AA36" s="400">
        <f t="shared" si="8"/>
        <v>0</v>
      </c>
      <c r="AB36" s="393">
        <f t="shared" si="1"/>
        <v>0</v>
      </c>
    </row>
    <row r="37" spans="1:28" ht="12.75">
      <c r="A37" s="275"/>
      <c r="B37" s="401" t="s">
        <v>185</v>
      </c>
      <c r="C37" s="166">
        <f>'3.pielik.Soc.ek.aprēķins altern'!C26</f>
        <v>0</v>
      </c>
      <c r="D37" s="438"/>
      <c r="E37" s="395"/>
      <c r="F37" s="391" t="s">
        <v>6</v>
      </c>
      <c r="G37" s="402">
        <f>(1+$E$37)*'3.pielik.Soc.ek.aprēķins altern'!G26</f>
        <v>0</v>
      </c>
      <c r="H37" s="402">
        <f>(1+$E$37)*'3.pielik.Soc.ek.aprēķins altern'!H26</f>
        <v>0</v>
      </c>
      <c r="I37" s="402">
        <f>(1+$E$37)*'3.pielik.Soc.ek.aprēķins altern'!I26</f>
        <v>0</v>
      </c>
      <c r="J37" s="402">
        <f>(1+$E$37)*'3.pielik.Soc.ek.aprēķins altern'!J26</f>
        <v>0</v>
      </c>
      <c r="K37" s="402">
        <f>(1+$E$37)*'3.pielik.Soc.ek.aprēķins altern'!K26</f>
        <v>0</v>
      </c>
      <c r="L37" s="402">
        <f>(1+$E$37)*'3.pielik.Soc.ek.aprēķins altern'!L26</f>
        <v>0</v>
      </c>
      <c r="M37" s="402">
        <f>(1+$E$37)*'3.pielik.Soc.ek.aprēķins altern'!M26</f>
        <v>0</v>
      </c>
      <c r="N37" s="402">
        <f>(1+$E$37)*'3.pielik.Soc.ek.aprēķins altern'!N26</f>
        <v>0</v>
      </c>
      <c r="O37" s="402">
        <f>(1+$E$37)*'3.pielik.Soc.ek.aprēķins altern'!O26</f>
        <v>0</v>
      </c>
      <c r="P37" s="402">
        <f>(1+$E$37)*'3.pielik.Soc.ek.aprēķins altern'!P26</f>
        <v>0</v>
      </c>
      <c r="Q37" s="402">
        <f>(1+$E$37)*'3.pielik.Soc.ek.aprēķins altern'!Q26</f>
        <v>0</v>
      </c>
      <c r="R37" s="402">
        <f>(1+$E$37)*'3.pielik.Soc.ek.aprēķins altern'!R26</f>
        <v>0</v>
      </c>
      <c r="S37" s="402">
        <f>(1+$E$37)*'3.pielik.Soc.ek.aprēķins altern'!S26</f>
        <v>0</v>
      </c>
      <c r="T37" s="402">
        <f>(1+$E$37)*'3.pielik.Soc.ek.aprēķins altern'!T26</f>
        <v>0</v>
      </c>
      <c r="U37" s="402">
        <f>(1+$E$37)*'3.pielik.Soc.ek.aprēķins altern'!U26</f>
        <v>0</v>
      </c>
      <c r="V37" s="402">
        <f>(1+$E$37)*'3.pielik.Soc.ek.aprēķins altern'!V26</f>
        <v>0</v>
      </c>
      <c r="W37" s="402">
        <f>(1+$E$37)*'3.pielik.Soc.ek.aprēķins altern'!W26</f>
        <v>0</v>
      </c>
      <c r="X37" s="402">
        <f>(1+$E$37)*'3.pielik.Soc.ek.aprēķins altern'!X26</f>
        <v>0</v>
      </c>
      <c r="Y37" s="402">
        <f>(1+$E$37)*'3.pielik.Soc.ek.aprēķins altern'!Y26</f>
        <v>0</v>
      </c>
      <c r="Z37" s="402">
        <f>(1+$E$37)*'3.pielik.Soc.ek.aprēķins altern'!Z26</f>
        <v>0</v>
      </c>
      <c r="AA37" s="402">
        <f>(1+$E$37)*'3.pielik.Soc.ek.aprēķins altern'!AA26</f>
        <v>0</v>
      </c>
      <c r="AB37" s="393">
        <f>SUM(G37:AA37)</f>
        <v>0</v>
      </c>
    </row>
    <row r="38" spans="1:28" ht="12.75">
      <c r="A38" s="275"/>
      <c r="B38" s="401" t="s">
        <v>186</v>
      </c>
      <c r="C38" s="166">
        <f>'3.pielik.Soc.ek.aprēķins altern'!C27</f>
        <v>0</v>
      </c>
      <c r="D38" s="438"/>
      <c r="E38" s="395"/>
      <c r="F38" s="391" t="s">
        <v>6</v>
      </c>
      <c r="G38" s="402">
        <f>(1+$E$38)*'3.pielik.Soc.ek.aprēķins altern'!G27</f>
        <v>0</v>
      </c>
      <c r="H38" s="402">
        <f>(1+$E$38)*'3.pielik.Soc.ek.aprēķins altern'!H27</f>
        <v>0</v>
      </c>
      <c r="I38" s="402">
        <f>(1+$E$38)*'3.pielik.Soc.ek.aprēķins altern'!I27</f>
        <v>0</v>
      </c>
      <c r="J38" s="402">
        <f>(1+$E$38)*'3.pielik.Soc.ek.aprēķins altern'!J27</f>
        <v>0</v>
      </c>
      <c r="K38" s="402">
        <f>(1+$E$38)*'3.pielik.Soc.ek.aprēķins altern'!K27</f>
        <v>0</v>
      </c>
      <c r="L38" s="402">
        <f>(1+$E$38)*'3.pielik.Soc.ek.aprēķins altern'!L27</f>
        <v>0</v>
      </c>
      <c r="M38" s="402">
        <f>(1+$E$38)*'3.pielik.Soc.ek.aprēķins altern'!M27</f>
        <v>0</v>
      </c>
      <c r="N38" s="402">
        <f>(1+$E$38)*'3.pielik.Soc.ek.aprēķins altern'!N27</f>
        <v>0</v>
      </c>
      <c r="O38" s="402">
        <f>(1+$E$38)*'3.pielik.Soc.ek.aprēķins altern'!O27</f>
        <v>0</v>
      </c>
      <c r="P38" s="402">
        <f>(1+$E$38)*'3.pielik.Soc.ek.aprēķins altern'!P27</f>
        <v>0</v>
      </c>
      <c r="Q38" s="402">
        <f>(1+$E$38)*'3.pielik.Soc.ek.aprēķins altern'!Q27</f>
        <v>0</v>
      </c>
      <c r="R38" s="402">
        <f>(1+$E$38)*'3.pielik.Soc.ek.aprēķins altern'!R27</f>
        <v>0</v>
      </c>
      <c r="S38" s="402">
        <f>(1+$E$38)*'3.pielik.Soc.ek.aprēķins altern'!S27</f>
        <v>0</v>
      </c>
      <c r="T38" s="402">
        <f>(1+$E$38)*'3.pielik.Soc.ek.aprēķins altern'!T27</f>
        <v>0</v>
      </c>
      <c r="U38" s="402">
        <f>(1+$E$38)*'3.pielik.Soc.ek.aprēķins altern'!U27</f>
        <v>0</v>
      </c>
      <c r="V38" s="402">
        <f>(1+$E$38)*'3.pielik.Soc.ek.aprēķins altern'!V27</f>
        <v>0</v>
      </c>
      <c r="W38" s="402">
        <f>(1+$E$38)*'3.pielik.Soc.ek.aprēķins altern'!W27</f>
        <v>0</v>
      </c>
      <c r="X38" s="402">
        <f>(1+$E$38)*'3.pielik.Soc.ek.aprēķins altern'!X27</f>
        <v>0</v>
      </c>
      <c r="Y38" s="402">
        <f>(1+$E$38)*'3.pielik.Soc.ek.aprēķins altern'!Y27</f>
        <v>0</v>
      </c>
      <c r="Z38" s="402">
        <f>(1+$E$38)*'3.pielik.Soc.ek.aprēķins altern'!Z27</f>
        <v>0</v>
      </c>
      <c r="AA38" s="402">
        <f>(1+$E$38)*'3.pielik.Soc.ek.aprēķins altern'!AA27</f>
        <v>0</v>
      </c>
      <c r="AB38" s="393">
        <f t="shared" si="1"/>
        <v>0</v>
      </c>
    </row>
    <row r="39" spans="1:28" s="406" customFormat="1" ht="12.75">
      <c r="A39" s="403"/>
      <c r="B39" s="401" t="s">
        <v>187</v>
      </c>
      <c r="C39" s="166">
        <f>'3.pielik.Soc.ek.aprēķins altern'!C28</f>
        <v>0</v>
      </c>
      <c r="D39" s="438"/>
      <c r="E39" s="404"/>
      <c r="F39" s="391" t="s">
        <v>6</v>
      </c>
      <c r="G39" s="405">
        <f>(1+$E$39)*'3.pielik.Soc.ek.aprēķins altern'!G28</f>
        <v>0</v>
      </c>
      <c r="H39" s="405">
        <f>(1+$E$39)*'3.pielik.Soc.ek.aprēķins altern'!H28</f>
        <v>0</v>
      </c>
      <c r="I39" s="405">
        <f>(1+$E$39)*'3.pielik.Soc.ek.aprēķins altern'!I28</f>
        <v>0</v>
      </c>
      <c r="J39" s="405">
        <f>(1+$E$39)*'3.pielik.Soc.ek.aprēķins altern'!J28</f>
        <v>0</v>
      </c>
      <c r="K39" s="405">
        <f>(1+$E$39)*'3.pielik.Soc.ek.aprēķins altern'!K28</f>
        <v>0</v>
      </c>
      <c r="L39" s="405">
        <f>(1+$E$39)*'3.pielik.Soc.ek.aprēķins altern'!L28</f>
        <v>0</v>
      </c>
      <c r="M39" s="405">
        <f>(1+$E$39)*'3.pielik.Soc.ek.aprēķins altern'!M28</f>
        <v>0</v>
      </c>
      <c r="N39" s="405">
        <f>(1+$E$39)*'3.pielik.Soc.ek.aprēķins altern'!N28</f>
        <v>0</v>
      </c>
      <c r="O39" s="405">
        <f>(1+$E$39)*'3.pielik.Soc.ek.aprēķins altern'!O28</f>
        <v>0</v>
      </c>
      <c r="P39" s="405">
        <f>(1+$E$39)*'3.pielik.Soc.ek.aprēķins altern'!P28</f>
        <v>0</v>
      </c>
      <c r="Q39" s="405">
        <f>(1+$E$39)*'3.pielik.Soc.ek.aprēķins altern'!Q28</f>
        <v>0</v>
      </c>
      <c r="R39" s="405">
        <f>(1+$E$39)*'3.pielik.Soc.ek.aprēķins altern'!R28</f>
        <v>0</v>
      </c>
      <c r="S39" s="405">
        <f>(1+$E$39)*'3.pielik.Soc.ek.aprēķins altern'!S28</f>
        <v>0</v>
      </c>
      <c r="T39" s="405">
        <f>(1+$E$39)*'3.pielik.Soc.ek.aprēķins altern'!T28</f>
        <v>0</v>
      </c>
      <c r="U39" s="405">
        <f>(1+$E$39)*'3.pielik.Soc.ek.aprēķins altern'!U28</f>
        <v>0</v>
      </c>
      <c r="V39" s="405">
        <f>(1+$E$39)*'3.pielik.Soc.ek.aprēķins altern'!V28</f>
        <v>0</v>
      </c>
      <c r="W39" s="405">
        <f>(1+$E$39)*'3.pielik.Soc.ek.aprēķins altern'!W28</f>
        <v>0</v>
      </c>
      <c r="X39" s="405">
        <f>(1+$E$39)*'3.pielik.Soc.ek.aprēķins altern'!X28</f>
        <v>0</v>
      </c>
      <c r="Y39" s="405">
        <f>(1+$E$39)*'3.pielik.Soc.ek.aprēķins altern'!Y28</f>
        <v>0</v>
      </c>
      <c r="Z39" s="405">
        <f>(1+$E$39)*'3.pielik.Soc.ek.aprēķins altern'!Z28</f>
        <v>0</v>
      </c>
      <c r="AA39" s="405">
        <f>(1+$E$39)*'3.pielik.Soc.ek.aprēķins altern'!AA28</f>
        <v>0</v>
      </c>
      <c r="AB39" s="393">
        <f t="shared" si="1"/>
        <v>0</v>
      </c>
    </row>
    <row r="40" spans="1:28" s="406" customFormat="1" ht="12.75">
      <c r="A40" s="403"/>
      <c r="B40" s="166">
        <v>10</v>
      </c>
      <c r="C40" s="166" t="s">
        <v>74</v>
      </c>
      <c r="D40" s="166"/>
      <c r="E40" s="452"/>
      <c r="F40" s="236" t="s">
        <v>6</v>
      </c>
      <c r="G40" s="407">
        <f>G24+G20+G28+G36</f>
        <v>0</v>
      </c>
      <c r="H40" s="407">
        <f aca="true" t="shared" si="9" ref="H40:AA40">H24+H20+H28+H36</f>
        <v>0</v>
      </c>
      <c r="I40" s="407">
        <f t="shared" si="9"/>
        <v>0</v>
      </c>
      <c r="J40" s="407">
        <f t="shared" si="9"/>
        <v>0</v>
      </c>
      <c r="K40" s="407">
        <f t="shared" si="9"/>
        <v>0</v>
      </c>
      <c r="L40" s="407">
        <f t="shared" si="9"/>
        <v>0</v>
      </c>
      <c r="M40" s="407">
        <f t="shared" si="9"/>
        <v>0</v>
      </c>
      <c r="N40" s="407">
        <f t="shared" si="9"/>
        <v>0</v>
      </c>
      <c r="O40" s="407">
        <f t="shared" si="9"/>
        <v>0</v>
      </c>
      <c r="P40" s="407">
        <f t="shared" si="9"/>
        <v>0</v>
      </c>
      <c r="Q40" s="407">
        <f t="shared" si="9"/>
        <v>0</v>
      </c>
      <c r="R40" s="407">
        <f t="shared" si="9"/>
        <v>0</v>
      </c>
      <c r="S40" s="407">
        <f t="shared" si="9"/>
        <v>0</v>
      </c>
      <c r="T40" s="407">
        <f t="shared" si="9"/>
        <v>0</v>
      </c>
      <c r="U40" s="407">
        <f t="shared" si="9"/>
        <v>0</v>
      </c>
      <c r="V40" s="407">
        <f t="shared" si="9"/>
        <v>0</v>
      </c>
      <c r="W40" s="407">
        <f t="shared" si="9"/>
        <v>0</v>
      </c>
      <c r="X40" s="407">
        <f t="shared" si="9"/>
        <v>0</v>
      </c>
      <c r="Y40" s="407">
        <f t="shared" si="9"/>
        <v>0</v>
      </c>
      <c r="Z40" s="407">
        <f t="shared" si="9"/>
        <v>0</v>
      </c>
      <c r="AA40" s="407">
        <f t="shared" si="9"/>
        <v>0</v>
      </c>
      <c r="AB40" s="393">
        <f t="shared" si="1"/>
        <v>0</v>
      </c>
    </row>
    <row r="41" spans="1:28" s="385" customFormat="1" ht="12.75">
      <c r="A41" s="345"/>
      <c r="B41" s="172">
        <v>11</v>
      </c>
      <c r="C41" s="157" t="s">
        <v>14</v>
      </c>
      <c r="D41" s="245"/>
      <c r="F41" s="408" t="s">
        <v>6</v>
      </c>
      <c r="G41" s="409">
        <f>G7+G13+G20+G24+G36+G17+G18+G28</f>
        <v>0</v>
      </c>
      <c r="H41" s="410">
        <f aca="true" t="shared" si="10" ref="H41:AA41">H7+H13+H20+H24+H36+H17+H18+H28</f>
        <v>0</v>
      </c>
      <c r="I41" s="410">
        <f t="shared" si="10"/>
        <v>0</v>
      </c>
      <c r="J41" s="410">
        <f t="shared" si="10"/>
        <v>0</v>
      </c>
      <c r="K41" s="410">
        <f t="shared" si="10"/>
        <v>0</v>
      </c>
      <c r="L41" s="410">
        <f t="shared" si="10"/>
        <v>0</v>
      </c>
      <c r="M41" s="410">
        <f t="shared" si="10"/>
        <v>0</v>
      </c>
      <c r="N41" s="410">
        <f t="shared" si="10"/>
        <v>0</v>
      </c>
      <c r="O41" s="410">
        <f t="shared" si="10"/>
        <v>0</v>
      </c>
      <c r="P41" s="410">
        <f t="shared" si="10"/>
        <v>0</v>
      </c>
      <c r="Q41" s="410">
        <f t="shared" si="10"/>
        <v>0</v>
      </c>
      <c r="R41" s="410">
        <f t="shared" si="10"/>
        <v>0</v>
      </c>
      <c r="S41" s="410">
        <f t="shared" si="10"/>
        <v>0</v>
      </c>
      <c r="T41" s="410">
        <f t="shared" si="10"/>
        <v>0</v>
      </c>
      <c r="U41" s="410">
        <f t="shared" si="10"/>
        <v>0</v>
      </c>
      <c r="V41" s="410">
        <f t="shared" si="10"/>
        <v>0</v>
      </c>
      <c r="W41" s="410">
        <f t="shared" si="10"/>
        <v>0</v>
      </c>
      <c r="X41" s="410">
        <f t="shared" si="10"/>
        <v>0</v>
      </c>
      <c r="Y41" s="410">
        <f t="shared" si="10"/>
        <v>0</v>
      </c>
      <c r="Z41" s="410">
        <f t="shared" si="10"/>
        <v>0</v>
      </c>
      <c r="AA41" s="411">
        <f t="shared" si="10"/>
        <v>0</v>
      </c>
      <c r="AB41" s="412">
        <f>SUM(G41:AA41)</f>
        <v>0</v>
      </c>
    </row>
    <row r="42" spans="1:28" ht="12.75">
      <c r="A42" s="18">
        <v>2</v>
      </c>
      <c r="B42" s="19" t="s">
        <v>15</v>
      </c>
      <c r="C42" s="19"/>
      <c r="D42" s="19"/>
      <c r="E42" s="19"/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</row>
    <row r="43" spans="1:28" ht="12.75">
      <c r="A43" s="194"/>
      <c r="B43" s="194"/>
      <c r="C43" s="194"/>
      <c r="D43" s="194"/>
      <c r="E43" s="194"/>
      <c r="F43" s="382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</row>
    <row r="44" spans="1:28" ht="12.75">
      <c r="A44" s="281"/>
      <c r="B44" s="413" t="s">
        <v>16</v>
      </c>
      <c r="C44" s="283" t="s">
        <v>57</v>
      </c>
      <c r="D44" s="283"/>
      <c r="E44" s="316"/>
      <c r="F44" s="414" t="s">
        <v>18</v>
      </c>
      <c r="G44" s="415">
        <f>'[11]5.piel.Sociālekonomiskā analīze'!E18</f>
        <v>0.055</v>
      </c>
      <c r="H44" s="334" t="s">
        <v>39</v>
      </c>
      <c r="I44" s="334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334"/>
      <c r="AA44" s="417"/>
      <c r="AB44" s="418"/>
    </row>
    <row r="45" spans="1:28" ht="12.75">
      <c r="A45" s="275"/>
      <c r="B45" s="4" t="s">
        <v>19</v>
      </c>
      <c r="C45" s="289" t="s">
        <v>20</v>
      </c>
      <c r="D45" s="289"/>
      <c r="E45" s="317"/>
      <c r="F45" s="185" t="s">
        <v>21</v>
      </c>
      <c r="G45" s="419">
        <f>'[11]5.piel.Sociālekonomiskā analīze'!E20</f>
        <v>0</v>
      </c>
      <c r="H45" s="420">
        <f>'[11]5.piel.Sociālekonomiskā analīze'!F20</f>
        <v>1</v>
      </c>
      <c r="I45" s="420">
        <f>'[11]5.piel.Sociālekonomiskā analīze'!G20</f>
        <v>2</v>
      </c>
      <c r="J45" s="420">
        <f>'[11]5.piel.Sociālekonomiskā analīze'!H20</f>
        <v>3</v>
      </c>
      <c r="K45" s="420">
        <f>'[11]5.piel.Sociālekonomiskā analīze'!I20</f>
        <v>4</v>
      </c>
      <c r="L45" s="420">
        <f>'[11]5.piel.Sociālekonomiskā analīze'!J20</f>
        <v>5</v>
      </c>
      <c r="M45" s="420">
        <f>'[11]5.piel.Sociālekonomiskā analīze'!K20</f>
        <v>6</v>
      </c>
      <c r="N45" s="420">
        <f>'[11]5.piel.Sociālekonomiskā analīze'!L20</f>
        <v>7</v>
      </c>
      <c r="O45" s="420">
        <f>'[11]5.piel.Sociālekonomiskā analīze'!M20</f>
        <v>8</v>
      </c>
      <c r="P45" s="420">
        <f>'[11]5.piel.Sociālekonomiskā analīze'!N20</f>
        <v>9</v>
      </c>
      <c r="Q45" s="420">
        <f>'[11]5.piel.Sociālekonomiskā analīze'!O20</f>
        <v>10</v>
      </c>
      <c r="R45" s="420">
        <f>'[11]5.piel.Sociālekonomiskā analīze'!P20</f>
        <v>11</v>
      </c>
      <c r="S45" s="420">
        <f>'[11]5.piel.Sociālekonomiskā analīze'!Q20</f>
        <v>12</v>
      </c>
      <c r="T45" s="420">
        <f>'[11]5.piel.Sociālekonomiskā analīze'!R20</f>
        <v>13</v>
      </c>
      <c r="U45" s="420">
        <f>'[11]5.piel.Sociālekonomiskā analīze'!S20</f>
        <v>14</v>
      </c>
      <c r="V45" s="420">
        <f>'[11]5.piel.Sociālekonomiskā analīze'!T20</f>
        <v>15</v>
      </c>
      <c r="W45" s="420">
        <f>'[11]5.piel.Sociālekonomiskā analīze'!U20</f>
        <v>16</v>
      </c>
      <c r="X45" s="420">
        <f>'[11]5.piel.Sociālekonomiskā analīze'!V20</f>
        <v>17</v>
      </c>
      <c r="Y45" s="420">
        <f>'[11]5.piel.Sociālekonomiskā analīze'!W20</f>
        <v>18</v>
      </c>
      <c r="Z45" s="420">
        <f>'[11]5.piel.Sociālekonomiskā analīze'!X20</f>
        <v>19</v>
      </c>
      <c r="AA45" s="421">
        <v>20</v>
      </c>
      <c r="AB45" s="422"/>
    </row>
    <row r="46" spans="1:28" ht="12.75">
      <c r="A46" s="304"/>
      <c r="B46" s="193" t="s">
        <v>22</v>
      </c>
      <c r="C46" s="181" t="s">
        <v>23</v>
      </c>
      <c r="D46" s="181"/>
      <c r="E46" s="319"/>
      <c r="F46" s="186" t="s">
        <v>24</v>
      </c>
      <c r="G46" s="423">
        <f aca="true" t="shared" si="11" ref="G46:AA46">1/(1+$G$44)^G45</f>
        <v>1</v>
      </c>
      <c r="H46" s="189">
        <f t="shared" si="11"/>
        <v>0.9478672985781991</v>
      </c>
      <c r="I46" s="189">
        <f t="shared" si="11"/>
        <v>0.8984524157139329</v>
      </c>
      <c r="J46" s="189">
        <f t="shared" si="11"/>
        <v>0.8516136641838227</v>
      </c>
      <c r="K46" s="189">
        <f t="shared" si="11"/>
        <v>0.8072167433022016</v>
      </c>
      <c r="L46" s="189">
        <f t="shared" si="11"/>
        <v>0.7651343538409494</v>
      </c>
      <c r="M46" s="189">
        <f t="shared" si="11"/>
        <v>0.7252458330245966</v>
      </c>
      <c r="N46" s="189">
        <f t="shared" si="11"/>
        <v>0.68743680855412</v>
      </c>
      <c r="O46" s="189">
        <f t="shared" si="11"/>
        <v>0.6515988706674124</v>
      </c>
      <c r="P46" s="189">
        <f t="shared" si="11"/>
        <v>0.6176292612961255</v>
      </c>
      <c r="Q46" s="189">
        <f t="shared" si="11"/>
        <v>0.5854305794276071</v>
      </c>
      <c r="R46" s="189">
        <f t="shared" si="11"/>
        <v>0.5549105018271158</v>
      </c>
      <c r="S46" s="189">
        <f t="shared" si="11"/>
        <v>0.5259815183195411</v>
      </c>
      <c r="T46" s="189">
        <f t="shared" si="11"/>
        <v>0.49856068087160293</v>
      </c>
      <c r="U46" s="189">
        <f t="shared" si="11"/>
        <v>0.47256936575507386</v>
      </c>
      <c r="V46" s="189">
        <f t="shared" si="11"/>
        <v>0.4479330481090748</v>
      </c>
      <c r="W46" s="189">
        <f t="shared" si="11"/>
        <v>0.4245810882550472</v>
      </c>
      <c r="X46" s="189">
        <f t="shared" si="11"/>
        <v>0.40244652915170354</v>
      </c>
      <c r="Y46" s="189">
        <f t="shared" si="11"/>
        <v>0.38146590440919764</v>
      </c>
      <c r="Z46" s="189">
        <f t="shared" si="11"/>
        <v>0.36157905631203574</v>
      </c>
      <c r="AA46" s="424">
        <f t="shared" si="11"/>
        <v>0.3427289633289438</v>
      </c>
      <c r="AB46" s="425"/>
    </row>
    <row r="47" spans="1:28" ht="12.75">
      <c r="A47" s="275"/>
      <c r="B47" s="4" t="s">
        <v>25</v>
      </c>
      <c r="C47" s="245" t="s">
        <v>78</v>
      </c>
      <c r="D47" s="245"/>
      <c r="E47" s="4"/>
      <c r="F47" s="391" t="s">
        <v>6</v>
      </c>
      <c r="G47" s="426">
        <f aca="true" t="shared" si="12" ref="G47:AA47">G46*G7</f>
        <v>0</v>
      </c>
      <c r="H47" s="426">
        <f t="shared" si="12"/>
        <v>0</v>
      </c>
      <c r="I47" s="426">
        <f t="shared" si="12"/>
        <v>0</v>
      </c>
      <c r="J47" s="426">
        <f t="shared" si="12"/>
        <v>0</v>
      </c>
      <c r="K47" s="426">
        <f t="shared" si="12"/>
        <v>0</v>
      </c>
      <c r="L47" s="426">
        <f t="shared" si="12"/>
        <v>0</v>
      </c>
      <c r="M47" s="426">
        <f t="shared" si="12"/>
        <v>0</v>
      </c>
      <c r="N47" s="426">
        <f t="shared" si="12"/>
        <v>0</v>
      </c>
      <c r="O47" s="426">
        <f t="shared" si="12"/>
        <v>0</v>
      </c>
      <c r="P47" s="426">
        <f t="shared" si="12"/>
        <v>0</v>
      </c>
      <c r="Q47" s="426">
        <f t="shared" si="12"/>
        <v>0</v>
      </c>
      <c r="R47" s="426">
        <f t="shared" si="12"/>
        <v>0</v>
      </c>
      <c r="S47" s="426">
        <f t="shared" si="12"/>
        <v>0</v>
      </c>
      <c r="T47" s="426">
        <f t="shared" si="12"/>
        <v>0</v>
      </c>
      <c r="U47" s="426">
        <f t="shared" si="12"/>
        <v>0</v>
      </c>
      <c r="V47" s="426">
        <f t="shared" si="12"/>
        <v>0</v>
      </c>
      <c r="W47" s="426">
        <f t="shared" si="12"/>
        <v>0</v>
      </c>
      <c r="X47" s="426">
        <f t="shared" si="12"/>
        <v>0</v>
      </c>
      <c r="Y47" s="426">
        <f t="shared" si="12"/>
        <v>0</v>
      </c>
      <c r="Z47" s="426">
        <f t="shared" si="12"/>
        <v>0</v>
      </c>
      <c r="AA47" s="426">
        <f t="shared" si="12"/>
        <v>0</v>
      </c>
      <c r="AB47" s="298">
        <f>SUM(G47:AA47)</f>
        <v>0</v>
      </c>
    </row>
    <row r="48" spans="1:28" ht="12.75">
      <c r="A48" s="275"/>
      <c r="B48" s="4" t="s">
        <v>27</v>
      </c>
      <c r="C48" s="245" t="s">
        <v>188</v>
      </c>
      <c r="D48" s="245"/>
      <c r="E48" s="4"/>
      <c r="F48" s="391" t="s">
        <v>6</v>
      </c>
      <c r="G48" s="426">
        <f>G13*G46</f>
        <v>0</v>
      </c>
      <c r="H48" s="426">
        <f aca="true" t="shared" si="13" ref="H48:AA48">H13*H46</f>
        <v>0</v>
      </c>
      <c r="I48" s="426">
        <f t="shared" si="13"/>
        <v>0</v>
      </c>
      <c r="J48" s="426">
        <f t="shared" si="13"/>
        <v>0</v>
      </c>
      <c r="K48" s="426">
        <f t="shared" si="13"/>
        <v>0</v>
      </c>
      <c r="L48" s="426">
        <f t="shared" si="13"/>
        <v>0</v>
      </c>
      <c r="M48" s="426">
        <f t="shared" si="13"/>
        <v>0</v>
      </c>
      <c r="N48" s="426">
        <f t="shared" si="13"/>
        <v>0</v>
      </c>
      <c r="O48" s="426">
        <f t="shared" si="13"/>
        <v>0</v>
      </c>
      <c r="P48" s="426">
        <f t="shared" si="13"/>
        <v>0</v>
      </c>
      <c r="Q48" s="426">
        <f t="shared" si="13"/>
        <v>0</v>
      </c>
      <c r="R48" s="426">
        <f t="shared" si="13"/>
        <v>0</v>
      </c>
      <c r="S48" s="426">
        <f t="shared" si="13"/>
        <v>0</v>
      </c>
      <c r="T48" s="426">
        <f t="shared" si="13"/>
        <v>0</v>
      </c>
      <c r="U48" s="426">
        <f t="shared" si="13"/>
        <v>0</v>
      </c>
      <c r="V48" s="426">
        <f t="shared" si="13"/>
        <v>0</v>
      </c>
      <c r="W48" s="426">
        <f t="shared" si="13"/>
        <v>0</v>
      </c>
      <c r="X48" s="426">
        <f t="shared" si="13"/>
        <v>0</v>
      </c>
      <c r="Y48" s="426">
        <f t="shared" si="13"/>
        <v>0</v>
      </c>
      <c r="Z48" s="426">
        <f t="shared" si="13"/>
        <v>0</v>
      </c>
      <c r="AA48" s="426">
        <f t="shared" si="13"/>
        <v>0</v>
      </c>
      <c r="AB48" s="298">
        <f aca="true" t="shared" si="14" ref="AB48:AB57">SUM(G48:AA48)</f>
        <v>0</v>
      </c>
    </row>
    <row r="49" spans="1:28" ht="12.75">
      <c r="A49" s="275"/>
      <c r="B49" s="4" t="s">
        <v>29</v>
      </c>
      <c r="C49" s="245" t="s">
        <v>189</v>
      </c>
      <c r="D49" s="245"/>
      <c r="E49" s="4"/>
      <c r="F49" s="391" t="s">
        <v>6</v>
      </c>
      <c r="G49" s="426">
        <f>G17*G46</f>
        <v>0</v>
      </c>
      <c r="H49" s="426">
        <f aca="true" t="shared" si="15" ref="H49:AA49">H17*H46</f>
        <v>0</v>
      </c>
      <c r="I49" s="426">
        <f t="shared" si="15"/>
        <v>0</v>
      </c>
      <c r="J49" s="426">
        <f t="shared" si="15"/>
        <v>0</v>
      </c>
      <c r="K49" s="426">
        <f t="shared" si="15"/>
        <v>0</v>
      </c>
      <c r="L49" s="426">
        <f t="shared" si="15"/>
        <v>0</v>
      </c>
      <c r="M49" s="426">
        <f t="shared" si="15"/>
        <v>0</v>
      </c>
      <c r="N49" s="426">
        <f t="shared" si="15"/>
        <v>0</v>
      </c>
      <c r="O49" s="426">
        <f t="shared" si="15"/>
        <v>0</v>
      </c>
      <c r="P49" s="426">
        <f t="shared" si="15"/>
        <v>0</v>
      </c>
      <c r="Q49" s="426">
        <f t="shared" si="15"/>
        <v>0</v>
      </c>
      <c r="R49" s="426">
        <f t="shared" si="15"/>
        <v>0</v>
      </c>
      <c r="S49" s="426">
        <f t="shared" si="15"/>
        <v>0</v>
      </c>
      <c r="T49" s="426">
        <f t="shared" si="15"/>
        <v>0</v>
      </c>
      <c r="U49" s="426">
        <f t="shared" si="15"/>
        <v>0</v>
      </c>
      <c r="V49" s="426">
        <f t="shared" si="15"/>
        <v>0</v>
      </c>
      <c r="W49" s="426">
        <f t="shared" si="15"/>
        <v>0</v>
      </c>
      <c r="X49" s="426">
        <f t="shared" si="15"/>
        <v>0</v>
      </c>
      <c r="Y49" s="426">
        <f t="shared" si="15"/>
        <v>0</v>
      </c>
      <c r="Z49" s="426">
        <f t="shared" si="15"/>
        <v>0</v>
      </c>
      <c r="AA49" s="426">
        <f t="shared" si="15"/>
        <v>0</v>
      </c>
      <c r="AB49" s="298">
        <f t="shared" si="14"/>
        <v>0</v>
      </c>
    </row>
    <row r="50" spans="1:28" ht="12.75">
      <c r="A50" s="275"/>
      <c r="B50" s="4" t="s">
        <v>31</v>
      </c>
      <c r="C50" s="245" t="s">
        <v>190</v>
      </c>
      <c r="D50" s="245"/>
      <c r="E50" s="4"/>
      <c r="F50" s="391" t="s">
        <v>6</v>
      </c>
      <c r="G50" s="426">
        <f>G46*G18</f>
        <v>0</v>
      </c>
      <c r="H50" s="426">
        <f aca="true" t="shared" si="16" ref="H50:AA50">H46*H18</f>
        <v>0</v>
      </c>
      <c r="I50" s="426">
        <f t="shared" si="16"/>
        <v>0</v>
      </c>
      <c r="J50" s="426">
        <f t="shared" si="16"/>
        <v>0</v>
      </c>
      <c r="K50" s="426">
        <f t="shared" si="16"/>
        <v>0</v>
      </c>
      <c r="L50" s="426">
        <f t="shared" si="16"/>
        <v>0</v>
      </c>
      <c r="M50" s="426">
        <f t="shared" si="16"/>
        <v>0</v>
      </c>
      <c r="N50" s="426">
        <f t="shared" si="16"/>
        <v>0</v>
      </c>
      <c r="O50" s="426">
        <f t="shared" si="16"/>
        <v>0</v>
      </c>
      <c r="P50" s="426">
        <f t="shared" si="16"/>
        <v>0</v>
      </c>
      <c r="Q50" s="426">
        <f t="shared" si="16"/>
        <v>0</v>
      </c>
      <c r="R50" s="426">
        <f t="shared" si="16"/>
        <v>0</v>
      </c>
      <c r="S50" s="426">
        <f t="shared" si="16"/>
        <v>0</v>
      </c>
      <c r="T50" s="426">
        <f t="shared" si="16"/>
        <v>0</v>
      </c>
      <c r="U50" s="426">
        <f t="shared" si="16"/>
        <v>0</v>
      </c>
      <c r="V50" s="426">
        <f t="shared" si="16"/>
        <v>0</v>
      </c>
      <c r="W50" s="426">
        <f t="shared" si="16"/>
        <v>0</v>
      </c>
      <c r="X50" s="426">
        <f t="shared" si="16"/>
        <v>0</v>
      </c>
      <c r="Y50" s="426">
        <f t="shared" si="16"/>
        <v>0</v>
      </c>
      <c r="Z50" s="426">
        <f t="shared" si="16"/>
        <v>0</v>
      </c>
      <c r="AA50" s="426">
        <f t="shared" si="16"/>
        <v>0</v>
      </c>
      <c r="AB50" s="298">
        <f t="shared" si="14"/>
        <v>0</v>
      </c>
    </row>
    <row r="51" spans="1:28" ht="12.75">
      <c r="A51" s="275"/>
      <c r="B51" s="4" t="s">
        <v>33</v>
      </c>
      <c r="C51" s="245" t="s">
        <v>84</v>
      </c>
      <c r="D51" s="245"/>
      <c r="E51" s="4"/>
      <c r="F51" s="391" t="s">
        <v>6</v>
      </c>
      <c r="G51" s="426">
        <f>G46*G19</f>
        <v>0</v>
      </c>
      <c r="H51" s="426">
        <f aca="true" t="shared" si="17" ref="H51:AA51">H46*H19</f>
        <v>0</v>
      </c>
      <c r="I51" s="426">
        <f t="shared" si="17"/>
        <v>0</v>
      </c>
      <c r="J51" s="426">
        <f t="shared" si="17"/>
        <v>0</v>
      </c>
      <c r="K51" s="426">
        <f t="shared" si="17"/>
        <v>0</v>
      </c>
      <c r="L51" s="426">
        <f t="shared" si="17"/>
        <v>0</v>
      </c>
      <c r="M51" s="426">
        <f t="shared" si="17"/>
        <v>0</v>
      </c>
      <c r="N51" s="426">
        <f t="shared" si="17"/>
        <v>0</v>
      </c>
      <c r="O51" s="426">
        <f t="shared" si="17"/>
        <v>0</v>
      </c>
      <c r="P51" s="426">
        <f t="shared" si="17"/>
        <v>0</v>
      </c>
      <c r="Q51" s="426">
        <f t="shared" si="17"/>
        <v>0</v>
      </c>
      <c r="R51" s="426">
        <f t="shared" si="17"/>
        <v>0</v>
      </c>
      <c r="S51" s="426">
        <f t="shared" si="17"/>
        <v>0</v>
      </c>
      <c r="T51" s="426">
        <f t="shared" si="17"/>
        <v>0</v>
      </c>
      <c r="U51" s="426">
        <f t="shared" si="17"/>
        <v>0</v>
      </c>
      <c r="V51" s="426">
        <f t="shared" si="17"/>
        <v>0</v>
      </c>
      <c r="W51" s="426">
        <f t="shared" si="17"/>
        <v>0</v>
      </c>
      <c r="X51" s="426">
        <f t="shared" si="17"/>
        <v>0</v>
      </c>
      <c r="Y51" s="426">
        <f t="shared" si="17"/>
        <v>0</v>
      </c>
      <c r="Z51" s="426">
        <f t="shared" si="17"/>
        <v>0</v>
      </c>
      <c r="AA51" s="426">
        <f t="shared" si="17"/>
        <v>0</v>
      </c>
      <c r="AB51" s="298">
        <f t="shared" si="14"/>
        <v>0</v>
      </c>
    </row>
    <row r="52" spans="1:28" ht="12.75">
      <c r="A52" s="275"/>
      <c r="B52" s="4" t="s">
        <v>35</v>
      </c>
      <c r="C52" s="166" t="s">
        <v>80</v>
      </c>
      <c r="D52" s="245"/>
      <c r="E52" s="4"/>
      <c r="F52" s="391" t="s">
        <v>6</v>
      </c>
      <c r="G52" s="426">
        <f>G46*G20</f>
        <v>0</v>
      </c>
      <c r="H52" s="426">
        <f aca="true" t="shared" si="18" ref="H52:AA52">H46*H20</f>
        <v>0</v>
      </c>
      <c r="I52" s="426">
        <f t="shared" si="18"/>
        <v>0</v>
      </c>
      <c r="J52" s="426">
        <f t="shared" si="18"/>
        <v>0</v>
      </c>
      <c r="K52" s="426">
        <f t="shared" si="18"/>
        <v>0</v>
      </c>
      <c r="L52" s="426">
        <f t="shared" si="18"/>
        <v>0</v>
      </c>
      <c r="M52" s="426">
        <f t="shared" si="18"/>
        <v>0</v>
      </c>
      <c r="N52" s="426">
        <f t="shared" si="18"/>
        <v>0</v>
      </c>
      <c r="O52" s="426">
        <f t="shared" si="18"/>
        <v>0</v>
      </c>
      <c r="P52" s="426">
        <f t="shared" si="18"/>
        <v>0</v>
      </c>
      <c r="Q52" s="426">
        <f t="shared" si="18"/>
        <v>0</v>
      </c>
      <c r="R52" s="426">
        <f t="shared" si="18"/>
        <v>0</v>
      </c>
      <c r="S52" s="426">
        <f t="shared" si="18"/>
        <v>0</v>
      </c>
      <c r="T52" s="426">
        <f t="shared" si="18"/>
        <v>0</v>
      </c>
      <c r="U52" s="426">
        <f t="shared" si="18"/>
        <v>0</v>
      </c>
      <c r="V52" s="426">
        <f t="shared" si="18"/>
        <v>0</v>
      </c>
      <c r="W52" s="426">
        <f t="shared" si="18"/>
        <v>0</v>
      </c>
      <c r="X52" s="426">
        <f t="shared" si="18"/>
        <v>0</v>
      </c>
      <c r="Y52" s="426">
        <f t="shared" si="18"/>
        <v>0</v>
      </c>
      <c r="Z52" s="426">
        <f t="shared" si="18"/>
        <v>0</v>
      </c>
      <c r="AA52" s="426">
        <f t="shared" si="18"/>
        <v>0</v>
      </c>
      <c r="AB52" s="298">
        <f t="shared" si="14"/>
        <v>0</v>
      </c>
    </row>
    <row r="53" spans="1:28" ht="12.75">
      <c r="A53" s="275"/>
      <c r="B53" s="4" t="s">
        <v>166</v>
      </c>
      <c r="C53" s="166" t="s">
        <v>191</v>
      </c>
      <c r="D53" s="245"/>
      <c r="E53" s="4"/>
      <c r="F53" s="391" t="s">
        <v>6</v>
      </c>
      <c r="G53" s="426">
        <f>G24*G46</f>
        <v>0</v>
      </c>
      <c r="H53" s="426">
        <f aca="true" t="shared" si="19" ref="H53:AA53">H24*H46</f>
        <v>0</v>
      </c>
      <c r="I53" s="426">
        <f t="shared" si="19"/>
        <v>0</v>
      </c>
      <c r="J53" s="426">
        <f t="shared" si="19"/>
        <v>0</v>
      </c>
      <c r="K53" s="426">
        <f t="shared" si="19"/>
        <v>0</v>
      </c>
      <c r="L53" s="426">
        <f t="shared" si="19"/>
        <v>0</v>
      </c>
      <c r="M53" s="426">
        <f t="shared" si="19"/>
        <v>0</v>
      </c>
      <c r="N53" s="426">
        <f t="shared" si="19"/>
        <v>0</v>
      </c>
      <c r="O53" s="426">
        <f t="shared" si="19"/>
        <v>0</v>
      </c>
      <c r="P53" s="426">
        <f t="shared" si="19"/>
        <v>0</v>
      </c>
      <c r="Q53" s="426">
        <f t="shared" si="19"/>
        <v>0</v>
      </c>
      <c r="R53" s="426">
        <f t="shared" si="19"/>
        <v>0</v>
      </c>
      <c r="S53" s="426">
        <f t="shared" si="19"/>
        <v>0</v>
      </c>
      <c r="T53" s="426">
        <f t="shared" si="19"/>
        <v>0</v>
      </c>
      <c r="U53" s="426">
        <f t="shared" si="19"/>
        <v>0</v>
      </c>
      <c r="V53" s="426">
        <f t="shared" si="19"/>
        <v>0</v>
      </c>
      <c r="W53" s="426">
        <f t="shared" si="19"/>
        <v>0</v>
      </c>
      <c r="X53" s="426">
        <f t="shared" si="19"/>
        <v>0</v>
      </c>
      <c r="Y53" s="426">
        <f t="shared" si="19"/>
        <v>0</v>
      </c>
      <c r="Z53" s="426">
        <f t="shared" si="19"/>
        <v>0</v>
      </c>
      <c r="AA53" s="426">
        <f t="shared" si="19"/>
        <v>0</v>
      </c>
      <c r="AB53" s="298">
        <f t="shared" si="14"/>
        <v>0</v>
      </c>
    </row>
    <row r="54" spans="1:28" ht="12.75">
      <c r="A54" s="275"/>
      <c r="B54" s="4" t="s">
        <v>167</v>
      </c>
      <c r="C54" s="166" t="s">
        <v>192</v>
      </c>
      <c r="D54" s="166"/>
      <c r="E54" s="4"/>
      <c r="F54" s="391" t="s">
        <v>6</v>
      </c>
      <c r="G54" s="426">
        <f>G24*G46</f>
        <v>0</v>
      </c>
      <c r="H54" s="426">
        <f aca="true" t="shared" si="20" ref="H54:AA54">H24*H46</f>
        <v>0</v>
      </c>
      <c r="I54" s="426">
        <f t="shared" si="20"/>
        <v>0</v>
      </c>
      <c r="J54" s="426">
        <f t="shared" si="20"/>
        <v>0</v>
      </c>
      <c r="K54" s="426">
        <f t="shared" si="20"/>
        <v>0</v>
      </c>
      <c r="L54" s="426">
        <f t="shared" si="20"/>
        <v>0</v>
      </c>
      <c r="M54" s="426">
        <f t="shared" si="20"/>
        <v>0</v>
      </c>
      <c r="N54" s="426">
        <f t="shared" si="20"/>
        <v>0</v>
      </c>
      <c r="O54" s="426">
        <f t="shared" si="20"/>
        <v>0</v>
      </c>
      <c r="P54" s="426">
        <f t="shared" si="20"/>
        <v>0</v>
      </c>
      <c r="Q54" s="426">
        <f t="shared" si="20"/>
        <v>0</v>
      </c>
      <c r="R54" s="426">
        <f t="shared" si="20"/>
        <v>0</v>
      </c>
      <c r="S54" s="426">
        <f t="shared" si="20"/>
        <v>0</v>
      </c>
      <c r="T54" s="426">
        <f t="shared" si="20"/>
        <v>0</v>
      </c>
      <c r="U54" s="426">
        <f t="shared" si="20"/>
        <v>0</v>
      </c>
      <c r="V54" s="426">
        <f t="shared" si="20"/>
        <v>0</v>
      </c>
      <c r="W54" s="426">
        <f t="shared" si="20"/>
        <v>0</v>
      </c>
      <c r="X54" s="426">
        <f t="shared" si="20"/>
        <v>0</v>
      </c>
      <c r="Y54" s="426">
        <f t="shared" si="20"/>
        <v>0</v>
      </c>
      <c r="Z54" s="426">
        <f t="shared" si="20"/>
        <v>0</v>
      </c>
      <c r="AA54" s="426">
        <f t="shared" si="20"/>
        <v>0</v>
      </c>
      <c r="AB54" s="298">
        <f t="shared" si="14"/>
        <v>0</v>
      </c>
    </row>
    <row r="55" spans="1:28" ht="12.75">
      <c r="A55" s="4"/>
      <c r="B55" s="453" t="s">
        <v>193</v>
      </c>
      <c r="C55" s="166" t="s">
        <v>82</v>
      </c>
      <c r="D55" s="166"/>
      <c r="E55" s="4"/>
      <c r="F55" s="391" t="s">
        <v>6</v>
      </c>
      <c r="G55" s="426">
        <f>G46*G36</f>
        <v>0</v>
      </c>
      <c r="H55" s="426">
        <f aca="true" t="shared" si="21" ref="H55:AA55">H46*H36</f>
        <v>0</v>
      </c>
      <c r="I55" s="426">
        <f t="shared" si="21"/>
        <v>0</v>
      </c>
      <c r="J55" s="426">
        <f t="shared" si="21"/>
        <v>0</v>
      </c>
      <c r="K55" s="426">
        <f t="shared" si="21"/>
        <v>0</v>
      </c>
      <c r="L55" s="426">
        <f t="shared" si="21"/>
        <v>0</v>
      </c>
      <c r="M55" s="426">
        <f t="shared" si="21"/>
        <v>0</v>
      </c>
      <c r="N55" s="426">
        <f t="shared" si="21"/>
        <v>0</v>
      </c>
      <c r="O55" s="426">
        <f t="shared" si="21"/>
        <v>0</v>
      </c>
      <c r="P55" s="426">
        <f t="shared" si="21"/>
        <v>0</v>
      </c>
      <c r="Q55" s="426">
        <f t="shared" si="21"/>
        <v>0</v>
      </c>
      <c r="R55" s="426">
        <f t="shared" si="21"/>
        <v>0</v>
      </c>
      <c r="S55" s="426">
        <f t="shared" si="21"/>
        <v>0</v>
      </c>
      <c r="T55" s="426">
        <f t="shared" si="21"/>
        <v>0</v>
      </c>
      <c r="U55" s="426">
        <f t="shared" si="21"/>
        <v>0</v>
      </c>
      <c r="V55" s="426">
        <f t="shared" si="21"/>
        <v>0</v>
      </c>
      <c r="W55" s="426">
        <f t="shared" si="21"/>
        <v>0</v>
      </c>
      <c r="X55" s="426">
        <f t="shared" si="21"/>
        <v>0</v>
      </c>
      <c r="Y55" s="426">
        <f t="shared" si="21"/>
        <v>0</v>
      </c>
      <c r="Z55" s="426">
        <f t="shared" si="21"/>
        <v>0</v>
      </c>
      <c r="AA55" s="426">
        <f t="shared" si="21"/>
        <v>0</v>
      </c>
      <c r="AB55" s="298">
        <f t="shared" si="14"/>
        <v>0</v>
      </c>
    </row>
    <row r="56" spans="1:28" ht="12.75">
      <c r="A56" s="4"/>
      <c r="B56" s="453" t="s">
        <v>194</v>
      </c>
      <c r="C56" s="166" t="s">
        <v>85</v>
      </c>
      <c r="D56" s="166"/>
      <c r="E56" s="4"/>
      <c r="F56" s="391" t="s">
        <v>6</v>
      </c>
      <c r="G56" s="426">
        <f>G40*G46</f>
        <v>0</v>
      </c>
      <c r="H56" s="426">
        <f aca="true" t="shared" si="22" ref="H56:AA56">H40*H46</f>
        <v>0</v>
      </c>
      <c r="I56" s="426">
        <f t="shared" si="22"/>
        <v>0</v>
      </c>
      <c r="J56" s="426">
        <f t="shared" si="22"/>
        <v>0</v>
      </c>
      <c r="K56" s="426">
        <f t="shared" si="22"/>
        <v>0</v>
      </c>
      <c r="L56" s="426">
        <f t="shared" si="22"/>
        <v>0</v>
      </c>
      <c r="M56" s="426">
        <f t="shared" si="22"/>
        <v>0</v>
      </c>
      <c r="N56" s="426">
        <f t="shared" si="22"/>
        <v>0</v>
      </c>
      <c r="O56" s="426">
        <f t="shared" si="22"/>
        <v>0</v>
      </c>
      <c r="P56" s="426">
        <f t="shared" si="22"/>
        <v>0</v>
      </c>
      <c r="Q56" s="426">
        <f t="shared" si="22"/>
        <v>0</v>
      </c>
      <c r="R56" s="426">
        <f t="shared" si="22"/>
        <v>0</v>
      </c>
      <c r="S56" s="426">
        <f t="shared" si="22"/>
        <v>0</v>
      </c>
      <c r="T56" s="426">
        <f t="shared" si="22"/>
        <v>0</v>
      </c>
      <c r="U56" s="426">
        <f t="shared" si="22"/>
        <v>0</v>
      </c>
      <c r="V56" s="426">
        <f t="shared" si="22"/>
        <v>0</v>
      </c>
      <c r="W56" s="426">
        <f t="shared" si="22"/>
        <v>0</v>
      </c>
      <c r="X56" s="426">
        <f t="shared" si="22"/>
        <v>0</v>
      </c>
      <c r="Y56" s="426">
        <f t="shared" si="22"/>
        <v>0</v>
      </c>
      <c r="Z56" s="426">
        <f t="shared" si="22"/>
        <v>0</v>
      </c>
      <c r="AA56" s="426">
        <f t="shared" si="22"/>
        <v>0</v>
      </c>
      <c r="AB56" s="298">
        <f t="shared" si="14"/>
        <v>0</v>
      </c>
    </row>
    <row r="57" spans="1:28" ht="12.75">
      <c r="A57" s="4"/>
      <c r="B57" s="453" t="s">
        <v>195</v>
      </c>
      <c r="C57" s="245" t="s">
        <v>83</v>
      </c>
      <c r="D57" s="166"/>
      <c r="E57" s="4"/>
      <c r="F57" s="391" t="s">
        <v>6</v>
      </c>
      <c r="G57" s="426">
        <f>G46*G41</f>
        <v>0</v>
      </c>
      <c r="H57" s="426">
        <f aca="true" t="shared" si="23" ref="H57:AA57">H46*H41</f>
        <v>0</v>
      </c>
      <c r="I57" s="426">
        <f t="shared" si="23"/>
        <v>0</v>
      </c>
      <c r="J57" s="426">
        <f t="shared" si="23"/>
        <v>0</v>
      </c>
      <c r="K57" s="426">
        <f t="shared" si="23"/>
        <v>0</v>
      </c>
      <c r="L57" s="426">
        <f t="shared" si="23"/>
        <v>0</v>
      </c>
      <c r="M57" s="426">
        <f t="shared" si="23"/>
        <v>0</v>
      </c>
      <c r="N57" s="426">
        <f t="shared" si="23"/>
        <v>0</v>
      </c>
      <c r="O57" s="426">
        <f t="shared" si="23"/>
        <v>0</v>
      </c>
      <c r="P57" s="426">
        <f t="shared" si="23"/>
        <v>0</v>
      </c>
      <c r="Q57" s="426">
        <f t="shared" si="23"/>
        <v>0</v>
      </c>
      <c r="R57" s="426">
        <f t="shared" si="23"/>
        <v>0</v>
      </c>
      <c r="S57" s="426">
        <f t="shared" si="23"/>
        <v>0</v>
      </c>
      <c r="T57" s="426">
        <f t="shared" si="23"/>
        <v>0</v>
      </c>
      <c r="U57" s="426">
        <f t="shared" si="23"/>
        <v>0</v>
      </c>
      <c r="V57" s="426">
        <f t="shared" si="23"/>
        <v>0</v>
      </c>
      <c r="W57" s="426">
        <f t="shared" si="23"/>
        <v>0</v>
      </c>
      <c r="X57" s="426">
        <f t="shared" si="23"/>
        <v>0</v>
      </c>
      <c r="Y57" s="426">
        <f t="shared" si="23"/>
        <v>0</v>
      </c>
      <c r="Z57" s="426">
        <f t="shared" si="23"/>
        <v>0</v>
      </c>
      <c r="AA57" s="426">
        <f t="shared" si="23"/>
        <v>0</v>
      </c>
      <c r="AB57" s="298">
        <f t="shared" si="14"/>
        <v>0</v>
      </c>
    </row>
    <row r="58" spans="1:28" ht="12.75">
      <c r="A58" s="18">
        <v>3</v>
      </c>
      <c r="B58" s="19" t="s">
        <v>168</v>
      </c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455"/>
    </row>
    <row r="59" spans="1:28" ht="12.75">
      <c r="A59" s="193"/>
      <c r="B59" s="193"/>
      <c r="C59" s="193"/>
      <c r="D59" s="193"/>
      <c r="E59" s="193"/>
      <c r="F59" s="431"/>
      <c r="G59" s="427" t="s">
        <v>98</v>
      </c>
      <c r="H59" s="427"/>
      <c r="I59" s="427" t="s">
        <v>99</v>
      </c>
      <c r="J59" s="45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</row>
    <row r="60" spans="1:28" ht="12.75">
      <c r="A60" s="194"/>
      <c r="B60" s="194" t="s">
        <v>51</v>
      </c>
      <c r="C60" s="194" t="s">
        <v>169</v>
      </c>
      <c r="D60" s="194"/>
      <c r="E60" s="194"/>
      <c r="F60" s="435"/>
      <c r="G60" s="428">
        <f>AB19</f>
        <v>0</v>
      </c>
      <c r="H60" s="428"/>
      <c r="I60" s="429">
        <f>AB51</f>
        <v>0</v>
      </c>
      <c r="J60" s="289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</row>
    <row r="61" spans="1:28" ht="13.5" customHeight="1">
      <c r="A61" s="194"/>
      <c r="B61" s="194" t="s">
        <v>52</v>
      </c>
      <c r="C61" s="194" t="s">
        <v>170</v>
      </c>
      <c r="D61" s="194"/>
      <c r="E61" s="194"/>
      <c r="F61" s="435"/>
      <c r="G61" s="428">
        <f>AB40</f>
        <v>0</v>
      </c>
      <c r="H61" s="428"/>
      <c r="I61" s="429">
        <f>AB56</f>
        <v>0</v>
      </c>
      <c r="J61" s="289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</row>
    <row r="62" spans="1:28" ht="12.75">
      <c r="A62" s="194"/>
      <c r="B62" s="194" t="s">
        <v>154</v>
      </c>
      <c r="C62" s="194" t="s">
        <v>14</v>
      </c>
      <c r="D62" s="194"/>
      <c r="E62" s="194"/>
      <c r="F62" s="319"/>
      <c r="G62" s="428">
        <f>AB41</f>
        <v>0</v>
      </c>
      <c r="H62" s="430"/>
      <c r="I62" s="429">
        <f>AB57</f>
        <v>0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</row>
    <row r="63" spans="1:28" ht="12.75">
      <c r="A63" s="18">
        <v>4</v>
      </c>
      <c r="B63" s="19" t="s">
        <v>60</v>
      </c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1"/>
    </row>
    <row r="64" spans="1:28" ht="38.25">
      <c r="A64" s="193"/>
      <c r="B64" s="193"/>
      <c r="C64" s="193"/>
      <c r="D64" s="193"/>
      <c r="E64" s="193"/>
      <c r="F64" s="431"/>
      <c r="G64" s="431" t="s">
        <v>161</v>
      </c>
      <c r="H64" s="431" t="s">
        <v>162</v>
      </c>
      <c r="I64" s="383" t="s">
        <v>163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</row>
    <row r="65" spans="1:28" ht="12.75">
      <c r="A65" s="194"/>
      <c r="B65" s="194" t="s">
        <v>54</v>
      </c>
      <c r="C65" s="194" t="s">
        <v>61</v>
      </c>
      <c r="D65" s="194"/>
      <c r="E65" s="194"/>
      <c r="F65" s="436"/>
      <c r="G65" s="430">
        <f>'3.pielik.Soc.ek.analīze altern.'!G31</f>
        <v>0</v>
      </c>
      <c r="H65" s="430">
        <f>AB57</f>
        <v>0</v>
      </c>
      <c r="I65" s="432" t="e">
        <f>H65/G65-1</f>
        <v>#DIV/0!</v>
      </c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</row>
    <row r="66" spans="1:28" ht="12.75">
      <c r="A66" s="194"/>
      <c r="B66" s="194" t="s">
        <v>55</v>
      </c>
      <c r="C66" s="194" t="s">
        <v>62</v>
      </c>
      <c r="D66" s="194"/>
      <c r="E66" s="194"/>
      <c r="F66" s="436"/>
      <c r="G66" s="459" t="e">
        <f>'3.pielik.Soc.ek.analīze altern.'!G32</f>
        <v>#NUM!</v>
      </c>
      <c r="H66" s="432" t="e">
        <f>IRR(G41:AA41)</f>
        <v>#NUM!</v>
      </c>
      <c r="I66" s="432" t="e">
        <f>H66-G66</f>
        <v>#NUM!</v>
      </c>
      <c r="J66" s="194" t="s">
        <v>164</v>
      </c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</row>
    <row r="67" spans="2:9" ht="12.75">
      <c r="B67" s="194" t="s">
        <v>56</v>
      </c>
      <c r="C67" s="380" t="s">
        <v>63</v>
      </c>
      <c r="F67" s="436"/>
      <c r="G67" s="430" t="e">
        <f>'3.pielik.Soc.ek.analīze altern.'!G33</f>
        <v>#DIV/0!</v>
      </c>
      <c r="H67" s="433" t="e">
        <f>I60/ABS(I61)</f>
        <v>#DIV/0!</v>
      </c>
      <c r="I67" s="432" t="e">
        <f>H67/G67-1</f>
        <v>#DIV/0!</v>
      </c>
    </row>
    <row r="70" spans="1:28" ht="12.75">
      <c r="A70" s="119"/>
      <c r="B70" s="1" t="s">
        <v>175</v>
      </c>
      <c r="C70" s="1"/>
      <c r="D70" s="1"/>
      <c r="E70" s="1"/>
      <c r="F70" s="35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</row>
    <row r="71" spans="1:28" ht="51">
      <c r="A71" s="11"/>
      <c r="B71" s="12"/>
      <c r="C71" s="12"/>
      <c r="D71" s="445" t="s">
        <v>176</v>
      </c>
      <c r="E71" s="447" t="s">
        <v>165</v>
      </c>
      <c r="F71" s="13" t="s">
        <v>3</v>
      </c>
      <c r="G71" s="445">
        <v>2009</v>
      </c>
      <c r="H71" s="445">
        <v>2010</v>
      </c>
      <c r="I71" s="445">
        <v>2011</v>
      </c>
      <c r="J71" s="445">
        <v>2012</v>
      </c>
      <c r="K71" s="445">
        <v>2013</v>
      </c>
      <c r="L71" s="445">
        <v>2014</v>
      </c>
      <c r="M71" s="445">
        <v>2015</v>
      </c>
      <c r="N71" s="445">
        <v>2016</v>
      </c>
      <c r="O71" s="445">
        <v>2017</v>
      </c>
      <c r="P71" s="445">
        <v>2018</v>
      </c>
      <c r="Q71" s="445">
        <v>2019</v>
      </c>
      <c r="R71" s="445">
        <v>2020</v>
      </c>
      <c r="S71" s="445">
        <v>2021</v>
      </c>
      <c r="T71" s="445">
        <v>2022</v>
      </c>
      <c r="U71" s="445">
        <v>2023</v>
      </c>
      <c r="V71" s="445">
        <v>2024</v>
      </c>
      <c r="W71" s="445">
        <v>2025</v>
      </c>
      <c r="X71" s="445">
        <v>2026</v>
      </c>
      <c r="Y71" s="445">
        <v>2027</v>
      </c>
      <c r="Z71" s="445">
        <v>2028</v>
      </c>
      <c r="AA71" s="445">
        <v>2029</v>
      </c>
      <c r="AB71" s="274" t="s">
        <v>46</v>
      </c>
    </row>
    <row r="72" spans="1:28" ht="12.75">
      <c r="A72" s="194"/>
      <c r="B72" s="194"/>
      <c r="C72" s="194"/>
      <c r="D72" s="194"/>
      <c r="E72" s="194"/>
      <c r="F72" s="382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</row>
    <row r="73" spans="1:28" ht="12.75">
      <c r="A73" s="194"/>
      <c r="B73" s="194"/>
      <c r="C73" s="194"/>
      <c r="D73" s="194"/>
      <c r="E73" s="194"/>
      <c r="F73" s="382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</row>
    <row r="74" spans="1:28" ht="12.75">
      <c r="A74" s="18">
        <v>1</v>
      </c>
      <c r="B74" s="19" t="s">
        <v>37</v>
      </c>
      <c r="C74" s="19"/>
      <c r="D74" s="19"/>
      <c r="E74" s="19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</row>
    <row r="75" spans="1:28" ht="12.75">
      <c r="A75" s="194"/>
      <c r="B75" s="194"/>
      <c r="C75" s="194"/>
      <c r="D75" s="194"/>
      <c r="E75" s="383"/>
      <c r="F75" s="382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</row>
    <row r="76" spans="1:28" ht="12.75">
      <c r="A76" s="384"/>
      <c r="B76" s="167">
        <v>1</v>
      </c>
      <c r="C76" s="146" t="s">
        <v>49</v>
      </c>
      <c r="D76" s="146"/>
      <c r="E76" s="385"/>
      <c r="F76" s="386" t="s">
        <v>6</v>
      </c>
      <c r="G76" s="387">
        <f>SUM(G77:G81)</f>
        <v>0</v>
      </c>
      <c r="H76" s="387">
        <f>SUM(H77:H81)</f>
        <v>0</v>
      </c>
      <c r="I76" s="387">
        <f aca="true" t="shared" si="24" ref="I76:AA76">SUM(I77:I81)</f>
        <v>0</v>
      </c>
      <c r="J76" s="387">
        <f t="shared" si="24"/>
        <v>0</v>
      </c>
      <c r="K76" s="387">
        <f t="shared" si="24"/>
        <v>0</v>
      </c>
      <c r="L76" s="387">
        <f t="shared" si="24"/>
        <v>0</v>
      </c>
      <c r="M76" s="387">
        <f t="shared" si="24"/>
        <v>0</v>
      </c>
      <c r="N76" s="387">
        <f t="shared" si="24"/>
        <v>0</v>
      </c>
      <c r="O76" s="387">
        <f t="shared" si="24"/>
        <v>0</v>
      </c>
      <c r="P76" s="387">
        <f t="shared" si="24"/>
        <v>0</v>
      </c>
      <c r="Q76" s="387">
        <f t="shared" si="24"/>
        <v>0</v>
      </c>
      <c r="R76" s="387">
        <f t="shared" si="24"/>
        <v>0</v>
      </c>
      <c r="S76" s="387">
        <f t="shared" si="24"/>
        <v>0</v>
      </c>
      <c r="T76" s="387">
        <f t="shared" si="24"/>
        <v>0</v>
      </c>
      <c r="U76" s="387">
        <f t="shared" si="24"/>
        <v>0</v>
      </c>
      <c r="V76" s="387">
        <f t="shared" si="24"/>
        <v>0</v>
      </c>
      <c r="W76" s="387">
        <f t="shared" si="24"/>
        <v>0</v>
      </c>
      <c r="X76" s="387">
        <f t="shared" si="24"/>
        <v>0</v>
      </c>
      <c r="Y76" s="387">
        <f t="shared" si="24"/>
        <v>0</v>
      </c>
      <c r="Z76" s="387">
        <f t="shared" si="24"/>
        <v>0</v>
      </c>
      <c r="AA76" s="387">
        <f t="shared" si="24"/>
        <v>0</v>
      </c>
      <c r="AB76" s="388">
        <f>SUM(G76:AA76)</f>
        <v>0</v>
      </c>
    </row>
    <row r="77" spans="1:28" ht="12.75">
      <c r="A77" s="389"/>
      <c r="B77" s="152" t="s">
        <v>5</v>
      </c>
      <c r="C77" s="152">
        <f>'3.pielik.Soc.ek.aprēķins altern'!C40</f>
        <v>0</v>
      </c>
      <c r="D77" s="437"/>
      <c r="E77" s="390"/>
      <c r="F77" s="391" t="s">
        <v>6</v>
      </c>
      <c r="G77" s="392">
        <f>(1+$E$77)*'3.pielik.Soc.ek.aprēķins altern'!G40</f>
        <v>0</v>
      </c>
      <c r="H77" s="392">
        <f>(1+$E$77)*'3.pielik.Soc.ek.aprēķins altern'!H40</f>
        <v>0</v>
      </c>
      <c r="I77" s="392">
        <f>(1+$E$77)*'3.pielik.Soc.ek.aprēķins altern'!I40</f>
        <v>0</v>
      </c>
      <c r="J77" s="392">
        <f>(1+$E$77)*'3.pielik.Soc.ek.aprēķins altern'!J40</f>
        <v>0</v>
      </c>
      <c r="K77" s="392">
        <f>(1+$E$77)*'3.pielik.Soc.ek.aprēķins altern'!K40</f>
        <v>0</v>
      </c>
      <c r="L77" s="392">
        <f>(1+$E$77)*'3.pielik.Soc.ek.aprēķins altern'!L40</f>
        <v>0</v>
      </c>
      <c r="M77" s="392">
        <f>(1+$E$77)*'3.pielik.Soc.ek.aprēķins altern'!M40</f>
        <v>0</v>
      </c>
      <c r="N77" s="392">
        <f>(1+$E$77)*'3.pielik.Soc.ek.aprēķins altern'!N40</f>
        <v>0</v>
      </c>
      <c r="O77" s="392">
        <f>(1+$E$77)*'3.pielik.Soc.ek.aprēķins altern'!O40</f>
        <v>0</v>
      </c>
      <c r="P77" s="392">
        <f>(1+$E$77)*'3.pielik.Soc.ek.aprēķins altern'!P40</f>
        <v>0</v>
      </c>
      <c r="Q77" s="392">
        <f>(1+$E$77)*'3.pielik.Soc.ek.aprēķins altern'!Q40</f>
        <v>0</v>
      </c>
      <c r="R77" s="392">
        <f>(1+$E$77)*'3.pielik.Soc.ek.aprēķins altern'!R40</f>
        <v>0</v>
      </c>
      <c r="S77" s="392">
        <f>(1+$E$77)*'3.pielik.Soc.ek.aprēķins altern'!S40</f>
        <v>0</v>
      </c>
      <c r="T77" s="392">
        <f>(1+$E$77)*'3.pielik.Soc.ek.aprēķins altern'!T40</f>
        <v>0</v>
      </c>
      <c r="U77" s="392">
        <f>(1+$E$77)*'3.pielik.Soc.ek.aprēķins altern'!U40</f>
        <v>0</v>
      </c>
      <c r="V77" s="392">
        <f>(1+$E$77)*'3.pielik.Soc.ek.aprēķins altern'!V40</f>
        <v>0</v>
      </c>
      <c r="W77" s="392">
        <f>(1+$E$77)*'3.pielik.Soc.ek.aprēķins altern'!W40</f>
        <v>0</v>
      </c>
      <c r="X77" s="392">
        <f>(1+$E$77)*'3.pielik.Soc.ek.aprēķins altern'!X40</f>
        <v>0</v>
      </c>
      <c r="Y77" s="392">
        <f>(1+$E$77)*'3.pielik.Soc.ek.aprēķins altern'!Y40</f>
        <v>0</v>
      </c>
      <c r="Z77" s="392">
        <f>(1+$E$77)*'3.pielik.Soc.ek.aprēķins altern'!Z40</f>
        <v>0</v>
      </c>
      <c r="AA77" s="392">
        <f>(1+$E$77)*'3.pielik.Soc.ek.aprēķins altern'!AA40</f>
        <v>0</v>
      </c>
      <c r="AB77" s="393">
        <f aca="true" t="shared" si="25" ref="AB77:AB105">SUM(G77:AA77)</f>
        <v>0</v>
      </c>
    </row>
    <row r="78" spans="1:28" ht="12.75">
      <c r="A78" s="389"/>
      <c r="B78" s="152" t="s">
        <v>7</v>
      </c>
      <c r="C78" s="152">
        <f>'3.pielik.Soc.ek.aprēķins altern'!C41</f>
        <v>0</v>
      </c>
      <c r="D78" s="437"/>
      <c r="E78" s="390"/>
      <c r="F78" s="391" t="s">
        <v>6</v>
      </c>
      <c r="G78" s="392">
        <f>(1+$E$78)*'3.pielik.Soc.ek.aprēķins altern'!G41</f>
        <v>0</v>
      </c>
      <c r="H78" s="392">
        <f>(1+$E$78)*'3.pielik.Soc.ek.aprēķins altern'!H41</f>
        <v>0</v>
      </c>
      <c r="I78" s="392">
        <f>(1+$E$78)*'3.pielik.Soc.ek.aprēķins altern'!I41</f>
        <v>0</v>
      </c>
      <c r="J78" s="392">
        <f>(1+$E$78)*'3.pielik.Soc.ek.aprēķins altern'!J41</f>
        <v>0</v>
      </c>
      <c r="K78" s="392">
        <f>(1+$E$78)*'3.pielik.Soc.ek.aprēķins altern'!K41</f>
        <v>0</v>
      </c>
      <c r="L78" s="392">
        <f>(1+$E$78)*'3.pielik.Soc.ek.aprēķins altern'!L41</f>
        <v>0</v>
      </c>
      <c r="M78" s="392">
        <f>(1+$E$78)*'3.pielik.Soc.ek.aprēķins altern'!M41</f>
        <v>0</v>
      </c>
      <c r="N78" s="392">
        <f>(1+$E$78)*'3.pielik.Soc.ek.aprēķins altern'!N41</f>
        <v>0</v>
      </c>
      <c r="O78" s="392">
        <f>(1+$E$78)*'3.pielik.Soc.ek.aprēķins altern'!O41</f>
        <v>0</v>
      </c>
      <c r="P78" s="392">
        <f>(1+$E$78)*'3.pielik.Soc.ek.aprēķins altern'!P41</f>
        <v>0</v>
      </c>
      <c r="Q78" s="392">
        <f>(1+$E$78)*'3.pielik.Soc.ek.aprēķins altern'!Q41</f>
        <v>0</v>
      </c>
      <c r="R78" s="392">
        <f>(1+$E$78)*'3.pielik.Soc.ek.aprēķins altern'!R41</f>
        <v>0</v>
      </c>
      <c r="S78" s="392">
        <f>(1+$E$78)*'3.pielik.Soc.ek.aprēķins altern'!S41</f>
        <v>0</v>
      </c>
      <c r="T78" s="392">
        <f>(1+$E$78)*'3.pielik.Soc.ek.aprēķins altern'!T41</f>
        <v>0</v>
      </c>
      <c r="U78" s="392">
        <f>(1+$E$78)*'3.pielik.Soc.ek.aprēķins altern'!U41</f>
        <v>0</v>
      </c>
      <c r="V78" s="392">
        <f>(1+$E$78)*'3.pielik.Soc.ek.aprēķins altern'!V41</f>
        <v>0</v>
      </c>
      <c r="W78" s="392">
        <f>(1+$E$78)*'3.pielik.Soc.ek.aprēķins altern'!W41</f>
        <v>0</v>
      </c>
      <c r="X78" s="392">
        <f>(1+$E$78)*'3.pielik.Soc.ek.aprēķins altern'!X41</f>
        <v>0</v>
      </c>
      <c r="Y78" s="392">
        <f>(1+$E$78)*'3.pielik.Soc.ek.aprēķins altern'!Y41</f>
        <v>0</v>
      </c>
      <c r="Z78" s="392">
        <f>(1+$E$78)*'3.pielik.Soc.ek.aprēķins altern'!Z41</f>
        <v>0</v>
      </c>
      <c r="AA78" s="392">
        <f>(1+$E$78)*'3.pielik.Soc.ek.aprēķins altern'!AA41</f>
        <v>0</v>
      </c>
      <c r="AB78" s="393">
        <f t="shared" si="25"/>
        <v>0</v>
      </c>
    </row>
    <row r="79" spans="1:28" ht="12.75">
      <c r="A79" s="389"/>
      <c r="B79" s="152" t="s">
        <v>9</v>
      </c>
      <c r="C79" s="152">
        <f>'3.pielik.Soc.ek.aprēķins altern'!C42</f>
        <v>0</v>
      </c>
      <c r="D79" s="437"/>
      <c r="E79" s="390"/>
      <c r="F79" s="391" t="s">
        <v>6</v>
      </c>
      <c r="G79" s="392">
        <f>(1+$E$79)*'3.pielik.Soc.ek.aprēķins altern'!G42</f>
        <v>0</v>
      </c>
      <c r="H79" s="392">
        <f>(1+$E$79)*'3.pielik.Soc.ek.aprēķins altern'!H42</f>
        <v>0</v>
      </c>
      <c r="I79" s="392">
        <f>(1+$E$79)*'3.pielik.Soc.ek.aprēķins altern'!I42</f>
        <v>0</v>
      </c>
      <c r="J79" s="392">
        <f>(1+$E$79)*'3.pielik.Soc.ek.aprēķins altern'!J42</f>
        <v>0</v>
      </c>
      <c r="K79" s="392">
        <f>(1+$E$79)*'3.pielik.Soc.ek.aprēķins altern'!K42</f>
        <v>0</v>
      </c>
      <c r="L79" s="392">
        <f>(1+$E$79)*'3.pielik.Soc.ek.aprēķins altern'!L42</f>
        <v>0</v>
      </c>
      <c r="M79" s="392">
        <f>(1+$E$79)*'3.pielik.Soc.ek.aprēķins altern'!M42</f>
        <v>0</v>
      </c>
      <c r="N79" s="392">
        <f>(1+$E$79)*'3.pielik.Soc.ek.aprēķins altern'!N42</f>
        <v>0</v>
      </c>
      <c r="O79" s="392">
        <f>(1+$E$79)*'3.pielik.Soc.ek.aprēķins altern'!O42</f>
        <v>0</v>
      </c>
      <c r="P79" s="392">
        <f>(1+$E$79)*'3.pielik.Soc.ek.aprēķins altern'!P42</f>
        <v>0</v>
      </c>
      <c r="Q79" s="392">
        <f>(1+$E$79)*'3.pielik.Soc.ek.aprēķins altern'!Q42</f>
        <v>0</v>
      </c>
      <c r="R79" s="392">
        <f>(1+$E$79)*'3.pielik.Soc.ek.aprēķins altern'!R42</f>
        <v>0</v>
      </c>
      <c r="S79" s="392">
        <f>(1+$E$79)*'3.pielik.Soc.ek.aprēķins altern'!S42</f>
        <v>0</v>
      </c>
      <c r="T79" s="392">
        <f>(1+$E$79)*'3.pielik.Soc.ek.aprēķins altern'!T42</f>
        <v>0</v>
      </c>
      <c r="U79" s="392">
        <f>(1+$E$79)*'3.pielik.Soc.ek.aprēķins altern'!U42</f>
        <v>0</v>
      </c>
      <c r="V79" s="392">
        <f>(1+$E$79)*'3.pielik.Soc.ek.aprēķins altern'!V42</f>
        <v>0</v>
      </c>
      <c r="W79" s="392">
        <f>(1+$E$79)*'3.pielik.Soc.ek.aprēķins altern'!W42</f>
        <v>0</v>
      </c>
      <c r="X79" s="392">
        <f>(1+$E$79)*'3.pielik.Soc.ek.aprēķins altern'!X42</f>
        <v>0</v>
      </c>
      <c r="Y79" s="392">
        <f>(1+$E$79)*'3.pielik.Soc.ek.aprēķins altern'!Y42</f>
        <v>0</v>
      </c>
      <c r="Z79" s="392">
        <f>(1+$E$79)*'3.pielik.Soc.ek.aprēķins altern'!Z42</f>
        <v>0</v>
      </c>
      <c r="AA79" s="392">
        <f>(1+$E$79)*'3.pielik.Soc.ek.aprēķins altern'!AA42</f>
        <v>0</v>
      </c>
      <c r="AB79" s="393">
        <f t="shared" si="25"/>
        <v>0</v>
      </c>
    </row>
    <row r="80" spans="1:28" ht="12.75">
      <c r="A80" s="389"/>
      <c r="B80" s="152" t="s">
        <v>10</v>
      </c>
      <c r="C80" s="152">
        <f>'3.pielik.Soc.ek.aprēķins altern'!C43</f>
        <v>0</v>
      </c>
      <c r="D80" s="437"/>
      <c r="E80" s="390"/>
      <c r="F80" s="391" t="s">
        <v>6</v>
      </c>
      <c r="G80" s="392">
        <f>(1+$E$80)*'3.pielik.Soc.ek.aprēķins altern'!G43</f>
        <v>0</v>
      </c>
      <c r="H80" s="392">
        <f>(1+$E$80)*'3.pielik.Soc.ek.aprēķins altern'!H43</f>
        <v>0</v>
      </c>
      <c r="I80" s="392">
        <f>(1+$E$80)*'3.pielik.Soc.ek.aprēķins altern'!I43</f>
        <v>0</v>
      </c>
      <c r="J80" s="392">
        <f>(1+$E$80)*'3.pielik.Soc.ek.aprēķins altern'!J43</f>
        <v>0</v>
      </c>
      <c r="K80" s="392">
        <f>(1+$E$80)*'3.pielik.Soc.ek.aprēķins altern'!K43</f>
        <v>0</v>
      </c>
      <c r="L80" s="392">
        <f>(1+$E$80)*'3.pielik.Soc.ek.aprēķins altern'!L43</f>
        <v>0</v>
      </c>
      <c r="M80" s="392">
        <f>(1+$E$80)*'3.pielik.Soc.ek.aprēķins altern'!M43</f>
        <v>0</v>
      </c>
      <c r="N80" s="392">
        <f>(1+$E$80)*'3.pielik.Soc.ek.aprēķins altern'!N43</f>
        <v>0</v>
      </c>
      <c r="O80" s="392">
        <f>(1+$E$80)*'3.pielik.Soc.ek.aprēķins altern'!O43</f>
        <v>0</v>
      </c>
      <c r="P80" s="392">
        <f>(1+$E$80)*'3.pielik.Soc.ek.aprēķins altern'!P43</f>
        <v>0</v>
      </c>
      <c r="Q80" s="392">
        <f>(1+$E$80)*'3.pielik.Soc.ek.aprēķins altern'!Q43</f>
        <v>0</v>
      </c>
      <c r="R80" s="392">
        <f>(1+$E$80)*'3.pielik.Soc.ek.aprēķins altern'!R43</f>
        <v>0</v>
      </c>
      <c r="S80" s="392">
        <f>(1+$E$80)*'3.pielik.Soc.ek.aprēķins altern'!S43</f>
        <v>0</v>
      </c>
      <c r="T80" s="392">
        <f>(1+$E$80)*'3.pielik.Soc.ek.aprēķins altern'!T43</f>
        <v>0</v>
      </c>
      <c r="U80" s="392">
        <f>(1+$E$80)*'3.pielik.Soc.ek.aprēķins altern'!U43</f>
        <v>0</v>
      </c>
      <c r="V80" s="392">
        <f>(1+$E$80)*'3.pielik.Soc.ek.aprēķins altern'!V43</f>
        <v>0</v>
      </c>
      <c r="W80" s="392">
        <f>(1+$E$80)*'3.pielik.Soc.ek.aprēķins altern'!W43</f>
        <v>0</v>
      </c>
      <c r="X80" s="392">
        <f>(1+$E$80)*'3.pielik.Soc.ek.aprēķins altern'!X43</f>
        <v>0</v>
      </c>
      <c r="Y80" s="392">
        <f>(1+$E$80)*'3.pielik.Soc.ek.aprēķins altern'!Y43</f>
        <v>0</v>
      </c>
      <c r="Z80" s="392">
        <f>(1+$E$80)*'3.pielik.Soc.ek.aprēķins altern'!Z43</f>
        <v>0</v>
      </c>
      <c r="AA80" s="392">
        <f>(1+$E$80)*'3.pielik.Soc.ek.aprēķins altern'!AA43</f>
        <v>0</v>
      </c>
      <c r="AB80" s="393">
        <f t="shared" si="25"/>
        <v>0</v>
      </c>
    </row>
    <row r="81" spans="1:28" ht="12.75">
      <c r="A81" s="389"/>
      <c r="B81" s="152" t="s">
        <v>11</v>
      </c>
      <c r="C81" s="152">
        <f>'3.pielik.Soc.ek.aprēķins altern'!C44</f>
        <v>0</v>
      </c>
      <c r="D81" s="437"/>
      <c r="E81" s="390"/>
      <c r="F81" s="391" t="s">
        <v>6</v>
      </c>
      <c r="G81" s="392">
        <f>(1+$E$81)*'3.pielik.Soc.ek.aprēķins altern'!G44</f>
        <v>0</v>
      </c>
      <c r="H81" s="392">
        <f>(1+$E$81)*'3.pielik.Soc.ek.aprēķins altern'!H44</f>
        <v>0</v>
      </c>
      <c r="I81" s="392">
        <f>(1+$E$81)*'3.pielik.Soc.ek.aprēķins altern'!I44</f>
        <v>0</v>
      </c>
      <c r="J81" s="392">
        <f>(1+$E$81)*'3.pielik.Soc.ek.aprēķins altern'!J44</f>
        <v>0</v>
      </c>
      <c r="K81" s="392">
        <f>(1+$E$81)*'3.pielik.Soc.ek.aprēķins altern'!K44</f>
        <v>0</v>
      </c>
      <c r="L81" s="392">
        <f>(1+$E$81)*'3.pielik.Soc.ek.aprēķins altern'!L44</f>
        <v>0</v>
      </c>
      <c r="M81" s="392">
        <f>(1+$E$81)*'3.pielik.Soc.ek.aprēķins altern'!M44</f>
        <v>0</v>
      </c>
      <c r="N81" s="392">
        <f>(1+$E$81)*'3.pielik.Soc.ek.aprēķins altern'!N44</f>
        <v>0</v>
      </c>
      <c r="O81" s="392">
        <f>(1+$E$81)*'3.pielik.Soc.ek.aprēķins altern'!O44</f>
        <v>0</v>
      </c>
      <c r="P81" s="392">
        <f>(1+$E$81)*'3.pielik.Soc.ek.aprēķins altern'!P44</f>
        <v>0</v>
      </c>
      <c r="Q81" s="392">
        <f>(1+$E$81)*'3.pielik.Soc.ek.aprēķins altern'!Q44</f>
        <v>0</v>
      </c>
      <c r="R81" s="392">
        <f>(1+$E$81)*'3.pielik.Soc.ek.aprēķins altern'!R44</f>
        <v>0</v>
      </c>
      <c r="S81" s="392">
        <f>(1+$E$81)*'3.pielik.Soc.ek.aprēķins altern'!S44</f>
        <v>0</v>
      </c>
      <c r="T81" s="392">
        <f>(1+$E$81)*'3.pielik.Soc.ek.aprēķins altern'!T44</f>
        <v>0</v>
      </c>
      <c r="U81" s="392">
        <f>(1+$E$81)*'3.pielik.Soc.ek.aprēķins altern'!U44</f>
        <v>0</v>
      </c>
      <c r="V81" s="392">
        <f>(1+$E$81)*'3.pielik.Soc.ek.aprēķins altern'!V44</f>
        <v>0</v>
      </c>
      <c r="W81" s="392">
        <f>(1+$E$81)*'3.pielik.Soc.ek.aprēķins altern'!W44</f>
        <v>0</v>
      </c>
      <c r="X81" s="392">
        <f>(1+$E$81)*'3.pielik.Soc.ek.aprēķins altern'!X44</f>
        <v>0</v>
      </c>
      <c r="Y81" s="392">
        <f>(1+$E$81)*'3.pielik.Soc.ek.aprēķins altern'!Y44</f>
        <v>0</v>
      </c>
      <c r="Z81" s="392">
        <f>(1+$E$81)*'3.pielik.Soc.ek.aprēķins altern'!Z44</f>
        <v>0</v>
      </c>
      <c r="AA81" s="392">
        <f>(1+$E$81)*'3.pielik.Soc.ek.aprēķins altern'!AA44</f>
        <v>0</v>
      </c>
      <c r="AB81" s="393">
        <f t="shared" si="25"/>
        <v>0</v>
      </c>
    </row>
    <row r="82" spans="1:28" ht="12.75">
      <c r="A82" s="389"/>
      <c r="B82" s="166">
        <v>2</v>
      </c>
      <c r="C82" s="166" t="s">
        <v>2</v>
      </c>
      <c r="D82" s="166"/>
      <c r="E82" s="385"/>
      <c r="F82" s="236" t="s">
        <v>6</v>
      </c>
      <c r="G82" s="394">
        <f>SUM(G83:G85)</f>
        <v>0</v>
      </c>
      <c r="H82" s="394">
        <f aca="true" t="shared" si="26" ref="H82:AA82">SUM(H86:H87)</f>
        <v>0</v>
      </c>
      <c r="I82" s="394">
        <f t="shared" si="26"/>
        <v>0</v>
      </c>
      <c r="J82" s="394">
        <f t="shared" si="26"/>
        <v>0</v>
      </c>
      <c r="K82" s="394">
        <f t="shared" si="26"/>
        <v>0</v>
      </c>
      <c r="L82" s="394">
        <f t="shared" si="26"/>
        <v>0</v>
      </c>
      <c r="M82" s="394">
        <f t="shared" si="26"/>
        <v>0</v>
      </c>
      <c r="N82" s="394">
        <f t="shared" si="26"/>
        <v>0</v>
      </c>
      <c r="O82" s="394">
        <f t="shared" si="26"/>
        <v>0</v>
      </c>
      <c r="P82" s="394">
        <f t="shared" si="26"/>
        <v>0</v>
      </c>
      <c r="Q82" s="394">
        <f t="shared" si="26"/>
        <v>0</v>
      </c>
      <c r="R82" s="394">
        <f t="shared" si="26"/>
        <v>0</v>
      </c>
      <c r="S82" s="394">
        <f t="shared" si="26"/>
        <v>0</v>
      </c>
      <c r="T82" s="394">
        <f t="shared" si="26"/>
        <v>0</v>
      </c>
      <c r="U82" s="394">
        <f t="shared" si="26"/>
        <v>0</v>
      </c>
      <c r="V82" s="394">
        <f t="shared" si="26"/>
        <v>0</v>
      </c>
      <c r="W82" s="394">
        <f t="shared" si="26"/>
        <v>0</v>
      </c>
      <c r="X82" s="394">
        <f t="shared" si="26"/>
        <v>0</v>
      </c>
      <c r="Y82" s="394">
        <f t="shared" si="26"/>
        <v>0</v>
      </c>
      <c r="Z82" s="394">
        <f t="shared" si="26"/>
        <v>0</v>
      </c>
      <c r="AA82" s="394">
        <f t="shared" si="26"/>
        <v>0</v>
      </c>
      <c r="AB82" s="393">
        <f t="shared" si="25"/>
        <v>0</v>
      </c>
    </row>
    <row r="83" spans="1:28" ht="12.75">
      <c r="A83" s="389"/>
      <c r="B83" s="166" t="s">
        <v>16</v>
      </c>
      <c r="C83" s="166">
        <f>'2.pielik. Alternatīvu aprēķins'!C37</f>
        <v>0</v>
      </c>
      <c r="D83" s="438"/>
      <c r="E83" s="448"/>
      <c r="F83" s="391" t="s">
        <v>6</v>
      </c>
      <c r="G83" s="392">
        <f>(1+$E$83)*'2.pielik. Alternatīvu aprēķins'!G37</f>
        <v>0</v>
      </c>
      <c r="H83" s="392">
        <f>(1+$E$83)*'2.pielik. Alternatīvu aprēķins'!H37</f>
        <v>0</v>
      </c>
      <c r="I83" s="392">
        <f>(1+$E$83)*'2.pielik. Alternatīvu aprēķins'!I37</f>
        <v>0</v>
      </c>
      <c r="J83" s="392">
        <f>(1+$E$83)*'2.pielik. Alternatīvu aprēķins'!J37</f>
        <v>0</v>
      </c>
      <c r="K83" s="392">
        <f>(1+$E$83)*'2.pielik. Alternatīvu aprēķins'!K37</f>
        <v>0</v>
      </c>
      <c r="L83" s="392">
        <f>(1+$E$83)*'2.pielik. Alternatīvu aprēķins'!L37</f>
        <v>0</v>
      </c>
      <c r="M83" s="392">
        <f>(1+$E$83)*'2.pielik. Alternatīvu aprēķins'!M37</f>
        <v>0</v>
      </c>
      <c r="N83" s="392">
        <f>(1+$E$83)*'2.pielik. Alternatīvu aprēķins'!N37</f>
        <v>0</v>
      </c>
      <c r="O83" s="392">
        <f>(1+$E$83)*'2.pielik. Alternatīvu aprēķins'!O37</f>
        <v>0</v>
      </c>
      <c r="P83" s="392">
        <f>(1+$E$83)*'2.pielik. Alternatīvu aprēķins'!P37</f>
        <v>0</v>
      </c>
      <c r="Q83" s="392">
        <f>(1+$E$83)*'2.pielik. Alternatīvu aprēķins'!Q37</f>
        <v>0</v>
      </c>
      <c r="R83" s="392">
        <f>(1+$E$83)*'2.pielik. Alternatīvu aprēķins'!R37</f>
        <v>0</v>
      </c>
      <c r="S83" s="392">
        <f>(1+$E$83)*'2.pielik. Alternatīvu aprēķins'!S37</f>
        <v>0</v>
      </c>
      <c r="T83" s="392">
        <f>(1+$E$83)*'2.pielik. Alternatīvu aprēķins'!T37</f>
        <v>0</v>
      </c>
      <c r="U83" s="392">
        <f>(1+$E$83)*'2.pielik. Alternatīvu aprēķins'!U37</f>
        <v>0</v>
      </c>
      <c r="V83" s="392">
        <f>(1+$E$83)*'2.pielik. Alternatīvu aprēķins'!V37</f>
        <v>0</v>
      </c>
      <c r="W83" s="392">
        <f>(1+$E$83)*'2.pielik. Alternatīvu aprēķins'!W37</f>
        <v>0</v>
      </c>
      <c r="X83" s="392">
        <f>(1+$E$83)*'2.pielik. Alternatīvu aprēķins'!X37</f>
        <v>0</v>
      </c>
      <c r="Y83" s="392">
        <f>(1+$E$83)*'2.pielik. Alternatīvu aprēķins'!Y37</f>
        <v>0</v>
      </c>
      <c r="Z83" s="392">
        <f>(1+$E$83)*'2.pielik. Alternatīvu aprēķins'!Z37</f>
        <v>0</v>
      </c>
      <c r="AA83" s="392">
        <f>(1+$E$83)*'2.pielik. Alternatīvu aprēķins'!AA37</f>
        <v>0</v>
      </c>
      <c r="AB83" s="393">
        <f t="shared" si="25"/>
        <v>0</v>
      </c>
    </row>
    <row r="84" spans="1:28" ht="12.75">
      <c r="A84" s="389"/>
      <c r="B84" s="166" t="s">
        <v>19</v>
      </c>
      <c r="C84" s="166">
        <f>'2.pielik. Alternatīvu aprēķins'!C38</f>
        <v>0</v>
      </c>
      <c r="D84" s="438"/>
      <c r="E84" s="448"/>
      <c r="F84" s="391" t="s">
        <v>6</v>
      </c>
      <c r="G84" s="392">
        <f>(1+$E$84)*'2.pielik. Alternatīvu aprēķins'!G38</f>
        <v>0</v>
      </c>
      <c r="H84" s="392">
        <f>(1+$E$84)*'2.pielik. Alternatīvu aprēķins'!H38</f>
        <v>0</v>
      </c>
      <c r="I84" s="392">
        <f>(1+$E$84)*'2.pielik. Alternatīvu aprēķins'!I38</f>
        <v>0</v>
      </c>
      <c r="J84" s="392">
        <f>(1+$E$84)*'2.pielik. Alternatīvu aprēķins'!J38</f>
        <v>0</v>
      </c>
      <c r="K84" s="392">
        <f>(1+$E$84)*'2.pielik. Alternatīvu aprēķins'!K38</f>
        <v>0</v>
      </c>
      <c r="L84" s="392">
        <f>(1+$E$84)*'2.pielik. Alternatīvu aprēķins'!L38</f>
        <v>0</v>
      </c>
      <c r="M84" s="392">
        <f>(1+$E$84)*'2.pielik. Alternatīvu aprēķins'!M38</f>
        <v>0</v>
      </c>
      <c r="N84" s="392">
        <f>(1+$E$84)*'2.pielik. Alternatīvu aprēķins'!N38</f>
        <v>0</v>
      </c>
      <c r="O84" s="392">
        <f>(1+$E$84)*'2.pielik. Alternatīvu aprēķins'!O38</f>
        <v>0</v>
      </c>
      <c r="P84" s="392">
        <f>(1+$E$84)*'2.pielik. Alternatīvu aprēķins'!P38</f>
        <v>0</v>
      </c>
      <c r="Q84" s="392">
        <f>(1+$E$84)*'2.pielik. Alternatīvu aprēķins'!Q38</f>
        <v>0</v>
      </c>
      <c r="R84" s="392">
        <f>(1+$E$84)*'2.pielik. Alternatīvu aprēķins'!R38</f>
        <v>0</v>
      </c>
      <c r="S84" s="392">
        <f>(1+$E$84)*'2.pielik. Alternatīvu aprēķins'!S38</f>
        <v>0</v>
      </c>
      <c r="T84" s="392">
        <f>(1+$E$84)*'2.pielik. Alternatīvu aprēķins'!T38</f>
        <v>0</v>
      </c>
      <c r="U84" s="392">
        <f>(1+$E$84)*'2.pielik. Alternatīvu aprēķins'!U38</f>
        <v>0</v>
      </c>
      <c r="V84" s="392">
        <f>(1+$E$84)*'2.pielik. Alternatīvu aprēķins'!V38</f>
        <v>0</v>
      </c>
      <c r="W84" s="392">
        <f>(1+$E$84)*'2.pielik. Alternatīvu aprēķins'!W38</f>
        <v>0</v>
      </c>
      <c r="X84" s="392">
        <f>(1+$E$84)*'2.pielik. Alternatīvu aprēķins'!X38</f>
        <v>0</v>
      </c>
      <c r="Y84" s="392">
        <f>(1+$E$84)*'2.pielik. Alternatīvu aprēķins'!Y38</f>
        <v>0</v>
      </c>
      <c r="Z84" s="392">
        <f>(1+$E$84)*'2.pielik. Alternatīvu aprēķins'!Z38</f>
        <v>0</v>
      </c>
      <c r="AA84" s="392">
        <f>(1+$E$84)*'2.pielik. Alternatīvu aprēķins'!AA38</f>
        <v>0</v>
      </c>
      <c r="AB84" s="393">
        <f t="shared" si="25"/>
        <v>0</v>
      </c>
    </row>
    <row r="85" spans="1:28" ht="12.75">
      <c r="A85" s="389"/>
      <c r="B85" s="166" t="s">
        <v>22</v>
      </c>
      <c r="C85" s="166">
        <f>'2.pielik. Alternatīvu aprēķins'!C39</f>
        <v>0</v>
      </c>
      <c r="D85" s="438"/>
      <c r="E85" s="448"/>
      <c r="F85" s="391" t="s">
        <v>6</v>
      </c>
      <c r="G85" s="392">
        <f>(1+$E$85)*'2.pielik. Alternatīvu aprēķins'!G39</f>
        <v>0</v>
      </c>
      <c r="H85" s="392">
        <f>(1+$E$85)*'2.pielik. Alternatīvu aprēķins'!H39</f>
        <v>0</v>
      </c>
      <c r="I85" s="392">
        <f>(1+$E$85)*'2.pielik. Alternatīvu aprēķins'!I39</f>
        <v>0</v>
      </c>
      <c r="J85" s="392">
        <f>(1+$E$85)*'2.pielik. Alternatīvu aprēķins'!J39</f>
        <v>0</v>
      </c>
      <c r="K85" s="392">
        <f>(1+$E$85)*'2.pielik. Alternatīvu aprēķins'!K39</f>
        <v>0</v>
      </c>
      <c r="L85" s="392">
        <f>(1+$E$85)*'2.pielik. Alternatīvu aprēķins'!L39</f>
        <v>0</v>
      </c>
      <c r="M85" s="392">
        <f>(1+$E$85)*'2.pielik. Alternatīvu aprēķins'!M39</f>
        <v>0</v>
      </c>
      <c r="N85" s="392">
        <f>(1+$E$85)*'2.pielik. Alternatīvu aprēķins'!N39</f>
        <v>0</v>
      </c>
      <c r="O85" s="392">
        <f>(1+$E$85)*'2.pielik. Alternatīvu aprēķins'!O39</f>
        <v>0</v>
      </c>
      <c r="P85" s="392">
        <f>(1+$E$85)*'2.pielik. Alternatīvu aprēķins'!P39</f>
        <v>0</v>
      </c>
      <c r="Q85" s="392">
        <f>(1+$E$85)*'2.pielik. Alternatīvu aprēķins'!Q39</f>
        <v>0</v>
      </c>
      <c r="R85" s="392">
        <f>(1+$E$85)*'2.pielik. Alternatīvu aprēķins'!R39</f>
        <v>0</v>
      </c>
      <c r="S85" s="392">
        <f>(1+$E$85)*'2.pielik. Alternatīvu aprēķins'!S39</f>
        <v>0</v>
      </c>
      <c r="T85" s="392">
        <f>(1+$E$85)*'2.pielik. Alternatīvu aprēķins'!T39</f>
        <v>0</v>
      </c>
      <c r="U85" s="392">
        <f>(1+$E$85)*'2.pielik. Alternatīvu aprēķins'!U39</f>
        <v>0</v>
      </c>
      <c r="V85" s="392">
        <f>(1+$E$85)*'2.pielik. Alternatīvu aprēķins'!V39</f>
        <v>0</v>
      </c>
      <c r="W85" s="392">
        <f>(1+$E$85)*'2.pielik. Alternatīvu aprēķins'!W39</f>
        <v>0</v>
      </c>
      <c r="X85" s="392">
        <f>(1+$E$85)*'2.pielik. Alternatīvu aprēķins'!X39</f>
        <v>0</v>
      </c>
      <c r="Y85" s="392">
        <f>(1+$E$85)*'2.pielik. Alternatīvu aprēķins'!Y39</f>
        <v>0</v>
      </c>
      <c r="Z85" s="392">
        <f>(1+$E$85)*'2.pielik. Alternatīvu aprēķins'!Z39</f>
        <v>0</v>
      </c>
      <c r="AA85" s="392">
        <f>(1+$E$85)*'2.pielik. Alternatīvu aprēķins'!AA39</f>
        <v>0</v>
      </c>
      <c r="AB85" s="393">
        <f t="shared" si="25"/>
        <v>0</v>
      </c>
    </row>
    <row r="86" spans="1:28" ht="12.75">
      <c r="A86" s="389"/>
      <c r="B86" s="166">
        <v>3</v>
      </c>
      <c r="C86" s="166" t="s">
        <v>8</v>
      </c>
      <c r="D86" s="166"/>
      <c r="E86" s="385"/>
      <c r="F86" s="236" t="s">
        <v>6</v>
      </c>
      <c r="G86" s="392">
        <f>'2.pielik. Alternatīvu aprēķins'!G40</f>
        <v>0</v>
      </c>
      <c r="H86" s="392">
        <f>'2.pielik. Alternatīvu aprēķins'!H40</f>
        <v>0</v>
      </c>
      <c r="I86" s="392">
        <f>'2.pielik. Alternatīvu aprēķins'!I40</f>
        <v>0</v>
      </c>
      <c r="J86" s="392">
        <f>'2.pielik. Alternatīvu aprēķins'!J40</f>
        <v>0</v>
      </c>
      <c r="K86" s="392">
        <f>'2.pielik. Alternatīvu aprēķins'!K40</f>
        <v>0</v>
      </c>
      <c r="L86" s="392">
        <f>'2.pielik. Alternatīvu aprēķins'!L40</f>
        <v>0</v>
      </c>
      <c r="M86" s="392">
        <f>'2.pielik. Alternatīvu aprēķins'!M40</f>
        <v>0</v>
      </c>
      <c r="N86" s="392">
        <f>'2.pielik. Alternatīvu aprēķins'!N40</f>
        <v>0</v>
      </c>
      <c r="O86" s="392">
        <f>'2.pielik. Alternatīvu aprēķins'!O40</f>
        <v>0</v>
      </c>
      <c r="P86" s="392">
        <f>'2.pielik. Alternatīvu aprēķins'!P40</f>
        <v>0</v>
      </c>
      <c r="Q86" s="392">
        <f>'2.pielik. Alternatīvu aprēķins'!Q40</f>
        <v>0</v>
      </c>
      <c r="R86" s="392">
        <f>'2.pielik. Alternatīvu aprēķins'!R40</f>
        <v>0</v>
      </c>
      <c r="S86" s="392">
        <f>'2.pielik. Alternatīvu aprēķins'!S40</f>
        <v>0</v>
      </c>
      <c r="T86" s="392">
        <f>'2.pielik. Alternatīvu aprēķins'!T40</f>
        <v>0</v>
      </c>
      <c r="U86" s="392">
        <f>'2.pielik. Alternatīvu aprēķins'!U40</f>
        <v>0</v>
      </c>
      <c r="V86" s="392">
        <f>'2.pielik. Alternatīvu aprēķins'!V40</f>
        <v>0</v>
      </c>
      <c r="W86" s="392">
        <f>'2.pielik. Alternatīvu aprēķins'!W40</f>
        <v>0</v>
      </c>
      <c r="X86" s="392">
        <f>'2.pielik. Alternatīvu aprēķins'!X40</f>
        <v>0</v>
      </c>
      <c r="Y86" s="392">
        <f>'2.pielik. Alternatīvu aprēķins'!Y40</f>
        <v>0</v>
      </c>
      <c r="Z86" s="392">
        <f>'2.pielik. Alternatīvu aprēķins'!Z40</f>
        <v>0</v>
      </c>
      <c r="AA86" s="392">
        <f>'2.pielik. Alternatīvu aprēķins'!AA40</f>
        <v>0</v>
      </c>
      <c r="AB86" s="393">
        <f t="shared" si="25"/>
        <v>0</v>
      </c>
    </row>
    <row r="87" spans="1:28" ht="12.75">
      <c r="A87" s="389"/>
      <c r="B87" s="166">
        <v>4</v>
      </c>
      <c r="C87" s="166" t="s">
        <v>12</v>
      </c>
      <c r="D87" s="438"/>
      <c r="E87" s="448"/>
      <c r="F87" s="236" t="s">
        <v>6</v>
      </c>
      <c r="G87" s="392">
        <f>(1+$E$87)*'2.pielik. Alternatīvu aprēķins'!G53</f>
        <v>0</v>
      </c>
      <c r="H87" s="392">
        <f>(1+$E$87)*'2.pielik. Alternatīvu aprēķins'!H53</f>
        <v>0</v>
      </c>
      <c r="I87" s="392">
        <f>(1+$E$87)*'2.pielik. Alternatīvu aprēķins'!I53</f>
        <v>0</v>
      </c>
      <c r="J87" s="392">
        <f>(1+$E$87)*'2.pielik. Alternatīvu aprēķins'!J53</f>
        <v>0</v>
      </c>
      <c r="K87" s="392">
        <f>(1+$E$87)*'2.pielik. Alternatīvu aprēķins'!K53</f>
        <v>0</v>
      </c>
      <c r="L87" s="392">
        <f>(1+$E$87)*'2.pielik. Alternatīvu aprēķins'!L53</f>
        <v>0</v>
      </c>
      <c r="M87" s="392">
        <f>(1+$E$87)*'2.pielik. Alternatīvu aprēķins'!M53</f>
        <v>0</v>
      </c>
      <c r="N87" s="392">
        <f>(1+$E$87)*'2.pielik. Alternatīvu aprēķins'!N53</f>
        <v>0</v>
      </c>
      <c r="O87" s="392">
        <f>(1+$E$87)*'2.pielik. Alternatīvu aprēķins'!O53</f>
        <v>0</v>
      </c>
      <c r="P87" s="392">
        <f>(1+$E$87)*'2.pielik. Alternatīvu aprēķins'!P53</f>
        <v>0</v>
      </c>
      <c r="Q87" s="392">
        <f>(1+$E$87)*'2.pielik. Alternatīvu aprēķins'!Q53</f>
        <v>0</v>
      </c>
      <c r="R87" s="392">
        <f>(1+$E$87)*'2.pielik. Alternatīvu aprēķins'!R53</f>
        <v>0</v>
      </c>
      <c r="S87" s="392">
        <f>(1+$E$87)*'2.pielik. Alternatīvu aprēķins'!S53</f>
        <v>0</v>
      </c>
      <c r="T87" s="392">
        <f>(1+$E$87)*'2.pielik. Alternatīvu aprēķins'!T53</f>
        <v>0</v>
      </c>
      <c r="U87" s="392">
        <f>(1+$E$87)*'2.pielik. Alternatīvu aprēķins'!U53</f>
        <v>0</v>
      </c>
      <c r="V87" s="392">
        <f>(1+$E$87)*'2.pielik. Alternatīvu aprēķins'!V53</f>
        <v>0</v>
      </c>
      <c r="W87" s="392">
        <f>(1+$E$87)*'2.pielik. Alternatīvu aprēķins'!W53</f>
        <v>0</v>
      </c>
      <c r="X87" s="392">
        <f>(1+$E$87)*'2.pielik. Alternatīvu aprēķins'!X53</f>
        <v>0</v>
      </c>
      <c r="Y87" s="392">
        <f>(1+$E$87)*'2.pielik. Alternatīvu aprēķins'!Y53</f>
        <v>0</v>
      </c>
      <c r="Z87" s="392">
        <f>(1+$E$87)*'2.pielik. Alternatīvu aprēķins'!Z53</f>
        <v>0</v>
      </c>
      <c r="AA87" s="392">
        <f>(1+$E$87)*'2.pielik. Alternatīvu aprēķins'!AA53</f>
        <v>0</v>
      </c>
      <c r="AB87" s="393">
        <f t="shared" si="25"/>
        <v>0</v>
      </c>
    </row>
    <row r="88" spans="1:28" ht="12.75">
      <c r="A88" s="389"/>
      <c r="B88" s="166">
        <v>5</v>
      </c>
      <c r="C88" s="166" t="s">
        <v>70</v>
      </c>
      <c r="D88" s="166"/>
      <c r="E88" s="385"/>
      <c r="F88" s="236" t="s">
        <v>6</v>
      </c>
      <c r="G88" s="394">
        <f aca="true" t="shared" si="27" ref="G88:AA88">G82+G76+G86+G87</f>
        <v>0</v>
      </c>
      <c r="H88" s="394">
        <f t="shared" si="27"/>
        <v>0</v>
      </c>
      <c r="I88" s="394">
        <f t="shared" si="27"/>
        <v>0</v>
      </c>
      <c r="J88" s="394">
        <f t="shared" si="27"/>
        <v>0</v>
      </c>
      <c r="K88" s="394">
        <f t="shared" si="27"/>
        <v>0</v>
      </c>
      <c r="L88" s="394">
        <f t="shared" si="27"/>
        <v>0</v>
      </c>
      <c r="M88" s="394">
        <f t="shared" si="27"/>
        <v>0</v>
      </c>
      <c r="N88" s="394">
        <f t="shared" si="27"/>
        <v>0</v>
      </c>
      <c r="O88" s="394">
        <f t="shared" si="27"/>
        <v>0</v>
      </c>
      <c r="P88" s="394">
        <f t="shared" si="27"/>
        <v>0</v>
      </c>
      <c r="Q88" s="394">
        <f t="shared" si="27"/>
        <v>0</v>
      </c>
      <c r="R88" s="394">
        <f t="shared" si="27"/>
        <v>0</v>
      </c>
      <c r="S88" s="394">
        <f t="shared" si="27"/>
        <v>0</v>
      </c>
      <c r="T88" s="394">
        <f t="shared" si="27"/>
        <v>0</v>
      </c>
      <c r="U88" s="394">
        <f t="shared" si="27"/>
        <v>0</v>
      </c>
      <c r="V88" s="394">
        <f t="shared" si="27"/>
        <v>0</v>
      </c>
      <c r="W88" s="394">
        <f t="shared" si="27"/>
        <v>0</v>
      </c>
      <c r="X88" s="394">
        <f t="shared" si="27"/>
        <v>0</v>
      </c>
      <c r="Y88" s="394">
        <f t="shared" si="27"/>
        <v>0</v>
      </c>
      <c r="Z88" s="394">
        <f t="shared" si="27"/>
        <v>0</v>
      </c>
      <c r="AA88" s="394">
        <f t="shared" si="27"/>
        <v>0</v>
      </c>
      <c r="AB88" s="393">
        <f t="shared" si="25"/>
        <v>0</v>
      </c>
    </row>
    <row r="89" spans="1:28" ht="12.75">
      <c r="A89" s="389"/>
      <c r="B89" s="166">
        <v>6</v>
      </c>
      <c r="C89" s="166" t="s">
        <v>50</v>
      </c>
      <c r="D89" s="166"/>
      <c r="E89" s="385"/>
      <c r="F89" s="236" t="s">
        <v>6</v>
      </c>
      <c r="G89" s="394">
        <f>SUM(G90:G92)</f>
        <v>0</v>
      </c>
      <c r="H89" s="394">
        <f aca="true" t="shared" si="28" ref="H89:AA89">SUM(H90:H92)</f>
        <v>0</v>
      </c>
      <c r="I89" s="394">
        <f t="shared" si="28"/>
        <v>0</v>
      </c>
      <c r="J89" s="394">
        <f t="shared" si="28"/>
        <v>0</v>
      </c>
      <c r="K89" s="394">
        <f t="shared" si="28"/>
        <v>0</v>
      </c>
      <c r="L89" s="394">
        <f t="shared" si="28"/>
        <v>0</v>
      </c>
      <c r="M89" s="394">
        <f t="shared" si="28"/>
        <v>0</v>
      </c>
      <c r="N89" s="394">
        <f t="shared" si="28"/>
        <v>0</v>
      </c>
      <c r="O89" s="394">
        <f t="shared" si="28"/>
        <v>0</v>
      </c>
      <c r="P89" s="394">
        <f t="shared" si="28"/>
        <v>0</v>
      </c>
      <c r="Q89" s="394">
        <f t="shared" si="28"/>
        <v>0</v>
      </c>
      <c r="R89" s="394">
        <f t="shared" si="28"/>
        <v>0</v>
      </c>
      <c r="S89" s="394">
        <f t="shared" si="28"/>
        <v>0</v>
      </c>
      <c r="T89" s="394">
        <f t="shared" si="28"/>
        <v>0</v>
      </c>
      <c r="U89" s="394">
        <f t="shared" si="28"/>
        <v>0</v>
      </c>
      <c r="V89" s="394">
        <f t="shared" si="28"/>
        <v>0</v>
      </c>
      <c r="W89" s="394">
        <f t="shared" si="28"/>
        <v>0</v>
      </c>
      <c r="X89" s="394">
        <f t="shared" si="28"/>
        <v>0</v>
      </c>
      <c r="Y89" s="394">
        <f t="shared" si="28"/>
        <v>0</v>
      </c>
      <c r="Z89" s="394">
        <f t="shared" si="28"/>
        <v>0</v>
      </c>
      <c r="AA89" s="394">
        <f t="shared" si="28"/>
        <v>0</v>
      </c>
      <c r="AB89" s="393">
        <f t="shared" si="25"/>
        <v>0</v>
      </c>
    </row>
    <row r="90" spans="1:28" ht="12.75">
      <c r="A90" s="389"/>
      <c r="B90" s="152" t="s">
        <v>75</v>
      </c>
      <c r="C90" s="152">
        <f>'3.pielik.Soc.ek.aprēķins altern'!C51</f>
        <v>0</v>
      </c>
      <c r="D90" s="437"/>
      <c r="E90" s="390"/>
      <c r="F90" s="391" t="s">
        <v>6</v>
      </c>
      <c r="G90" s="392">
        <f>(1+$E$90)*'3.pielik.Soc.ek.aprēķins altern'!G51</f>
        <v>0</v>
      </c>
      <c r="H90" s="392">
        <f>(1+$E$90)*'3.pielik.Soc.ek.aprēķins altern'!H51</f>
        <v>0</v>
      </c>
      <c r="I90" s="392">
        <f>(1+$E$90)*'3.pielik.Soc.ek.aprēķins altern'!I51</f>
        <v>0</v>
      </c>
      <c r="J90" s="392">
        <f>(1+$E$90)*'3.pielik.Soc.ek.aprēķins altern'!J51</f>
        <v>0</v>
      </c>
      <c r="K90" s="392">
        <f>(1+$E$90)*'3.pielik.Soc.ek.aprēķins altern'!K51</f>
        <v>0</v>
      </c>
      <c r="L90" s="392">
        <f>(1+$E$90)*'3.pielik.Soc.ek.aprēķins altern'!L51</f>
        <v>0</v>
      </c>
      <c r="M90" s="392">
        <f>(1+$E$90)*'3.pielik.Soc.ek.aprēķins altern'!M51</f>
        <v>0</v>
      </c>
      <c r="N90" s="392">
        <f>(1+$E$90)*'3.pielik.Soc.ek.aprēķins altern'!N51</f>
        <v>0</v>
      </c>
      <c r="O90" s="392">
        <f>(1+$E$90)*'3.pielik.Soc.ek.aprēķins altern'!O51</f>
        <v>0</v>
      </c>
      <c r="P90" s="392">
        <f>(1+$E$90)*'3.pielik.Soc.ek.aprēķins altern'!P51</f>
        <v>0</v>
      </c>
      <c r="Q90" s="392">
        <f>(1+$E$90)*'3.pielik.Soc.ek.aprēķins altern'!Q51</f>
        <v>0</v>
      </c>
      <c r="R90" s="392">
        <f>(1+$E$90)*'3.pielik.Soc.ek.aprēķins altern'!R51</f>
        <v>0</v>
      </c>
      <c r="S90" s="392">
        <f>(1+$E$90)*'3.pielik.Soc.ek.aprēķins altern'!S51</f>
        <v>0</v>
      </c>
      <c r="T90" s="392">
        <f>(1+$E$90)*'3.pielik.Soc.ek.aprēķins altern'!T51</f>
        <v>0</v>
      </c>
      <c r="U90" s="392">
        <f>(1+$E$90)*'3.pielik.Soc.ek.aprēķins altern'!U51</f>
        <v>0</v>
      </c>
      <c r="V90" s="392">
        <f>(1+$E$90)*'3.pielik.Soc.ek.aprēķins altern'!V51</f>
        <v>0</v>
      </c>
      <c r="W90" s="392">
        <f>(1+$E$90)*'3.pielik.Soc.ek.aprēķins altern'!W51</f>
        <v>0</v>
      </c>
      <c r="X90" s="392">
        <f>(1+$E$90)*'3.pielik.Soc.ek.aprēķins altern'!X51</f>
        <v>0</v>
      </c>
      <c r="Y90" s="392">
        <f>(1+$E$90)*'3.pielik.Soc.ek.aprēķins altern'!Y51</f>
        <v>0</v>
      </c>
      <c r="Z90" s="392">
        <f>(1+$E$90)*'3.pielik.Soc.ek.aprēķins altern'!Z51</f>
        <v>0</v>
      </c>
      <c r="AA90" s="392">
        <f>(1+$E$90)*'3.pielik.Soc.ek.aprēķins altern'!AA51</f>
        <v>0</v>
      </c>
      <c r="AB90" s="393">
        <f t="shared" si="25"/>
        <v>0</v>
      </c>
    </row>
    <row r="91" spans="1:28" ht="12.75">
      <c r="A91" s="275"/>
      <c r="B91" s="152" t="s">
        <v>76</v>
      </c>
      <c r="C91" s="152">
        <f>'3.pielik.Soc.ek.aprēķins altern'!C52</f>
        <v>0</v>
      </c>
      <c r="D91" s="437"/>
      <c r="E91" s="395"/>
      <c r="F91" s="391" t="s">
        <v>6</v>
      </c>
      <c r="G91" s="392">
        <f>(1+$E$91)*'3.pielik.Soc.ek.aprēķins altern'!G52</f>
        <v>0</v>
      </c>
      <c r="H91" s="392">
        <f>(1+$E$91)*'3.pielik.Soc.ek.aprēķins altern'!H52</f>
        <v>0</v>
      </c>
      <c r="I91" s="392">
        <f>(1+$E$91)*'3.pielik.Soc.ek.aprēķins altern'!I52</f>
        <v>0</v>
      </c>
      <c r="J91" s="392">
        <f>(1+$E$91)*'3.pielik.Soc.ek.aprēķins altern'!J52</f>
        <v>0</v>
      </c>
      <c r="K91" s="392">
        <f>(1+$E$91)*'3.pielik.Soc.ek.aprēķins altern'!K52</f>
        <v>0</v>
      </c>
      <c r="L91" s="392">
        <f>(1+$E$91)*'3.pielik.Soc.ek.aprēķins altern'!L52</f>
        <v>0</v>
      </c>
      <c r="M91" s="392">
        <f>(1+$E$91)*'3.pielik.Soc.ek.aprēķins altern'!M52</f>
        <v>0</v>
      </c>
      <c r="N91" s="392">
        <f>(1+$E$91)*'3.pielik.Soc.ek.aprēķins altern'!N52</f>
        <v>0</v>
      </c>
      <c r="O91" s="392">
        <f>(1+$E$91)*'3.pielik.Soc.ek.aprēķins altern'!O52</f>
        <v>0</v>
      </c>
      <c r="P91" s="392">
        <f>(1+$E$91)*'3.pielik.Soc.ek.aprēķins altern'!P52</f>
        <v>0</v>
      </c>
      <c r="Q91" s="392">
        <f>(1+$E$91)*'3.pielik.Soc.ek.aprēķins altern'!Q52</f>
        <v>0</v>
      </c>
      <c r="R91" s="392">
        <f>(1+$E$91)*'3.pielik.Soc.ek.aprēķins altern'!R52</f>
        <v>0</v>
      </c>
      <c r="S91" s="392">
        <f>(1+$E$91)*'3.pielik.Soc.ek.aprēķins altern'!S52</f>
        <v>0</v>
      </c>
      <c r="T91" s="392">
        <f>(1+$E$91)*'3.pielik.Soc.ek.aprēķins altern'!T52</f>
        <v>0</v>
      </c>
      <c r="U91" s="392">
        <f>(1+$E$91)*'3.pielik.Soc.ek.aprēķins altern'!U52</f>
        <v>0</v>
      </c>
      <c r="V91" s="392">
        <f>(1+$E$91)*'3.pielik.Soc.ek.aprēķins altern'!V52</f>
        <v>0</v>
      </c>
      <c r="W91" s="392">
        <f>(1+$E$91)*'3.pielik.Soc.ek.aprēķins altern'!W52</f>
        <v>0</v>
      </c>
      <c r="X91" s="392">
        <f>(1+$E$91)*'3.pielik.Soc.ek.aprēķins altern'!X52</f>
        <v>0</v>
      </c>
      <c r="Y91" s="392">
        <f>(1+$E$91)*'3.pielik.Soc.ek.aprēķins altern'!Y52</f>
        <v>0</v>
      </c>
      <c r="Z91" s="392">
        <f>(1+$E$91)*'3.pielik.Soc.ek.aprēķins altern'!Z52</f>
        <v>0</v>
      </c>
      <c r="AA91" s="392">
        <f>(1+$E$91)*'3.pielik.Soc.ek.aprēķins altern'!AA52</f>
        <v>0</v>
      </c>
      <c r="AB91" s="393">
        <f t="shared" si="25"/>
        <v>0</v>
      </c>
    </row>
    <row r="92" spans="1:28" ht="12.75">
      <c r="A92" s="275"/>
      <c r="B92" s="152" t="s">
        <v>77</v>
      </c>
      <c r="C92" s="152">
        <f>'3.pielik.Soc.ek.aprēķins altern'!C53</f>
        <v>0</v>
      </c>
      <c r="D92" s="437"/>
      <c r="E92" s="395"/>
      <c r="F92" s="391" t="s">
        <v>6</v>
      </c>
      <c r="G92" s="392">
        <f>(1+$E$92)*'3.pielik.Soc.ek.aprēķins altern'!G53</f>
        <v>0</v>
      </c>
      <c r="H92" s="392">
        <f>(1+$E$92)*'3.pielik.Soc.ek.aprēķins altern'!H53</f>
        <v>0</v>
      </c>
      <c r="I92" s="392">
        <f>(1+$E$92)*'3.pielik.Soc.ek.aprēķins altern'!I53</f>
        <v>0</v>
      </c>
      <c r="J92" s="392">
        <f>(1+$E$92)*'3.pielik.Soc.ek.aprēķins altern'!J53</f>
        <v>0</v>
      </c>
      <c r="K92" s="392">
        <f>(1+$E$92)*'3.pielik.Soc.ek.aprēķins altern'!K53</f>
        <v>0</v>
      </c>
      <c r="L92" s="392">
        <f>(1+$E$92)*'3.pielik.Soc.ek.aprēķins altern'!L53</f>
        <v>0</v>
      </c>
      <c r="M92" s="392">
        <f>(1+$E$92)*'3.pielik.Soc.ek.aprēķins altern'!M53</f>
        <v>0</v>
      </c>
      <c r="N92" s="392">
        <f>(1+$E$92)*'3.pielik.Soc.ek.aprēķins altern'!N53</f>
        <v>0</v>
      </c>
      <c r="O92" s="392">
        <f>(1+$E$92)*'3.pielik.Soc.ek.aprēķins altern'!O53</f>
        <v>0</v>
      </c>
      <c r="P92" s="392">
        <f>(1+$E$92)*'3.pielik.Soc.ek.aprēķins altern'!P53</f>
        <v>0</v>
      </c>
      <c r="Q92" s="392">
        <f>(1+$E$92)*'3.pielik.Soc.ek.aprēķins altern'!Q53</f>
        <v>0</v>
      </c>
      <c r="R92" s="392">
        <f>(1+$E$92)*'3.pielik.Soc.ek.aprēķins altern'!R53</f>
        <v>0</v>
      </c>
      <c r="S92" s="392">
        <f>(1+$E$92)*'3.pielik.Soc.ek.aprēķins altern'!S53</f>
        <v>0</v>
      </c>
      <c r="T92" s="392">
        <f>(1+$E$92)*'3.pielik.Soc.ek.aprēķins altern'!T53</f>
        <v>0</v>
      </c>
      <c r="U92" s="392">
        <f>(1+$E$92)*'3.pielik.Soc.ek.aprēķins altern'!U53</f>
        <v>0</v>
      </c>
      <c r="V92" s="392">
        <f>(1+$E$92)*'3.pielik.Soc.ek.aprēķins altern'!V53</f>
        <v>0</v>
      </c>
      <c r="W92" s="392">
        <f>(1+$E$92)*'3.pielik.Soc.ek.aprēķins altern'!W53</f>
        <v>0</v>
      </c>
      <c r="X92" s="392">
        <f>(1+$E$92)*'3.pielik.Soc.ek.aprēķins altern'!X53</f>
        <v>0</v>
      </c>
      <c r="Y92" s="392">
        <f>(1+$E$92)*'3.pielik.Soc.ek.aprēķins altern'!Y53</f>
        <v>0</v>
      </c>
      <c r="Z92" s="392">
        <f>(1+$E$92)*'3.pielik.Soc.ek.aprēķins altern'!Z53</f>
        <v>0</v>
      </c>
      <c r="AA92" s="392">
        <f>(1+$E$92)*'3.pielik.Soc.ek.aprēķins altern'!AA53</f>
        <v>0</v>
      </c>
      <c r="AB92" s="393">
        <f t="shared" si="25"/>
        <v>0</v>
      </c>
    </row>
    <row r="93" spans="1:28" ht="12.75">
      <c r="A93" s="389"/>
      <c r="B93" s="166">
        <v>7</v>
      </c>
      <c r="C93" s="315" t="s">
        <v>1</v>
      </c>
      <c r="D93" s="166"/>
      <c r="E93" s="385"/>
      <c r="F93" s="236" t="s">
        <v>6</v>
      </c>
      <c r="G93" s="397">
        <f aca="true" t="shared" si="29" ref="G93:AA93">SUM(G94:G96)</f>
        <v>0</v>
      </c>
      <c r="H93" s="397">
        <f t="shared" si="29"/>
        <v>0</v>
      </c>
      <c r="I93" s="397">
        <f t="shared" si="29"/>
        <v>0</v>
      </c>
      <c r="J93" s="397">
        <f t="shared" si="29"/>
        <v>0</v>
      </c>
      <c r="K93" s="397">
        <f t="shared" si="29"/>
        <v>0</v>
      </c>
      <c r="L93" s="397">
        <f t="shared" si="29"/>
        <v>0</v>
      </c>
      <c r="M93" s="397">
        <f t="shared" si="29"/>
        <v>0</v>
      </c>
      <c r="N93" s="397">
        <f t="shared" si="29"/>
        <v>0</v>
      </c>
      <c r="O93" s="397">
        <f t="shared" si="29"/>
        <v>0</v>
      </c>
      <c r="P93" s="397">
        <f t="shared" si="29"/>
        <v>0</v>
      </c>
      <c r="Q93" s="397">
        <f t="shared" si="29"/>
        <v>0</v>
      </c>
      <c r="R93" s="397">
        <f t="shared" si="29"/>
        <v>0</v>
      </c>
      <c r="S93" s="397">
        <f t="shared" si="29"/>
        <v>0</v>
      </c>
      <c r="T93" s="397">
        <f t="shared" si="29"/>
        <v>0</v>
      </c>
      <c r="U93" s="397">
        <f t="shared" si="29"/>
        <v>0</v>
      </c>
      <c r="V93" s="397">
        <f t="shared" si="29"/>
        <v>0</v>
      </c>
      <c r="W93" s="397">
        <f t="shared" si="29"/>
        <v>0</v>
      </c>
      <c r="X93" s="397">
        <f t="shared" si="29"/>
        <v>0</v>
      </c>
      <c r="Y93" s="397">
        <f t="shared" si="29"/>
        <v>0</v>
      </c>
      <c r="Z93" s="397">
        <f t="shared" si="29"/>
        <v>0</v>
      </c>
      <c r="AA93" s="397">
        <f t="shared" si="29"/>
        <v>0</v>
      </c>
      <c r="AB93" s="393">
        <f t="shared" si="25"/>
        <v>0</v>
      </c>
    </row>
    <row r="94" spans="1:28" ht="12.75">
      <c r="A94" s="275"/>
      <c r="B94" s="152" t="s">
        <v>137</v>
      </c>
      <c r="C94" s="449">
        <f>'2.pielik. Alternatīvu aprēķins'!C42</f>
        <v>0</v>
      </c>
      <c r="D94" s="450"/>
      <c r="E94" s="451"/>
      <c r="F94" s="391" t="s">
        <v>6</v>
      </c>
      <c r="G94" s="396">
        <f>(1+$E$94)*'2.pielik. Alternatīvu aprēķins'!G42</f>
        <v>0</v>
      </c>
      <c r="H94" s="396">
        <f>(1+$E$94)*'2.pielik. Alternatīvu aprēķins'!H42</f>
        <v>0</v>
      </c>
      <c r="I94" s="396">
        <f>(1+$E$94)*'2.pielik. Alternatīvu aprēķins'!I42</f>
        <v>0</v>
      </c>
      <c r="J94" s="396">
        <f>(1+$E$94)*'2.pielik. Alternatīvu aprēķins'!J42</f>
        <v>0</v>
      </c>
      <c r="K94" s="396">
        <f>(1+$E$94)*'2.pielik. Alternatīvu aprēķins'!K42</f>
        <v>0</v>
      </c>
      <c r="L94" s="396">
        <f>(1+$E$94)*'2.pielik. Alternatīvu aprēķins'!L42</f>
        <v>0</v>
      </c>
      <c r="M94" s="396">
        <f>(1+$E$94)*'2.pielik. Alternatīvu aprēķins'!M42</f>
        <v>0</v>
      </c>
      <c r="N94" s="396">
        <f>(1+$E$94)*'2.pielik. Alternatīvu aprēķins'!N42</f>
        <v>0</v>
      </c>
      <c r="O94" s="396">
        <f>(1+$E$94)*'2.pielik. Alternatīvu aprēķins'!O42</f>
        <v>0</v>
      </c>
      <c r="P94" s="396">
        <f>(1+$E$94)*'2.pielik. Alternatīvu aprēķins'!P42</f>
        <v>0</v>
      </c>
      <c r="Q94" s="396">
        <f>(1+$E$94)*'2.pielik. Alternatīvu aprēķins'!Q42</f>
        <v>0</v>
      </c>
      <c r="R94" s="396">
        <f>(1+$E$94)*'2.pielik. Alternatīvu aprēķins'!R42</f>
        <v>0</v>
      </c>
      <c r="S94" s="396">
        <f>(1+$E$94)*'2.pielik. Alternatīvu aprēķins'!S42</f>
        <v>0</v>
      </c>
      <c r="T94" s="396">
        <f>(1+$E$94)*'2.pielik. Alternatīvu aprēķins'!T42</f>
        <v>0</v>
      </c>
      <c r="U94" s="396">
        <f>(1+$E$94)*'2.pielik. Alternatīvu aprēķins'!U42</f>
        <v>0</v>
      </c>
      <c r="V94" s="396">
        <f>(1+$E$94)*'2.pielik. Alternatīvu aprēķins'!V42</f>
        <v>0</v>
      </c>
      <c r="W94" s="396">
        <f>(1+$E$94)*'2.pielik. Alternatīvu aprēķins'!W42</f>
        <v>0</v>
      </c>
      <c r="X94" s="396">
        <f>(1+$E$94)*'2.pielik. Alternatīvu aprēķins'!X42</f>
        <v>0</v>
      </c>
      <c r="Y94" s="396">
        <f>(1+$E$94)*'2.pielik. Alternatīvu aprēķins'!Y42</f>
        <v>0</v>
      </c>
      <c r="Z94" s="396">
        <f>(1+$E$94)*'2.pielik. Alternatīvu aprēķins'!Z42</f>
        <v>0</v>
      </c>
      <c r="AA94" s="396">
        <f>(1+$E$94)*'2.pielik. Alternatīvu aprēķins'!AA42</f>
        <v>0</v>
      </c>
      <c r="AB94" s="393">
        <f t="shared" si="25"/>
        <v>0</v>
      </c>
    </row>
    <row r="95" spans="1:28" ht="12.75">
      <c r="A95" s="275"/>
      <c r="B95" s="152" t="s">
        <v>138</v>
      </c>
      <c r="C95" s="449">
        <f>'2.pielik. Alternatīvu aprēķins'!C43</f>
        <v>0</v>
      </c>
      <c r="D95" s="450"/>
      <c r="E95" s="451"/>
      <c r="F95" s="391" t="s">
        <v>6</v>
      </c>
      <c r="G95" s="396">
        <f>(1+$E$95)*'2.pielik. Alternatīvu aprēķins'!G43</f>
        <v>0</v>
      </c>
      <c r="H95" s="396">
        <f>(1+$E$95)*'2.pielik. Alternatīvu aprēķins'!H43</f>
        <v>0</v>
      </c>
      <c r="I95" s="396">
        <f>(1+$E$95)*'2.pielik. Alternatīvu aprēķins'!I43</f>
        <v>0</v>
      </c>
      <c r="J95" s="396">
        <f>(1+$E$95)*'2.pielik. Alternatīvu aprēķins'!J43</f>
        <v>0</v>
      </c>
      <c r="K95" s="396">
        <f>(1+$E$95)*'2.pielik. Alternatīvu aprēķins'!K43</f>
        <v>0</v>
      </c>
      <c r="L95" s="396">
        <f>(1+$E$95)*'2.pielik. Alternatīvu aprēķins'!L43</f>
        <v>0</v>
      </c>
      <c r="M95" s="396">
        <f>(1+$E$95)*'2.pielik. Alternatīvu aprēķins'!M43</f>
        <v>0</v>
      </c>
      <c r="N95" s="396">
        <f>(1+$E$95)*'2.pielik. Alternatīvu aprēķins'!N43</f>
        <v>0</v>
      </c>
      <c r="O95" s="396">
        <f>(1+$E$95)*'2.pielik. Alternatīvu aprēķins'!O43</f>
        <v>0</v>
      </c>
      <c r="P95" s="396">
        <f>(1+$E$95)*'2.pielik. Alternatīvu aprēķins'!P43</f>
        <v>0</v>
      </c>
      <c r="Q95" s="396">
        <f>(1+$E$95)*'2.pielik. Alternatīvu aprēķins'!Q43</f>
        <v>0</v>
      </c>
      <c r="R95" s="396">
        <f>(1+$E$95)*'2.pielik. Alternatīvu aprēķins'!R43</f>
        <v>0</v>
      </c>
      <c r="S95" s="396">
        <f>(1+$E$95)*'2.pielik. Alternatīvu aprēķins'!S43</f>
        <v>0</v>
      </c>
      <c r="T95" s="396">
        <f>(1+$E$95)*'2.pielik. Alternatīvu aprēķins'!T43</f>
        <v>0</v>
      </c>
      <c r="U95" s="396">
        <f>(1+$E$95)*'2.pielik. Alternatīvu aprēķins'!U43</f>
        <v>0</v>
      </c>
      <c r="V95" s="396">
        <f>(1+$E$95)*'2.pielik. Alternatīvu aprēķins'!V43</f>
        <v>0</v>
      </c>
      <c r="W95" s="396">
        <f>(1+$E$95)*'2.pielik. Alternatīvu aprēķins'!W43</f>
        <v>0</v>
      </c>
      <c r="X95" s="396">
        <f>(1+$E$95)*'2.pielik. Alternatīvu aprēķins'!X43</f>
        <v>0</v>
      </c>
      <c r="Y95" s="396">
        <f>(1+$E$95)*'2.pielik. Alternatīvu aprēķins'!Y43</f>
        <v>0</v>
      </c>
      <c r="Z95" s="396">
        <f>(1+$E$95)*'2.pielik. Alternatīvu aprēķins'!Z43</f>
        <v>0</v>
      </c>
      <c r="AA95" s="396">
        <f>(1+$E$95)*'2.pielik. Alternatīvu aprēķins'!AA43</f>
        <v>0</v>
      </c>
      <c r="AB95" s="393">
        <f t="shared" si="25"/>
        <v>0</v>
      </c>
    </row>
    <row r="96" spans="1:28" ht="12.75">
      <c r="A96" s="275"/>
      <c r="B96" s="152" t="s">
        <v>177</v>
      </c>
      <c r="C96" s="449">
        <f>'2.pielik. Alternatīvu aprēķins'!C44</f>
        <v>0</v>
      </c>
      <c r="D96" s="450"/>
      <c r="E96" s="451"/>
      <c r="F96" s="391" t="s">
        <v>6</v>
      </c>
      <c r="G96" s="396">
        <f>(1+$E$96)*'2.pielik. Alternatīvu aprēķins'!G44</f>
        <v>0</v>
      </c>
      <c r="H96" s="396">
        <f>(1+$E$96)*'2.pielik. Alternatīvu aprēķins'!H44</f>
        <v>0</v>
      </c>
      <c r="I96" s="396">
        <f>(1+$E$96)*'2.pielik. Alternatīvu aprēķins'!I44</f>
        <v>0</v>
      </c>
      <c r="J96" s="396">
        <f>(1+$E$96)*'2.pielik. Alternatīvu aprēķins'!J44</f>
        <v>0</v>
      </c>
      <c r="K96" s="396">
        <f>(1+$E$96)*'2.pielik. Alternatīvu aprēķins'!K44</f>
        <v>0</v>
      </c>
      <c r="L96" s="396">
        <f>(1+$E$96)*'2.pielik. Alternatīvu aprēķins'!L44</f>
        <v>0</v>
      </c>
      <c r="M96" s="396">
        <f>(1+$E$96)*'2.pielik. Alternatīvu aprēķins'!M44</f>
        <v>0</v>
      </c>
      <c r="N96" s="396">
        <f>(1+$E$96)*'2.pielik. Alternatīvu aprēķins'!N44</f>
        <v>0</v>
      </c>
      <c r="O96" s="396">
        <f>(1+$E$96)*'2.pielik. Alternatīvu aprēķins'!O44</f>
        <v>0</v>
      </c>
      <c r="P96" s="396">
        <f>(1+$E$96)*'2.pielik. Alternatīvu aprēķins'!P44</f>
        <v>0</v>
      </c>
      <c r="Q96" s="396">
        <f>(1+$E$96)*'2.pielik. Alternatīvu aprēķins'!Q44</f>
        <v>0</v>
      </c>
      <c r="R96" s="396">
        <f>(1+$E$96)*'2.pielik. Alternatīvu aprēķins'!R44</f>
        <v>0</v>
      </c>
      <c r="S96" s="396">
        <f>(1+$E$96)*'2.pielik. Alternatīvu aprēķins'!S44</f>
        <v>0</v>
      </c>
      <c r="T96" s="396">
        <f>(1+$E$96)*'2.pielik. Alternatīvu aprēķins'!T44</f>
        <v>0</v>
      </c>
      <c r="U96" s="396">
        <f>(1+$E$96)*'2.pielik. Alternatīvu aprēķins'!U44</f>
        <v>0</v>
      </c>
      <c r="V96" s="396">
        <f>(1+$E$96)*'2.pielik. Alternatīvu aprēķins'!V44</f>
        <v>0</v>
      </c>
      <c r="W96" s="396">
        <f>(1+$E$96)*'2.pielik. Alternatīvu aprēķins'!W44</f>
        <v>0</v>
      </c>
      <c r="X96" s="396">
        <f>(1+$E$96)*'2.pielik. Alternatīvu aprēķins'!X44</f>
        <v>0</v>
      </c>
      <c r="Y96" s="396">
        <f>(1+$E$96)*'2.pielik. Alternatīvu aprēķins'!Y44</f>
        <v>0</v>
      </c>
      <c r="Z96" s="396">
        <f>(1+$E$96)*'2.pielik. Alternatīvu aprēķins'!Z44</f>
        <v>0</v>
      </c>
      <c r="AA96" s="396">
        <f>(1+$E$96)*'2.pielik. Alternatīvu aprēķins'!AA44</f>
        <v>0</v>
      </c>
      <c r="AB96" s="393">
        <f t="shared" si="25"/>
        <v>0</v>
      </c>
    </row>
    <row r="97" spans="1:28" ht="12.75">
      <c r="A97" s="275"/>
      <c r="B97" s="166">
        <v>8</v>
      </c>
      <c r="C97" s="315" t="s">
        <v>0</v>
      </c>
      <c r="D97" s="315"/>
      <c r="E97" s="385"/>
      <c r="F97" s="236" t="s">
        <v>6</v>
      </c>
      <c r="G97" s="397">
        <f aca="true" t="shared" si="30" ref="G97:AA97">G98+G104</f>
        <v>0</v>
      </c>
      <c r="H97" s="397">
        <f t="shared" si="30"/>
        <v>0</v>
      </c>
      <c r="I97" s="397">
        <f t="shared" si="30"/>
        <v>0</v>
      </c>
      <c r="J97" s="397">
        <f t="shared" si="30"/>
        <v>0</v>
      </c>
      <c r="K97" s="397">
        <f t="shared" si="30"/>
        <v>0</v>
      </c>
      <c r="L97" s="397">
        <f t="shared" si="30"/>
        <v>0</v>
      </c>
      <c r="M97" s="397">
        <f t="shared" si="30"/>
        <v>0</v>
      </c>
      <c r="N97" s="397">
        <f t="shared" si="30"/>
        <v>0</v>
      </c>
      <c r="O97" s="397">
        <f t="shared" si="30"/>
        <v>0</v>
      </c>
      <c r="P97" s="397">
        <f t="shared" si="30"/>
        <v>0</v>
      </c>
      <c r="Q97" s="397">
        <f t="shared" si="30"/>
        <v>0</v>
      </c>
      <c r="R97" s="397">
        <f t="shared" si="30"/>
        <v>0</v>
      </c>
      <c r="S97" s="397">
        <f t="shared" si="30"/>
        <v>0</v>
      </c>
      <c r="T97" s="397">
        <f t="shared" si="30"/>
        <v>0</v>
      </c>
      <c r="U97" s="397">
        <f t="shared" si="30"/>
        <v>0</v>
      </c>
      <c r="V97" s="397">
        <f t="shared" si="30"/>
        <v>0</v>
      </c>
      <c r="W97" s="397">
        <f t="shared" si="30"/>
        <v>0</v>
      </c>
      <c r="X97" s="397">
        <f t="shared" si="30"/>
        <v>0</v>
      </c>
      <c r="Y97" s="397">
        <f t="shared" si="30"/>
        <v>0</v>
      </c>
      <c r="Z97" s="397">
        <f t="shared" si="30"/>
        <v>0</v>
      </c>
      <c r="AA97" s="397">
        <f t="shared" si="30"/>
        <v>0</v>
      </c>
      <c r="AB97" s="393">
        <f t="shared" si="25"/>
        <v>0</v>
      </c>
    </row>
    <row r="98" spans="1:28" ht="12.75">
      <c r="A98" s="275"/>
      <c r="B98" s="152" t="s">
        <v>178</v>
      </c>
      <c r="C98" s="30" t="s">
        <v>38</v>
      </c>
      <c r="D98" s="30"/>
      <c r="F98" s="391" t="s">
        <v>6</v>
      </c>
      <c r="G98" s="396">
        <f aca="true" t="shared" si="31" ref="G98:AA98">SUM(G99:G103)</f>
        <v>0</v>
      </c>
      <c r="H98" s="396">
        <f t="shared" si="31"/>
        <v>0</v>
      </c>
      <c r="I98" s="396">
        <f t="shared" si="31"/>
        <v>0</v>
      </c>
      <c r="J98" s="396">
        <f t="shared" si="31"/>
        <v>0</v>
      </c>
      <c r="K98" s="396">
        <f t="shared" si="31"/>
        <v>0</v>
      </c>
      <c r="L98" s="396">
        <f t="shared" si="31"/>
        <v>0</v>
      </c>
      <c r="M98" s="396">
        <f t="shared" si="31"/>
        <v>0</v>
      </c>
      <c r="N98" s="396">
        <f t="shared" si="31"/>
        <v>0</v>
      </c>
      <c r="O98" s="396">
        <f t="shared" si="31"/>
        <v>0</v>
      </c>
      <c r="P98" s="396">
        <f t="shared" si="31"/>
        <v>0</v>
      </c>
      <c r="Q98" s="396">
        <f t="shared" si="31"/>
        <v>0</v>
      </c>
      <c r="R98" s="396">
        <f t="shared" si="31"/>
        <v>0</v>
      </c>
      <c r="S98" s="396">
        <f t="shared" si="31"/>
        <v>0</v>
      </c>
      <c r="T98" s="396">
        <f t="shared" si="31"/>
        <v>0</v>
      </c>
      <c r="U98" s="396">
        <f t="shared" si="31"/>
        <v>0</v>
      </c>
      <c r="V98" s="396">
        <f t="shared" si="31"/>
        <v>0</v>
      </c>
      <c r="W98" s="396">
        <f t="shared" si="31"/>
        <v>0</v>
      </c>
      <c r="X98" s="396">
        <f t="shared" si="31"/>
        <v>0</v>
      </c>
      <c r="Y98" s="396">
        <f t="shared" si="31"/>
        <v>0</v>
      </c>
      <c r="Z98" s="396">
        <f t="shared" si="31"/>
        <v>0</v>
      </c>
      <c r="AA98" s="396">
        <f t="shared" si="31"/>
        <v>0</v>
      </c>
      <c r="AB98" s="393">
        <f t="shared" si="25"/>
        <v>0</v>
      </c>
    </row>
    <row r="99" spans="1:28" ht="12.75">
      <c r="A99" s="275"/>
      <c r="B99" s="152" t="s">
        <v>179</v>
      </c>
      <c r="C99" s="258">
        <f>'2.pielik. Alternatīvu aprēķins'!C47</f>
        <v>0</v>
      </c>
      <c r="D99" s="450"/>
      <c r="E99" s="451"/>
      <c r="F99" s="391" t="s">
        <v>6</v>
      </c>
      <c r="G99" s="396">
        <f>(1+$E$99)*'2.pielik. Alternatīvu aprēķins'!G47</f>
        <v>0</v>
      </c>
      <c r="H99" s="396">
        <f>(1+$E$99)*'2.pielik. Alternatīvu aprēķins'!H47</f>
        <v>0</v>
      </c>
      <c r="I99" s="396">
        <f>(1+$E$99)*'2.pielik. Alternatīvu aprēķins'!I47</f>
        <v>0</v>
      </c>
      <c r="J99" s="396">
        <f>(1+$E$99)*'2.pielik. Alternatīvu aprēķins'!J47</f>
        <v>0</v>
      </c>
      <c r="K99" s="396">
        <f>(1+$E$99)*'2.pielik. Alternatīvu aprēķins'!K47</f>
        <v>0</v>
      </c>
      <c r="L99" s="396">
        <f>(1+$E$99)*'2.pielik. Alternatīvu aprēķins'!L47</f>
        <v>0</v>
      </c>
      <c r="M99" s="396">
        <f>(1+$E$99)*'2.pielik. Alternatīvu aprēķins'!M47</f>
        <v>0</v>
      </c>
      <c r="N99" s="396">
        <f>(1+$E$99)*'2.pielik. Alternatīvu aprēķins'!N47</f>
        <v>0</v>
      </c>
      <c r="O99" s="396">
        <f>(1+$E$99)*'2.pielik. Alternatīvu aprēķins'!O47</f>
        <v>0</v>
      </c>
      <c r="P99" s="396">
        <f>(1+$E$99)*'2.pielik. Alternatīvu aprēķins'!P47</f>
        <v>0</v>
      </c>
      <c r="Q99" s="396">
        <f>(1+$E$99)*'2.pielik. Alternatīvu aprēķins'!Q47</f>
        <v>0</v>
      </c>
      <c r="R99" s="396">
        <f>(1+$E$99)*'2.pielik. Alternatīvu aprēķins'!R47</f>
        <v>0</v>
      </c>
      <c r="S99" s="396">
        <f>(1+$E$99)*'2.pielik. Alternatīvu aprēķins'!S47</f>
        <v>0</v>
      </c>
      <c r="T99" s="396">
        <f>(1+$E$99)*'2.pielik. Alternatīvu aprēķins'!T47</f>
        <v>0</v>
      </c>
      <c r="U99" s="396">
        <f>(1+$E$99)*'2.pielik. Alternatīvu aprēķins'!U47</f>
        <v>0</v>
      </c>
      <c r="V99" s="396">
        <f>(1+$E$99)*'2.pielik. Alternatīvu aprēķins'!V47</f>
        <v>0</v>
      </c>
      <c r="W99" s="396">
        <f>(1+$E$99)*'2.pielik. Alternatīvu aprēķins'!W47</f>
        <v>0</v>
      </c>
      <c r="X99" s="396">
        <f>(1+$E$99)*'2.pielik. Alternatīvu aprēķins'!X47</f>
        <v>0</v>
      </c>
      <c r="Y99" s="396">
        <f>(1+$E$99)*'2.pielik. Alternatīvu aprēķins'!Y47</f>
        <v>0</v>
      </c>
      <c r="Z99" s="396">
        <f>(1+$E$99)*'2.pielik. Alternatīvu aprēķins'!Z47</f>
        <v>0</v>
      </c>
      <c r="AA99" s="396">
        <f>(1+$E$99)*'2.pielik. Alternatīvu aprēķins'!AA47</f>
        <v>0</v>
      </c>
      <c r="AB99" s="393">
        <f t="shared" si="25"/>
        <v>0</v>
      </c>
    </row>
    <row r="100" spans="1:28" ht="12.75">
      <c r="A100" s="275"/>
      <c r="B100" s="152" t="s">
        <v>180</v>
      </c>
      <c r="C100" s="258">
        <f>'2.pielik. Alternatīvu aprēķins'!C48</f>
        <v>0</v>
      </c>
      <c r="D100" s="450"/>
      <c r="E100" s="451"/>
      <c r="F100" s="391" t="s">
        <v>6</v>
      </c>
      <c r="G100" s="396">
        <f>(1+$E$100)*'2.pielik. Alternatīvu aprēķins'!G48</f>
        <v>0</v>
      </c>
      <c r="H100" s="396">
        <f>(1+$E$100)*'2.pielik. Alternatīvu aprēķins'!H48</f>
        <v>0</v>
      </c>
      <c r="I100" s="396">
        <f>(1+$E$100)*'2.pielik. Alternatīvu aprēķins'!I48</f>
        <v>0</v>
      </c>
      <c r="J100" s="396">
        <f>(1+$E$100)*'2.pielik. Alternatīvu aprēķins'!J48</f>
        <v>0</v>
      </c>
      <c r="K100" s="396">
        <f>(1+$E$100)*'2.pielik. Alternatīvu aprēķins'!K48</f>
        <v>0</v>
      </c>
      <c r="L100" s="396">
        <f>(1+$E$100)*'2.pielik. Alternatīvu aprēķins'!L48</f>
        <v>0</v>
      </c>
      <c r="M100" s="396">
        <f>(1+$E$100)*'2.pielik. Alternatīvu aprēķins'!M48</f>
        <v>0</v>
      </c>
      <c r="N100" s="396">
        <f>(1+$E$100)*'2.pielik. Alternatīvu aprēķins'!N48</f>
        <v>0</v>
      </c>
      <c r="O100" s="396">
        <f>(1+$E$100)*'2.pielik. Alternatīvu aprēķins'!O48</f>
        <v>0</v>
      </c>
      <c r="P100" s="396">
        <f>(1+$E$100)*'2.pielik. Alternatīvu aprēķins'!P48</f>
        <v>0</v>
      </c>
      <c r="Q100" s="396">
        <f>(1+$E$100)*'2.pielik. Alternatīvu aprēķins'!Q48</f>
        <v>0</v>
      </c>
      <c r="R100" s="396">
        <f>(1+$E$100)*'2.pielik. Alternatīvu aprēķins'!R48</f>
        <v>0</v>
      </c>
      <c r="S100" s="396">
        <f>(1+$E$100)*'2.pielik. Alternatīvu aprēķins'!S48</f>
        <v>0</v>
      </c>
      <c r="T100" s="396">
        <f>(1+$E$100)*'2.pielik. Alternatīvu aprēķins'!T48</f>
        <v>0</v>
      </c>
      <c r="U100" s="396">
        <f>(1+$E$100)*'2.pielik. Alternatīvu aprēķins'!U48</f>
        <v>0</v>
      </c>
      <c r="V100" s="396">
        <f>(1+$E$100)*'2.pielik. Alternatīvu aprēķins'!V48</f>
        <v>0</v>
      </c>
      <c r="W100" s="396">
        <f>(1+$E$100)*'2.pielik. Alternatīvu aprēķins'!W48</f>
        <v>0</v>
      </c>
      <c r="X100" s="396">
        <f>(1+$E$100)*'2.pielik. Alternatīvu aprēķins'!X48</f>
        <v>0</v>
      </c>
      <c r="Y100" s="396">
        <f>(1+$E$100)*'2.pielik. Alternatīvu aprēķins'!Y48</f>
        <v>0</v>
      </c>
      <c r="Z100" s="396">
        <f>(1+$E$100)*'2.pielik. Alternatīvu aprēķins'!Z48</f>
        <v>0</v>
      </c>
      <c r="AA100" s="396">
        <f>(1+$E$100)*'2.pielik. Alternatīvu aprēķins'!AA48</f>
        <v>0</v>
      </c>
      <c r="AB100" s="393">
        <f t="shared" si="25"/>
        <v>0</v>
      </c>
    </row>
    <row r="101" spans="1:28" ht="12.75">
      <c r="A101" s="275"/>
      <c r="B101" s="152" t="s">
        <v>181</v>
      </c>
      <c r="C101" s="258">
        <f>'2.pielik. Alternatīvu aprēķins'!C49</f>
        <v>0</v>
      </c>
      <c r="D101" s="450"/>
      <c r="E101" s="451"/>
      <c r="F101" s="391" t="s">
        <v>6</v>
      </c>
      <c r="G101" s="396">
        <f>(1+$E$101)*'2.pielik. Alternatīvu aprēķins'!G49</f>
        <v>0</v>
      </c>
      <c r="H101" s="396">
        <f>(1+$E$101)*'2.pielik. Alternatīvu aprēķins'!H49</f>
        <v>0</v>
      </c>
      <c r="I101" s="396">
        <f>(1+$E$101)*'2.pielik. Alternatīvu aprēķins'!I49</f>
        <v>0</v>
      </c>
      <c r="J101" s="396">
        <f>(1+$E$101)*'2.pielik. Alternatīvu aprēķins'!J49</f>
        <v>0</v>
      </c>
      <c r="K101" s="396">
        <f>(1+$E$101)*'2.pielik. Alternatīvu aprēķins'!K49</f>
        <v>0</v>
      </c>
      <c r="L101" s="396">
        <f>(1+$E$101)*'2.pielik. Alternatīvu aprēķins'!L49</f>
        <v>0</v>
      </c>
      <c r="M101" s="396">
        <f>(1+$E$101)*'2.pielik. Alternatīvu aprēķins'!M49</f>
        <v>0</v>
      </c>
      <c r="N101" s="396">
        <f>(1+$E$101)*'2.pielik. Alternatīvu aprēķins'!N49</f>
        <v>0</v>
      </c>
      <c r="O101" s="396">
        <f>(1+$E$101)*'2.pielik. Alternatīvu aprēķins'!O49</f>
        <v>0</v>
      </c>
      <c r="P101" s="396">
        <f>(1+$E$101)*'2.pielik. Alternatīvu aprēķins'!P49</f>
        <v>0</v>
      </c>
      <c r="Q101" s="396">
        <f>(1+$E$101)*'2.pielik. Alternatīvu aprēķins'!Q49</f>
        <v>0</v>
      </c>
      <c r="R101" s="396">
        <f>(1+$E$101)*'2.pielik. Alternatīvu aprēķins'!R49</f>
        <v>0</v>
      </c>
      <c r="S101" s="396">
        <f>(1+$E$101)*'2.pielik. Alternatīvu aprēķins'!S49</f>
        <v>0</v>
      </c>
      <c r="T101" s="396">
        <f>(1+$E$101)*'2.pielik. Alternatīvu aprēķins'!T49</f>
        <v>0</v>
      </c>
      <c r="U101" s="396">
        <f>(1+$E$101)*'2.pielik. Alternatīvu aprēķins'!U49</f>
        <v>0</v>
      </c>
      <c r="V101" s="396">
        <f>(1+$E$101)*'2.pielik. Alternatīvu aprēķins'!V49</f>
        <v>0</v>
      </c>
      <c r="W101" s="396">
        <f>(1+$E$101)*'2.pielik. Alternatīvu aprēķins'!W49</f>
        <v>0</v>
      </c>
      <c r="X101" s="396">
        <f>(1+$E$101)*'2.pielik. Alternatīvu aprēķins'!X49</f>
        <v>0</v>
      </c>
      <c r="Y101" s="396">
        <f>(1+$E$101)*'2.pielik. Alternatīvu aprēķins'!Y49</f>
        <v>0</v>
      </c>
      <c r="Z101" s="396">
        <f>(1+$E$101)*'2.pielik. Alternatīvu aprēķins'!Z49</f>
        <v>0</v>
      </c>
      <c r="AA101" s="396">
        <f>(1+$E$101)*'2.pielik. Alternatīvu aprēķins'!AA49</f>
        <v>0</v>
      </c>
      <c r="AB101" s="393">
        <f t="shared" si="25"/>
        <v>0</v>
      </c>
    </row>
    <row r="102" spans="1:28" ht="12.75">
      <c r="A102" s="275"/>
      <c r="B102" s="152" t="s">
        <v>182</v>
      </c>
      <c r="C102" s="258">
        <f>'2.pielik. Alternatīvu aprēķins'!C50</f>
        <v>0</v>
      </c>
      <c r="D102" s="450"/>
      <c r="E102" s="451"/>
      <c r="F102" s="391" t="s">
        <v>6</v>
      </c>
      <c r="G102" s="396">
        <f>(1+$E$102)*'2.pielik. Alternatīvu aprēķins'!G50</f>
        <v>0</v>
      </c>
      <c r="H102" s="396">
        <f>(1+$E$102)*'2.pielik. Alternatīvu aprēķins'!H50</f>
        <v>0</v>
      </c>
      <c r="I102" s="396">
        <f>(1+$E$102)*'2.pielik. Alternatīvu aprēķins'!I50</f>
        <v>0</v>
      </c>
      <c r="J102" s="396">
        <f>(1+$E$102)*'2.pielik. Alternatīvu aprēķins'!J50</f>
        <v>0</v>
      </c>
      <c r="K102" s="396">
        <f>(1+$E$102)*'2.pielik. Alternatīvu aprēķins'!K50</f>
        <v>0</v>
      </c>
      <c r="L102" s="396">
        <f>(1+$E$102)*'2.pielik. Alternatīvu aprēķins'!L50</f>
        <v>0</v>
      </c>
      <c r="M102" s="396">
        <f>(1+$E$102)*'2.pielik. Alternatīvu aprēķins'!M50</f>
        <v>0</v>
      </c>
      <c r="N102" s="396">
        <f>(1+$E$102)*'2.pielik. Alternatīvu aprēķins'!N50</f>
        <v>0</v>
      </c>
      <c r="O102" s="396">
        <f>(1+$E$102)*'2.pielik. Alternatīvu aprēķins'!O50</f>
        <v>0</v>
      </c>
      <c r="P102" s="396">
        <f>(1+$E$102)*'2.pielik. Alternatīvu aprēķins'!P50</f>
        <v>0</v>
      </c>
      <c r="Q102" s="396">
        <f>(1+$E$102)*'2.pielik. Alternatīvu aprēķins'!Q50</f>
        <v>0</v>
      </c>
      <c r="R102" s="396">
        <f>(1+$E$102)*'2.pielik. Alternatīvu aprēķins'!R50</f>
        <v>0</v>
      </c>
      <c r="S102" s="396">
        <f>(1+$E$102)*'2.pielik. Alternatīvu aprēķins'!S50</f>
        <v>0</v>
      </c>
      <c r="T102" s="396">
        <f>(1+$E$102)*'2.pielik. Alternatīvu aprēķins'!T50</f>
        <v>0</v>
      </c>
      <c r="U102" s="396">
        <f>(1+$E$102)*'2.pielik. Alternatīvu aprēķins'!U50</f>
        <v>0</v>
      </c>
      <c r="V102" s="396">
        <f>(1+$E$102)*'2.pielik. Alternatīvu aprēķins'!V50</f>
        <v>0</v>
      </c>
      <c r="W102" s="396">
        <f>(1+$E$102)*'2.pielik. Alternatīvu aprēķins'!W50</f>
        <v>0</v>
      </c>
      <c r="X102" s="396">
        <f>(1+$E$102)*'2.pielik. Alternatīvu aprēķins'!X50</f>
        <v>0</v>
      </c>
      <c r="Y102" s="396">
        <f>(1+$E$102)*'2.pielik. Alternatīvu aprēķins'!Y50</f>
        <v>0</v>
      </c>
      <c r="Z102" s="396">
        <f>(1+$E$102)*'2.pielik. Alternatīvu aprēķins'!Z50</f>
        <v>0</v>
      </c>
      <c r="AA102" s="396">
        <f>(1+$E$102)*'2.pielik. Alternatīvu aprēķins'!AA50</f>
        <v>0</v>
      </c>
      <c r="AB102" s="393">
        <f t="shared" si="25"/>
        <v>0</v>
      </c>
    </row>
    <row r="103" spans="1:28" ht="12.75">
      <c r="A103" s="275"/>
      <c r="B103" s="152" t="s">
        <v>183</v>
      </c>
      <c r="C103" s="258">
        <f>'2.pielik. Alternatīvu aprēķins'!C51</f>
        <v>0</v>
      </c>
      <c r="D103" s="450"/>
      <c r="E103" s="451"/>
      <c r="F103" s="391" t="s">
        <v>6</v>
      </c>
      <c r="G103" s="396">
        <f>(1+$E$103)*'2.pielik. Alternatīvu aprēķins'!G51</f>
        <v>0</v>
      </c>
      <c r="H103" s="396">
        <f>(1+$E$103)*'2.pielik. Alternatīvu aprēķins'!H51</f>
        <v>0</v>
      </c>
      <c r="I103" s="396">
        <f>(1+$E$103)*'2.pielik. Alternatīvu aprēķins'!I51</f>
        <v>0</v>
      </c>
      <c r="J103" s="396">
        <f>(1+$E$103)*'2.pielik. Alternatīvu aprēķins'!J51</f>
        <v>0</v>
      </c>
      <c r="K103" s="396">
        <f>(1+$E$103)*'2.pielik. Alternatīvu aprēķins'!K51</f>
        <v>0</v>
      </c>
      <c r="L103" s="396">
        <f>(1+$E$103)*'2.pielik. Alternatīvu aprēķins'!L51</f>
        <v>0</v>
      </c>
      <c r="M103" s="396">
        <f>(1+$E$103)*'2.pielik. Alternatīvu aprēķins'!M51</f>
        <v>0</v>
      </c>
      <c r="N103" s="396">
        <f>(1+$E$103)*'2.pielik. Alternatīvu aprēķins'!N51</f>
        <v>0</v>
      </c>
      <c r="O103" s="396">
        <f>(1+$E$103)*'2.pielik. Alternatīvu aprēķins'!O51</f>
        <v>0</v>
      </c>
      <c r="P103" s="396">
        <f>(1+$E$103)*'2.pielik. Alternatīvu aprēķins'!P51</f>
        <v>0</v>
      </c>
      <c r="Q103" s="396">
        <f>(1+$E$103)*'2.pielik. Alternatīvu aprēķins'!Q51</f>
        <v>0</v>
      </c>
      <c r="R103" s="396">
        <f>(1+$E$103)*'2.pielik. Alternatīvu aprēķins'!R51</f>
        <v>0</v>
      </c>
      <c r="S103" s="396">
        <f>(1+$E$103)*'2.pielik. Alternatīvu aprēķins'!S51</f>
        <v>0</v>
      </c>
      <c r="T103" s="396">
        <f>(1+$E$103)*'2.pielik. Alternatīvu aprēķins'!T51</f>
        <v>0</v>
      </c>
      <c r="U103" s="396">
        <f>(1+$E$103)*'2.pielik. Alternatīvu aprēķins'!U51</f>
        <v>0</v>
      </c>
      <c r="V103" s="396">
        <f>(1+$E$103)*'2.pielik. Alternatīvu aprēķins'!V51</f>
        <v>0</v>
      </c>
      <c r="W103" s="396">
        <f>(1+$E$103)*'2.pielik. Alternatīvu aprēķins'!W51</f>
        <v>0</v>
      </c>
      <c r="X103" s="396">
        <f>(1+$E$103)*'2.pielik. Alternatīvu aprēķins'!X51</f>
        <v>0</v>
      </c>
      <c r="Y103" s="396">
        <f>(1+$E$103)*'2.pielik. Alternatīvu aprēķins'!Y51</f>
        <v>0</v>
      </c>
      <c r="Z103" s="396">
        <f>(1+$E$103)*'2.pielik. Alternatīvu aprēķins'!Z51</f>
        <v>0</v>
      </c>
      <c r="AA103" s="396">
        <f>(1+$E$103)*'2.pielik. Alternatīvu aprēķins'!AA51</f>
        <v>0</v>
      </c>
      <c r="AB103" s="393">
        <f t="shared" si="25"/>
        <v>0</v>
      </c>
    </row>
    <row r="104" spans="1:28" ht="12.75">
      <c r="A104" s="275"/>
      <c r="B104" s="152" t="s">
        <v>184</v>
      </c>
      <c r="C104" s="30" t="s">
        <v>44</v>
      </c>
      <c r="D104" s="30"/>
      <c r="F104" s="391" t="s">
        <v>6</v>
      </c>
      <c r="G104" s="396">
        <f>'2.pielik. Alternatīvu aprēķins'!G52</f>
        <v>0</v>
      </c>
      <c r="H104" s="396">
        <f>'2.pielik. Alternatīvu aprēķins'!H52</f>
        <v>0</v>
      </c>
      <c r="I104" s="396">
        <f>'2.pielik. Alternatīvu aprēķins'!I52</f>
        <v>0</v>
      </c>
      <c r="J104" s="396">
        <f>'2.pielik. Alternatīvu aprēķins'!J52</f>
        <v>0</v>
      </c>
      <c r="K104" s="396">
        <f>'2.pielik. Alternatīvu aprēķins'!K52</f>
        <v>0</v>
      </c>
      <c r="L104" s="396">
        <f>'2.pielik. Alternatīvu aprēķins'!L52</f>
        <v>0</v>
      </c>
      <c r="M104" s="396">
        <f>'2.pielik. Alternatīvu aprēķins'!M52</f>
        <v>0</v>
      </c>
      <c r="N104" s="396">
        <f>'2.pielik. Alternatīvu aprēķins'!N52</f>
        <v>0</v>
      </c>
      <c r="O104" s="396">
        <f>'2.pielik. Alternatīvu aprēķins'!O52</f>
        <v>0</v>
      </c>
      <c r="P104" s="396">
        <f>'2.pielik. Alternatīvu aprēķins'!P52</f>
        <v>0</v>
      </c>
      <c r="Q104" s="396">
        <f>'2.pielik. Alternatīvu aprēķins'!Q52</f>
        <v>0</v>
      </c>
      <c r="R104" s="396">
        <f>'2.pielik. Alternatīvu aprēķins'!R52</f>
        <v>0</v>
      </c>
      <c r="S104" s="396">
        <f>'2.pielik. Alternatīvu aprēķins'!S52</f>
        <v>0</v>
      </c>
      <c r="T104" s="396">
        <f>'2.pielik. Alternatīvu aprēķins'!T52</f>
        <v>0</v>
      </c>
      <c r="U104" s="396">
        <f>'2.pielik. Alternatīvu aprēķins'!U52</f>
        <v>0</v>
      </c>
      <c r="V104" s="396">
        <f>'2.pielik. Alternatīvu aprēķins'!V52</f>
        <v>0</v>
      </c>
      <c r="W104" s="396">
        <f>'2.pielik. Alternatīvu aprēķins'!W52</f>
        <v>0</v>
      </c>
      <c r="X104" s="396">
        <f>'2.pielik. Alternatīvu aprēķins'!X52</f>
        <v>0</v>
      </c>
      <c r="Y104" s="396">
        <f>'2.pielik. Alternatīvu aprēķins'!Y52</f>
        <v>0</v>
      </c>
      <c r="Z104" s="396">
        <f>'2.pielik. Alternatīvu aprēķins'!Z52</f>
        <v>0</v>
      </c>
      <c r="AA104" s="396">
        <f>'2.pielik. Alternatīvu aprēķins'!AA52</f>
        <v>0</v>
      </c>
      <c r="AB104" s="393">
        <f t="shared" si="25"/>
        <v>0</v>
      </c>
    </row>
    <row r="105" spans="1:28" ht="12.75">
      <c r="A105" s="389"/>
      <c r="B105" s="398">
        <v>9</v>
      </c>
      <c r="C105" s="166" t="s">
        <v>47</v>
      </c>
      <c r="D105" s="166"/>
      <c r="E105" s="385"/>
      <c r="F105" s="399" t="s">
        <v>6</v>
      </c>
      <c r="G105" s="400">
        <f>SUM(G106:G108)</f>
        <v>0</v>
      </c>
      <c r="H105" s="400">
        <f aca="true" t="shared" si="32" ref="H105:AA105">SUM(H106:H108)</f>
        <v>0</v>
      </c>
      <c r="I105" s="400">
        <f t="shared" si="32"/>
        <v>0</v>
      </c>
      <c r="J105" s="400">
        <f t="shared" si="32"/>
        <v>0</v>
      </c>
      <c r="K105" s="400">
        <f t="shared" si="32"/>
        <v>0</v>
      </c>
      <c r="L105" s="400">
        <f t="shared" si="32"/>
        <v>0</v>
      </c>
      <c r="M105" s="400">
        <f t="shared" si="32"/>
        <v>0</v>
      </c>
      <c r="N105" s="400">
        <f t="shared" si="32"/>
        <v>0</v>
      </c>
      <c r="O105" s="400">
        <f t="shared" si="32"/>
        <v>0</v>
      </c>
      <c r="P105" s="400">
        <f t="shared" si="32"/>
        <v>0</v>
      </c>
      <c r="Q105" s="400">
        <f t="shared" si="32"/>
        <v>0</v>
      </c>
      <c r="R105" s="400">
        <f t="shared" si="32"/>
        <v>0</v>
      </c>
      <c r="S105" s="400">
        <f t="shared" si="32"/>
        <v>0</v>
      </c>
      <c r="T105" s="400">
        <f t="shared" si="32"/>
        <v>0</v>
      </c>
      <c r="U105" s="400">
        <f t="shared" si="32"/>
        <v>0</v>
      </c>
      <c r="V105" s="400">
        <f t="shared" si="32"/>
        <v>0</v>
      </c>
      <c r="W105" s="400">
        <f t="shared" si="32"/>
        <v>0</v>
      </c>
      <c r="X105" s="400">
        <f t="shared" si="32"/>
        <v>0</v>
      </c>
      <c r="Y105" s="400">
        <f t="shared" si="32"/>
        <v>0</v>
      </c>
      <c r="Z105" s="400">
        <f t="shared" si="32"/>
        <v>0</v>
      </c>
      <c r="AA105" s="400">
        <f t="shared" si="32"/>
        <v>0</v>
      </c>
      <c r="AB105" s="393">
        <f t="shared" si="25"/>
        <v>0</v>
      </c>
    </row>
    <row r="106" spans="1:28" ht="12.75">
      <c r="A106" s="275"/>
      <c r="B106" s="401" t="s">
        <v>185</v>
      </c>
      <c r="C106" s="166">
        <f>'3.pielik.Soc.ek.aprēķins altern'!C58</f>
        <v>0</v>
      </c>
      <c r="D106" s="438"/>
      <c r="E106" s="395"/>
      <c r="F106" s="391" t="s">
        <v>6</v>
      </c>
      <c r="G106" s="402">
        <f>(1+$E$106)*'3.pielik.Soc.ek.aprēķins altern'!G58</f>
        <v>0</v>
      </c>
      <c r="H106" s="402">
        <f>(1+$E$106)*'3.pielik.Soc.ek.aprēķins altern'!H58</f>
        <v>0</v>
      </c>
      <c r="I106" s="402">
        <f>(1+$E$106)*'3.pielik.Soc.ek.aprēķins altern'!I58</f>
        <v>0</v>
      </c>
      <c r="J106" s="402">
        <f>(1+$E$106)*'3.pielik.Soc.ek.aprēķins altern'!J58</f>
        <v>0</v>
      </c>
      <c r="K106" s="402">
        <f>(1+$E$106)*'3.pielik.Soc.ek.aprēķins altern'!K58</f>
        <v>0</v>
      </c>
      <c r="L106" s="402">
        <f>(1+$E$106)*'3.pielik.Soc.ek.aprēķins altern'!L58</f>
        <v>0</v>
      </c>
      <c r="M106" s="402">
        <f>(1+$E$106)*'3.pielik.Soc.ek.aprēķins altern'!M58</f>
        <v>0</v>
      </c>
      <c r="N106" s="402">
        <f>(1+$E$106)*'3.pielik.Soc.ek.aprēķins altern'!N58</f>
        <v>0</v>
      </c>
      <c r="O106" s="402">
        <f>(1+$E$106)*'3.pielik.Soc.ek.aprēķins altern'!O58</f>
        <v>0</v>
      </c>
      <c r="P106" s="402">
        <f>(1+$E$106)*'3.pielik.Soc.ek.aprēķins altern'!P58</f>
        <v>0</v>
      </c>
      <c r="Q106" s="402">
        <f>(1+$E$106)*'3.pielik.Soc.ek.aprēķins altern'!Q58</f>
        <v>0</v>
      </c>
      <c r="R106" s="402">
        <f>(1+$E$106)*'3.pielik.Soc.ek.aprēķins altern'!R58</f>
        <v>0</v>
      </c>
      <c r="S106" s="402">
        <f>(1+$E$106)*'3.pielik.Soc.ek.aprēķins altern'!S58</f>
        <v>0</v>
      </c>
      <c r="T106" s="402">
        <f>(1+$E$106)*'3.pielik.Soc.ek.aprēķins altern'!T58</f>
        <v>0</v>
      </c>
      <c r="U106" s="402">
        <f>(1+$E$106)*'3.pielik.Soc.ek.aprēķins altern'!U58</f>
        <v>0</v>
      </c>
      <c r="V106" s="402">
        <f>(1+$E$106)*'3.pielik.Soc.ek.aprēķins altern'!V58</f>
        <v>0</v>
      </c>
      <c r="W106" s="402">
        <f>(1+$E$106)*'3.pielik.Soc.ek.aprēķins altern'!W58</f>
        <v>0</v>
      </c>
      <c r="X106" s="402">
        <f>(1+$E$106)*'3.pielik.Soc.ek.aprēķins altern'!X58</f>
        <v>0</v>
      </c>
      <c r="Y106" s="402">
        <f>(1+$E$106)*'3.pielik.Soc.ek.aprēķins altern'!Y58</f>
        <v>0</v>
      </c>
      <c r="Z106" s="402">
        <f>(1+$E$106)*'3.pielik.Soc.ek.aprēķins altern'!Z58</f>
        <v>0</v>
      </c>
      <c r="AA106" s="402">
        <f>(1+$E$106)*'3.pielik.Soc.ek.aprēķins altern'!AA58</f>
        <v>0</v>
      </c>
      <c r="AB106" s="393">
        <f>SUM(G106:AA106)</f>
        <v>0</v>
      </c>
    </row>
    <row r="107" spans="1:28" ht="12.75">
      <c r="A107" s="275"/>
      <c r="B107" s="401" t="s">
        <v>186</v>
      </c>
      <c r="C107" s="166">
        <f>'3.pielik.Soc.ek.aprēķins altern'!C59</f>
        <v>0</v>
      </c>
      <c r="D107" s="438"/>
      <c r="E107" s="395"/>
      <c r="F107" s="391" t="s">
        <v>6</v>
      </c>
      <c r="G107" s="402">
        <f>(1+$E$107)*'3.pielik.Soc.ek.aprēķins altern'!G59</f>
        <v>0</v>
      </c>
      <c r="H107" s="402">
        <f>(1+$E$107)*'3.pielik.Soc.ek.aprēķins altern'!H59</f>
        <v>0</v>
      </c>
      <c r="I107" s="402">
        <f>(1+$E$107)*'3.pielik.Soc.ek.aprēķins altern'!I59</f>
        <v>0</v>
      </c>
      <c r="J107" s="402">
        <f>(1+$E$107)*'3.pielik.Soc.ek.aprēķins altern'!J59</f>
        <v>0</v>
      </c>
      <c r="K107" s="402">
        <f>(1+$E$107)*'3.pielik.Soc.ek.aprēķins altern'!K59</f>
        <v>0</v>
      </c>
      <c r="L107" s="402">
        <f>(1+$E$107)*'3.pielik.Soc.ek.aprēķins altern'!L59</f>
        <v>0</v>
      </c>
      <c r="M107" s="402">
        <f>(1+$E$107)*'3.pielik.Soc.ek.aprēķins altern'!M59</f>
        <v>0</v>
      </c>
      <c r="N107" s="402">
        <f>(1+$E$107)*'3.pielik.Soc.ek.aprēķins altern'!N59</f>
        <v>0</v>
      </c>
      <c r="O107" s="402">
        <f>(1+$E$107)*'3.pielik.Soc.ek.aprēķins altern'!O59</f>
        <v>0</v>
      </c>
      <c r="P107" s="402">
        <f>(1+$E$107)*'3.pielik.Soc.ek.aprēķins altern'!P59</f>
        <v>0</v>
      </c>
      <c r="Q107" s="402">
        <f>(1+$E$107)*'3.pielik.Soc.ek.aprēķins altern'!Q59</f>
        <v>0</v>
      </c>
      <c r="R107" s="402">
        <f>(1+$E$107)*'3.pielik.Soc.ek.aprēķins altern'!R59</f>
        <v>0</v>
      </c>
      <c r="S107" s="402">
        <f>(1+$E$107)*'3.pielik.Soc.ek.aprēķins altern'!S59</f>
        <v>0</v>
      </c>
      <c r="T107" s="402">
        <f>(1+$E$107)*'3.pielik.Soc.ek.aprēķins altern'!T59</f>
        <v>0</v>
      </c>
      <c r="U107" s="402">
        <f>(1+$E$107)*'3.pielik.Soc.ek.aprēķins altern'!U59</f>
        <v>0</v>
      </c>
      <c r="V107" s="402">
        <f>(1+$E$107)*'3.pielik.Soc.ek.aprēķins altern'!V59</f>
        <v>0</v>
      </c>
      <c r="W107" s="402">
        <f>(1+$E$107)*'3.pielik.Soc.ek.aprēķins altern'!W59</f>
        <v>0</v>
      </c>
      <c r="X107" s="402">
        <f>(1+$E$107)*'3.pielik.Soc.ek.aprēķins altern'!X59</f>
        <v>0</v>
      </c>
      <c r="Y107" s="402">
        <f>(1+$E$107)*'3.pielik.Soc.ek.aprēķins altern'!Y59</f>
        <v>0</v>
      </c>
      <c r="Z107" s="402">
        <f>(1+$E$107)*'3.pielik.Soc.ek.aprēķins altern'!Z59</f>
        <v>0</v>
      </c>
      <c r="AA107" s="402">
        <f>(1+$E$107)*'3.pielik.Soc.ek.aprēķins altern'!AA59</f>
        <v>0</v>
      </c>
      <c r="AB107" s="393">
        <f>SUM(G107:AA107)</f>
        <v>0</v>
      </c>
    </row>
    <row r="108" spans="1:28" ht="12.75">
      <c r="A108" s="403"/>
      <c r="B108" s="401" t="s">
        <v>187</v>
      </c>
      <c r="C108" s="166">
        <f>'3.pielik.Soc.ek.aprēķins altern'!C60</f>
        <v>0</v>
      </c>
      <c r="D108" s="438"/>
      <c r="E108" s="404"/>
      <c r="F108" s="391" t="s">
        <v>6</v>
      </c>
      <c r="G108" s="402">
        <f>(1+$E$108)*'3.pielik.Soc.ek.aprēķins altern'!G60</f>
        <v>0</v>
      </c>
      <c r="H108" s="402">
        <f>(1+$E$108)*'3.pielik.Soc.ek.aprēķins altern'!H60</f>
        <v>0</v>
      </c>
      <c r="I108" s="402">
        <f>(1+$E$108)*'3.pielik.Soc.ek.aprēķins altern'!I60</f>
        <v>0</v>
      </c>
      <c r="J108" s="402">
        <f>(1+$E$108)*'3.pielik.Soc.ek.aprēķins altern'!J60</f>
        <v>0</v>
      </c>
      <c r="K108" s="402">
        <f>(1+$E$108)*'3.pielik.Soc.ek.aprēķins altern'!K60</f>
        <v>0</v>
      </c>
      <c r="L108" s="402">
        <f>(1+$E$108)*'3.pielik.Soc.ek.aprēķins altern'!L60</f>
        <v>0</v>
      </c>
      <c r="M108" s="402">
        <f>(1+$E$108)*'3.pielik.Soc.ek.aprēķins altern'!M60</f>
        <v>0</v>
      </c>
      <c r="N108" s="402">
        <f>(1+$E$108)*'3.pielik.Soc.ek.aprēķins altern'!N60</f>
        <v>0</v>
      </c>
      <c r="O108" s="402">
        <f>(1+$E$108)*'3.pielik.Soc.ek.aprēķins altern'!O60</f>
        <v>0</v>
      </c>
      <c r="P108" s="402">
        <f>(1+$E$108)*'3.pielik.Soc.ek.aprēķins altern'!P60</f>
        <v>0</v>
      </c>
      <c r="Q108" s="402">
        <f>(1+$E$108)*'3.pielik.Soc.ek.aprēķins altern'!Q60</f>
        <v>0</v>
      </c>
      <c r="R108" s="402">
        <f>(1+$E$108)*'3.pielik.Soc.ek.aprēķins altern'!R60</f>
        <v>0</v>
      </c>
      <c r="S108" s="402">
        <f>(1+$E$108)*'3.pielik.Soc.ek.aprēķins altern'!S60</f>
        <v>0</v>
      </c>
      <c r="T108" s="402">
        <f>(1+$E$108)*'3.pielik.Soc.ek.aprēķins altern'!T60</f>
        <v>0</v>
      </c>
      <c r="U108" s="402">
        <f>(1+$E$108)*'3.pielik.Soc.ek.aprēķins altern'!U60</f>
        <v>0</v>
      </c>
      <c r="V108" s="402">
        <f>(1+$E$108)*'3.pielik.Soc.ek.aprēķins altern'!V60</f>
        <v>0</v>
      </c>
      <c r="W108" s="402">
        <f>(1+$E$108)*'3.pielik.Soc.ek.aprēķins altern'!W60</f>
        <v>0</v>
      </c>
      <c r="X108" s="402">
        <f>(1+$E$108)*'3.pielik.Soc.ek.aprēķins altern'!X60</f>
        <v>0</v>
      </c>
      <c r="Y108" s="402">
        <f>(1+$E$108)*'3.pielik.Soc.ek.aprēķins altern'!Y60</f>
        <v>0</v>
      </c>
      <c r="Z108" s="402">
        <f>(1+$E$108)*'3.pielik.Soc.ek.aprēķins altern'!Z60</f>
        <v>0</v>
      </c>
      <c r="AA108" s="402">
        <f>(1+$E$108)*'3.pielik.Soc.ek.aprēķins altern'!AA60</f>
        <v>0</v>
      </c>
      <c r="AB108" s="393">
        <f>SUM(G108:AA108)</f>
        <v>0</v>
      </c>
    </row>
    <row r="109" spans="1:28" ht="12.75">
      <c r="A109" s="403"/>
      <c r="B109" s="166">
        <v>10</v>
      </c>
      <c r="C109" s="166" t="s">
        <v>74</v>
      </c>
      <c r="D109" s="166"/>
      <c r="E109" s="452"/>
      <c r="F109" s="236" t="s">
        <v>6</v>
      </c>
      <c r="G109" s="407">
        <f>G93+G89+G97+G105</f>
        <v>0</v>
      </c>
      <c r="H109" s="407">
        <f aca="true" t="shared" si="33" ref="H109:AA109">H93+H89+H97+H105</f>
        <v>0</v>
      </c>
      <c r="I109" s="407">
        <f t="shared" si="33"/>
        <v>0</v>
      </c>
      <c r="J109" s="407">
        <f t="shared" si="33"/>
        <v>0</v>
      </c>
      <c r="K109" s="407">
        <f t="shared" si="33"/>
        <v>0</v>
      </c>
      <c r="L109" s="407">
        <f t="shared" si="33"/>
        <v>0</v>
      </c>
      <c r="M109" s="407">
        <f t="shared" si="33"/>
        <v>0</v>
      </c>
      <c r="N109" s="407">
        <f t="shared" si="33"/>
        <v>0</v>
      </c>
      <c r="O109" s="407">
        <f t="shared" si="33"/>
        <v>0</v>
      </c>
      <c r="P109" s="407">
        <f t="shared" si="33"/>
        <v>0</v>
      </c>
      <c r="Q109" s="407">
        <f t="shared" si="33"/>
        <v>0</v>
      </c>
      <c r="R109" s="407">
        <f t="shared" si="33"/>
        <v>0</v>
      </c>
      <c r="S109" s="407">
        <f t="shared" si="33"/>
        <v>0</v>
      </c>
      <c r="T109" s="407">
        <f t="shared" si="33"/>
        <v>0</v>
      </c>
      <c r="U109" s="407">
        <f t="shared" si="33"/>
        <v>0</v>
      </c>
      <c r="V109" s="407">
        <f t="shared" si="33"/>
        <v>0</v>
      </c>
      <c r="W109" s="407">
        <f t="shared" si="33"/>
        <v>0</v>
      </c>
      <c r="X109" s="407">
        <f t="shared" si="33"/>
        <v>0</v>
      </c>
      <c r="Y109" s="407">
        <f t="shared" si="33"/>
        <v>0</v>
      </c>
      <c r="Z109" s="407">
        <f t="shared" si="33"/>
        <v>0</v>
      </c>
      <c r="AA109" s="407">
        <f t="shared" si="33"/>
        <v>0</v>
      </c>
      <c r="AB109" s="393">
        <f>SUM(G109:AA109)</f>
        <v>0</v>
      </c>
    </row>
    <row r="110" spans="1:28" ht="12.75">
      <c r="A110" s="345"/>
      <c r="B110" s="172">
        <v>11</v>
      </c>
      <c r="C110" s="157" t="s">
        <v>14</v>
      </c>
      <c r="D110" s="245"/>
      <c r="E110" s="385"/>
      <c r="F110" s="408" t="s">
        <v>6</v>
      </c>
      <c r="G110" s="409">
        <f>G76+G82+G89+G93+G105+G86+G87+G97</f>
        <v>0</v>
      </c>
      <c r="H110" s="410">
        <f>H76+H82+H89+H93+H105+H86+H87+H97</f>
        <v>0</v>
      </c>
      <c r="I110" s="410">
        <f aca="true" t="shared" si="34" ref="I110:AA110">I76+I82+I89+I93+I105+I86+I87+I97</f>
        <v>0</v>
      </c>
      <c r="J110" s="410">
        <f t="shared" si="34"/>
        <v>0</v>
      </c>
      <c r="K110" s="410">
        <f t="shared" si="34"/>
        <v>0</v>
      </c>
      <c r="L110" s="410">
        <f t="shared" si="34"/>
        <v>0</v>
      </c>
      <c r="M110" s="410">
        <f t="shared" si="34"/>
        <v>0</v>
      </c>
      <c r="N110" s="410">
        <f t="shared" si="34"/>
        <v>0</v>
      </c>
      <c r="O110" s="410">
        <f t="shared" si="34"/>
        <v>0</v>
      </c>
      <c r="P110" s="410">
        <f t="shared" si="34"/>
        <v>0</v>
      </c>
      <c r="Q110" s="410">
        <f t="shared" si="34"/>
        <v>0</v>
      </c>
      <c r="R110" s="410">
        <f t="shared" si="34"/>
        <v>0</v>
      </c>
      <c r="S110" s="410">
        <f t="shared" si="34"/>
        <v>0</v>
      </c>
      <c r="T110" s="410">
        <f t="shared" si="34"/>
        <v>0</v>
      </c>
      <c r="U110" s="410">
        <f t="shared" si="34"/>
        <v>0</v>
      </c>
      <c r="V110" s="410">
        <f t="shared" si="34"/>
        <v>0</v>
      </c>
      <c r="W110" s="410">
        <f t="shared" si="34"/>
        <v>0</v>
      </c>
      <c r="X110" s="410">
        <f t="shared" si="34"/>
        <v>0</v>
      </c>
      <c r="Y110" s="410">
        <f t="shared" si="34"/>
        <v>0</v>
      </c>
      <c r="Z110" s="410">
        <f t="shared" si="34"/>
        <v>0</v>
      </c>
      <c r="AA110" s="411">
        <f t="shared" si="34"/>
        <v>0</v>
      </c>
      <c r="AB110" s="412">
        <f>SUM(G110:AA110)</f>
        <v>0</v>
      </c>
    </row>
    <row r="111" spans="1:28" ht="12.75">
      <c r="A111" s="18">
        <v>2</v>
      </c>
      <c r="B111" s="19" t="s">
        <v>15</v>
      </c>
      <c r="C111" s="19"/>
      <c r="D111" s="19"/>
      <c r="E111" s="19"/>
      <c r="F111" s="19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1"/>
    </row>
    <row r="112" spans="1:28" ht="12.75">
      <c r="A112" s="194"/>
      <c r="B112" s="194"/>
      <c r="C112" s="194"/>
      <c r="D112" s="194"/>
      <c r="E112" s="194"/>
      <c r="F112" s="382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</row>
    <row r="113" spans="1:28" ht="12.75">
      <c r="A113" s="281"/>
      <c r="B113" s="413" t="s">
        <v>16</v>
      </c>
      <c r="C113" s="283" t="s">
        <v>57</v>
      </c>
      <c r="D113" s="283"/>
      <c r="E113" s="316"/>
      <c r="F113" s="414" t="s">
        <v>18</v>
      </c>
      <c r="G113" s="415">
        <f>'3.pielik.Soc.ek.analīze altern.'!G52</f>
        <v>0</v>
      </c>
      <c r="H113" s="334" t="s">
        <v>39</v>
      </c>
      <c r="I113" s="334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334"/>
      <c r="AA113" s="417"/>
      <c r="AB113" s="418"/>
    </row>
    <row r="114" spans="1:28" ht="12.75">
      <c r="A114" s="275"/>
      <c r="B114" s="4" t="s">
        <v>19</v>
      </c>
      <c r="C114" s="289" t="s">
        <v>20</v>
      </c>
      <c r="D114" s="289"/>
      <c r="E114" s="317"/>
      <c r="F114" s="317" t="s">
        <v>21</v>
      </c>
      <c r="G114" s="420">
        <v>0</v>
      </c>
      <c r="H114" s="420">
        <v>1</v>
      </c>
      <c r="I114" s="420">
        <v>2</v>
      </c>
      <c r="J114" s="420">
        <v>3</v>
      </c>
      <c r="K114" s="420">
        <v>4</v>
      </c>
      <c r="L114" s="420">
        <v>5</v>
      </c>
      <c r="M114" s="420">
        <v>6</v>
      </c>
      <c r="N114" s="420">
        <v>7</v>
      </c>
      <c r="O114" s="420">
        <v>8</v>
      </c>
      <c r="P114" s="420">
        <v>9</v>
      </c>
      <c r="Q114" s="420">
        <v>10</v>
      </c>
      <c r="R114" s="420">
        <v>11</v>
      </c>
      <c r="S114" s="420">
        <v>12</v>
      </c>
      <c r="T114" s="420">
        <v>13</v>
      </c>
      <c r="U114" s="420">
        <v>14</v>
      </c>
      <c r="V114" s="420">
        <v>15</v>
      </c>
      <c r="W114" s="420">
        <v>16</v>
      </c>
      <c r="X114" s="420">
        <v>17</v>
      </c>
      <c r="Y114" s="420">
        <v>18</v>
      </c>
      <c r="Z114" s="420">
        <v>19</v>
      </c>
      <c r="AA114" s="420">
        <v>20</v>
      </c>
      <c r="AB114" s="422"/>
    </row>
    <row r="115" spans="1:28" ht="12.75">
      <c r="A115" s="304"/>
      <c r="B115" s="193" t="s">
        <v>22</v>
      </c>
      <c r="C115" s="181" t="s">
        <v>23</v>
      </c>
      <c r="D115" s="181"/>
      <c r="E115" s="319"/>
      <c r="F115" s="186" t="s">
        <v>24</v>
      </c>
      <c r="G115" s="423">
        <f>1/(1+$G$113)^G114</f>
        <v>1</v>
      </c>
      <c r="H115" s="189">
        <f aca="true" t="shared" si="35" ref="H115:AA115">1/(1+$G$113)^H114</f>
        <v>1</v>
      </c>
      <c r="I115" s="189">
        <f t="shared" si="35"/>
        <v>1</v>
      </c>
      <c r="J115" s="189">
        <f t="shared" si="35"/>
        <v>1</v>
      </c>
      <c r="K115" s="189">
        <f t="shared" si="35"/>
        <v>1</v>
      </c>
      <c r="L115" s="189">
        <f t="shared" si="35"/>
        <v>1</v>
      </c>
      <c r="M115" s="189">
        <f t="shared" si="35"/>
        <v>1</v>
      </c>
      <c r="N115" s="189">
        <f t="shared" si="35"/>
        <v>1</v>
      </c>
      <c r="O115" s="189">
        <f t="shared" si="35"/>
        <v>1</v>
      </c>
      <c r="P115" s="189">
        <f t="shared" si="35"/>
        <v>1</v>
      </c>
      <c r="Q115" s="189">
        <f t="shared" si="35"/>
        <v>1</v>
      </c>
      <c r="R115" s="189">
        <f t="shared" si="35"/>
        <v>1</v>
      </c>
      <c r="S115" s="189">
        <f t="shared" si="35"/>
        <v>1</v>
      </c>
      <c r="T115" s="189">
        <f t="shared" si="35"/>
        <v>1</v>
      </c>
      <c r="U115" s="189">
        <f>1/(1+$G$113)^U114</f>
        <v>1</v>
      </c>
      <c r="V115" s="189">
        <f t="shared" si="35"/>
        <v>1</v>
      </c>
      <c r="W115" s="189">
        <f t="shared" si="35"/>
        <v>1</v>
      </c>
      <c r="X115" s="189">
        <f t="shared" si="35"/>
        <v>1</v>
      </c>
      <c r="Y115" s="189">
        <f t="shared" si="35"/>
        <v>1</v>
      </c>
      <c r="Z115" s="189">
        <f t="shared" si="35"/>
        <v>1</v>
      </c>
      <c r="AA115" s="424">
        <f t="shared" si="35"/>
        <v>1</v>
      </c>
      <c r="AB115" s="425"/>
    </row>
    <row r="116" spans="1:28" ht="12.75">
      <c r="A116" s="275"/>
      <c r="B116" s="4" t="s">
        <v>25</v>
      </c>
      <c r="C116" s="245" t="s">
        <v>78</v>
      </c>
      <c r="D116" s="245"/>
      <c r="E116" s="4"/>
      <c r="F116" s="391" t="s">
        <v>6</v>
      </c>
      <c r="G116" s="426">
        <f aca="true" t="shared" si="36" ref="G116:AA116">G115*G76</f>
        <v>0</v>
      </c>
      <c r="H116" s="426">
        <f t="shared" si="36"/>
        <v>0</v>
      </c>
      <c r="I116" s="426">
        <f t="shared" si="36"/>
        <v>0</v>
      </c>
      <c r="J116" s="426">
        <f t="shared" si="36"/>
        <v>0</v>
      </c>
      <c r="K116" s="426">
        <f t="shared" si="36"/>
        <v>0</v>
      </c>
      <c r="L116" s="426">
        <f t="shared" si="36"/>
        <v>0</v>
      </c>
      <c r="M116" s="426">
        <f t="shared" si="36"/>
        <v>0</v>
      </c>
      <c r="N116" s="426">
        <f t="shared" si="36"/>
        <v>0</v>
      </c>
      <c r="O116" s="426">
        <f t="shared" si="36"/>
        <v>0</v>
      </c>
      <c r="P116" s="426">
        <f t="shared" si="36"/>
        <v>0</v>
      </c>
      <c r="Q116" s="426">
        <f t="shared" si="36"/>
        <v>0</v>
      </c>
      <c r="R116" s="426">
        <f t="shared" si="36"/>
        <v>0</v>
      </c>
      <c r="S116" s="426">
        <f t="shared" si="36"/>
        <v>0</v>
      </c>
      <c r="T116" s="426">
        <f t="shared" si="36"/>
        <v>0</v>
      </c>
      <c r="U116" s="426">
        <f t="shared" si="36"/>
        <v>0</v>
      </c>
      <c r="V116" s="426">
        <f t="shared" si="36"/>
        <v>0</v>
      </c>
      <c r="W116" s="426">
        <f t="shared" si="36"/>
        <v>0</v>
      </c>
      <c r="X116" s="426">
        <f t="shared" si="36"/>
        <v>0</v>
      </c>
      <c r="Y116" s="426">
        <f t="shared" si="36"/>
        <v>0</v>
      </c>
      <c r="Z116" s="426">
        <f t="shared" si="36"/>
        <v>0</v>
      </c>
      <c r="AA116" s="426">
        <f t="shared" si="36"/>
        <v>0</v>
      </c>
      <c r="AB116" s="298">
        <f>SUM(G116:AA116)</f>
        <v>0</v>
      </c>
    </row>
    <row r="117" spans="1:28" ht="12.75">
      <c r="A117" s="275"/>
      <c r="B117" s="4" t="s">
        <v>27</v>
      </c>
      <c r="C117" s="245" t="s">
        <v>188</v>
      </c>
      <c r="D117" s="245"/>
      <c r="E117" s="4"/>
      <c r="F117" s="391" t="s">
        <v>6</v>
      </c>
      <c r="G117" s="426">
        <f>G82*G115</f>
        <v>0</v>
      </c>
      <c r="H117" s="426">
        <f aca="true" t="shared" si="37" ref="H117:AA117">H82*H115</f>
        <v>0</v>
      </c>
      <c r="I117" s="426">
        <f t="shared" si="37"/>
        <v>0</v>
      </c>
      <c r="J117" s="426">
        <f t="shared" si="37"/>
        <v>0</v>
      </c>
      <c r="K117" s="426">
        <f t="shared" si="37"/>
        <v>0</v>
      </c>
      <c r="L117" s="426">
        <f t="shared" si="37"/>
        <v>0</v>
      </c>
      <c r="M117" s="426">
        <f t="shared" si="37"/>
        <v>0</v>
      </c>
      <c r="N117" s="426">
        <f t="shared" si="37"/>
        <v>0</v>
      </c>
      <c r="O117" s="426">
        <f t="shared" si="37"/>
        <v>0</v>
      </c>
      <c r="P117" s="426">
        <f t="shared" si="37"/>
        <v>0</v>
      </c>
      <c r="Q117" s="426">
        <f t="shared" si="37"/>
        <v>0</v>
      </c>
      <c r="R117" s="426">
        <f t="shared" si="37"/>
        <v>0</v>
      </c>
      <c r="S117" s="426">
        <f t="shared" si="37"/>
        <v>0</v>
      </c>
      <c r="T117" s="426">
        <f t="shared" si="37"/>
        <v>0</v>
      </c>
      <c r="U117" s="426">
        <f t="shared" si="37"/>
        <v>0</v>
      </c>
      <c r="V117" s="426">
        <f t="shared" si="37"/>
        <v>0</v>
      </c>
      <c r="W117" s="426">
        <f t="shared" si="37"/>
        <v>0</v>
      </c>
      <c r="X117" s="426">
        <f t="shared" si="37"/>
        <v>0</v>
      </c>
      <c r="Y117" s="426">
        <f t="shared" si="37"/>
        <v>0</v>
      </c>
      <c r="Z117" s="426">
        <f t="shared" si="37"/>
        <v>0</v>
      </c>
      <c r="AA117" s="426">
        <f t="shared" si="37"/>
        <v>0</v>
      </c>
      <c r="AB117" s="298">
        <f aca="true" t="shared" si="38" ref="AB117:AB126">SUM(G117:AA117)</f>
        <v>0</v>
      </c>
    </row>
    <row r="118" spans="1:28" ht="12.75">
      <c r="A118" s="275"/>
      <c r="B118" s="4" t="s">
        <v>29</v>
      </c>
      <c r="C118" s="245" t="s">
        <v>189</v>
      </c>
      <c r="D118" s="245"/>
      <c r="E118" s="4"/>
      <c r="F118" s="391" t="s">
        <v>6</v>
      </c>
      <c r="G118" s="426">
        <f>G86*G115</f>
        <v>0</v>
      </c>
      <c r="H118" s="426">
        <f aca="true" t="shared" si="39" ref="H118:AA118">H86*H115</f>
        <v>0</v>
      </c>
      <c r="I118" s="426">
        <f t="shared" si="39"/>
        <v>0</v>
      </c>
      <c r="J118" s="426">
        <f t="shared" si="39"/>
        <v>0</v>
      </c>
      <c r="K118" s="426">
        <f t="shared" si="39"/>
        <v>0</v>
      </c>
      <c r="L118" s="426">
        <f t="shared" si="39"/>
        <v>0</v>
      </c>
      <c r="M118" s="426">
        <f t="shared" si="39"/>
        <v>0</v>
      </c>
      <c r="N118" s="426">
        <f t="shared" si="39"/>
        <v>0</v>
      </c>
      <c r="O118" s="426">
        <f t="shared" si="39"/>
        <v>0</v>
      </c>
      <c r="P118" s="426">
        <f t="shared" si="39"/>
        <v>0</v>
      </c>
      <c r="Q118" s="426">
        <f t="shared" si="39"/>
        <v>0</v>
      </c>
      <c r="R118" s="426">
        <f t="shared" si="39"/>
        <v>0</v>
      </c>
      <c r="S118" s="426">
        <f t="shared" si="39"/>
        <v>0</v>
      </c>
      <c r="T118" s="426">
        <f t="shared" si="39"/>
        <v>0</v>
      </c>
      <c r="U118" s="426">
        <f t="shared" si="39"/>
        <v>0</v>
      </c>
      <c r="V118" s="426">
        <f t="shared" si="39"/>
        <v>0</v>
      </c>
      <c r="W118" s="426">
        <f t="shared" si="39"/>
        <v>0</v>
      </c>
      <c r="X118" s="426">
        <f t="shared" si="39"/>
        <v>0</v>
      </c>
      <c r="Y118" s="426">
        <f t="shared" si="39"/>
        <v>0</v>
      </c>
      <c r="Z118" s="426">
        <f t="shared" si="39"/>
        <v>0</v>
      </c>
      <c r="AA118" s="426">
        <f t="shared" si="39"/>
        <v>0</v>
      </c>
      <c r="AB118" s="298">
        <f t="shared" si="38"/>
        <v>0</v>
      </c>
    </row>
    <row r="119" spans="1:28" ht="12.75">
      <c r="A119" s="275"/>
      <c r="B119" s="4" t="s">
        <v>31</v>
      </c>
      <c r="C119" s="245" t="s">
        <v>190</v>
      </c>
      <c r="D119" s="245"/>
      <c r="E119" s="4"/>
      <c r="F119" s="391" t="s">
        <v>6</v>
      </c>
      <c r="G119" s="426">
        <f>G115*G87</f>
        <v>0</v>
      </c>
      <c r="H119" s="426">
        <f aca="true" t="shared" si="40" ref="H119:AA119">H115*H87</f>
        <v>0</v>
      </c>
      <c r="I119" s="426">
        <f t="shared" si="40"/>
        <v>0</v>
      </c>
      <c r="J119" s="426">
        <f t="shared" si="40"/>
        <v>0</v>
      </c>
      <c r="K119" s="426">
        <f t="shared" si="40"/>
        <v>0</v>
      </c>
      <c r="L119" s="426">
        <f t="shared" si="40"/>
        <v>0</v>
      </c>
      <c r="M119" s="426">
        <f t="shared" si="40"/>
        <v>0</v>
      </c>
      <c r="N119" s="426">
        <f t="shared" si="40"/>
        <v>0</v>
      </c>
      <c r="O119" s="426">
        <f t="shared" si="40"/>
        <v>0</v>
      </c>
      <c r="P119" s="426">
        <f t="shared" si="40"/>
        <v>0</v>
      </c>
      <c r="Q119" s="426">
        <f t="shared" si="40"/>
        <v>0</v>
      </c>
      <c r="R119" s="426">
        <f t="shared" si="40"/>
        <v>0</v>
      </c>
      <c r="S119" s="426">
        <f t="shared" si="40"/>
        <v>0</v>
      </c>
      <c r="T119" s="426">
        <f t="shared" si="40"/>
        <v>0</v>
      </c>
      <c r="U119" s="426">
        <f t="shared" si="40"/>
        <v>0</v>
      </c>
      <c r="V119" s="426">
        <f t="shared" si="40"/>
        <v>0</v>
      </c>
      <c r="W119" s="426">
        <f t="shared" si="40"/>
        <v>0</v>
      </c>
      <c r="X119" s="426">
        <f t="shared" si="40"/>
        <v>0</v>
      </c>
      <c r="Y119" s="426">
        <f t="shared" si="40"/>
        <v>0</v>
      </c>
      <c r="Z119" s="426">
        <f t="shared" si="40"/>
        <v>0</v>
      </c>
      <c r="AA119" s="426">
        <f t="shared" si="40"/>
        <v>0</v>
      </c>
      <c r="AB119" s="298">
        <f t="shared" si="38"/>
        <v>0</v>
      </c>
    </row>
    <row r="120" spans="1:28" ht="12.75">
      <c r="A120" s="275"/>
      <c r="B120" s="4" t="s">
        <v>33</v>
      </c>
      <c r="C120" s="245" t="s">
        <v>84</v>
      </c>
      <c r="D120" s="245"/>
      <c r="E120" s="4"/>
      <c r="F120" s="391" t="s">
        <v>6</v>
      </c>
      <c r="G120" s="426">
        <f>G115*G88</f>
        <v>0</v>
      </c>
      <c r="H120" s="426">
        <f aca="true" t="shared" si="41" ref="H120:AA120">H115*H88</f>
        <v>0</v>
      </c>
      <c r="I120" s="426">
        <f t="shared" si="41"/>
        <v>0</v>
      </c>
      <c r="J120" s="426">
        <f t="shared" si="41"/>
        <v>0</v>
      </c>
      <c r="K120" s="426">
        <f t="shared" si="41"/>
        <v>0</v>
      </c>
      <c r="L120" s="426">
        <f t="shared" si="41"/>
        <v>0</v>
      </c>
      <c r="M120" s="426">
        <f t="shared" si="41"/>
        <v>0</v>
      </c>
      <c r="N120" s="426">
        <f t="shared" si="41"/>
        <v>0</v>
      </c>
      <c r="O120" s="426">
        <f t="shared" si="41"/>
        <v>0</v>
      </c>
      <c r="P120" s="426">
        <f t="shared" si="41"/>
        <v>0</v>
      </c>
      <c r="Q120" s="426">
        <f t="shared" si="41"/>
        <v>0</v>
      </c>
      <c r="R120" s="426">
        <f t="shared" si="41"/>
        <v>0</v>
      </c>
      <c r="S120" s="426">
        <f t="shared" si="41"/>
        <v>0</v>
      </c>
      <c r="T120" s="426">
        <f t="shared" si="41"/>
        <v>0</v>
      </c>
      <c r="U120" s="426">
        <f t="shared" si="41"/>
        <v>0</v>
      </c>
      <c r="V120" s="426">
        <f t="shared" si="41"/>
        <v>0</v>
      </c>
      <c r="W120" s="426">
        <f t="shared" si="41"/>
        <v>0</v>
      </c>
      <c r="X120" s="426">
        <f t="shared" si="41"/>
        <v>0</v>
      </c>
      <c r="Y120" s="426">
        <f t="shared" si="41"/>
        <v>0</v>
      </c>
      <c r="Z120" s="426">
        <f t="shared" si="41"/>
        <v>0</v>
      </c>
      <c r="AA120" s="426">
        <f t="shared" si="41"/>
        <v>0</v>
      </c>
      <c r="AB120" s="298">
        <f t="shared" si="38"/>
        <v>0</v>
      </c>
    </row>
    <row r="121" spans="1:28" ht="12.75">
      <c r="A121" s="275"/>
      <c r="B121" s="4" t="s">
        <v>35</v>
      </c>
      <c r="C121" s="166" t="s">
        <v>80</v>
      </c>
      <c r="D121" s="245"/>
      <c r="E121" s="4"/>
      <c r="F121" s="391" t="s">
        <v>6</v>
      </c>
      <c r="G121" s="426">
        <f>G115*G89</f>
        <v>0</v>
      </c>
      <c r="H121" s="426">
        <f aca="true" t="shared" si="42" ref="H121:AA121">H115*H89</f>
        <v>0</v>
      </c>
      <c r="I121" s="426">
        <f t="shared" si="42"/>
        <v>0</v>
      </c>
      <c r="J121" s="426">
        <f t="shared" si="42"/>
        <v>0</v>
      </c>
      <c r="K121" s="426">
        <f t="shared" si="42"/>
        <v>0</v>
      </c>
      <c r="L121" s="426">
        <f t="shared" si="42"/>
        <v>0</v>
      </c>
      <c r="M121" s="426">
        <f t="shared" si="42"/>
        <v>0</v>
      </c>
      <c r="N121" s="426">
        <f t="shared" si="42"/>
        <v>0</v>
      </c>
      <c r="O121" s="426">
        <f t="shared" si="42"/>
        <v>0</v>
      </c>
      <c r="P121" s="426">
        <f t="shared" si="42"/>
        <v>0</v>
      </c>
      <c r="Q121" s="426">
        <f t="shared" si="42"/>
        <v>0</v>
      </c>
      <c r="R121" s="426">
        <f t="shared" si="42"/>
        <v>0</v>
      </c>
      <c r="S121" s="426">
        <f t="shared" si="42"/>
        <v>0</v>
      </c>
      <c r="T121" s="426">
        <f t="shared" si="42"/>
        <v>0</v>
      </c>
      <c r="U121" s="426">
        <f t="shared" si="42"/>
        <v>0</v>
      </c>
      <c r="V121" s="426">
        <f t="shared" si="42"/>
        <v>0</v>
      </c>
      <c r="W121" s="426">
        <f t="shared" si="42"/>
        <v>0</v>
      </c>
      <c r="X121" s="426">
        <f t="shared" si="42"/>
        <v>0</v>
      </c>
      <c r="Y121" s="426">
        <f t="shared" si="42"/>
        <v>0</v>
      </c>
      <c r="Z121" s="426">
        <f t="shared" si="42"/>
        <v>0</v>
      </c>
      <c r="AA121" s="426">
        <f t="shared" si="42"/>
        <v>0</v>
      </c>
      <c r="AB121" s="298">
        <f t="shared" si="38"/>
        <v>0</v>
      </c>
    </row>
    <row r="122" spans="1:28" ht="12.75">
      <c r="A122" s="275"/>
      <c r="B122" s="4" t="s">
        <v>166</v>
      </c>
      <c r="C122" s="166" t="s">
        <v>191</v>
      </c>
      <c r="D122" s="245"/>
      <c r="E122" s="4"/>
      <c r="F122" s="391" t="s">
        <v>6</v>
      </c>
      <c r="G122" s="426">
        <f>G93*G115</f>
        <v>0</v>
      </c>
      <c r="H122" s="426">
        <f aca="true" t="shared" si="43" ref="H122:AA122">H93*H115</f>
        <v>0</v>
      </c>
      <c r="I122" s="426">
        <f t="shared" si="43"/>
        <v>0</v>
      </c>
      <c r="J122" s="426">
        <f t="shared" si="43"/>
        <v>0</v>
      </c>
      <c r="K122" s="426">
        <f t="shared" si="43"/>
        <v>0</v>
      </c>
      <c r="L122" s="426">
        <f t="shared" si="43"/>
        <v>0</v>
      </c>
      <c r="M122" s="426">
        <f t="shared" si="43"/>
        <v>0</v>
      </c>
      <c r="N122" s="426">
        <f t="shared" si="43"/>
        <v>0</v>
      </c>
      <c r="O122" s="426">
        <f t="shared" si="43"/>
        <v>0</v>
      </c>
      <c r="P122" s="426">
        <f t="shared" si="43"/>
        <v>0</v>
      </c>
      <c r="Q122" s="426">
        <f t="shared" si="43"/>
        <v>0</v>
      </c>
      <c r="R122" s="426">
        <f t="shared" si="43"/>
        <v>0</v>
      </c>
      <c r="S122" s="426">
        <f t="shared" si="43"/>
        <v>0</v>
      </c>
      <c r="T122" s="426">
        <f t="shared" si="43"/>
        <v>0</v>
      </c>
      <c r="U122" s="426">
        <f t="shared" si="43"/>
        <v>0</v>
      </c>
      <c r="V122" s="426">
        <f t="shared" si="43"/>
        <v>0</v>
      </c>
      <c r="W122" s="426">
        <f t="shared" si="43"/>
        <v>0</v>
      </c>
      <c r="X122" s="426">
        <f t="shared" si="43"/>
        <v>0</v>
      </c>
      <c r="Y122" s="426">
        <f t="shared" si="43"/>
        <v>0</v>
      </c>
      <c r="Z122" s="426">
        <f t="shared" si="43"/>
        <v>0</v>
      </c>
      <c r="AA122" s="426">
        <f t="shared" si="43"/>
        <v>0</v>
      </c>
      <c r="AB122" s="298">
        <f t="shared" si="38"/>
        <v>0</v>
      </c>
    </row>
    <row r="123" spans="1:28" ht="12.75">
      <c r="A123" s="275"/>
      <c r="B123" s="4" t="s">
        <v>167</v>
      </c>
      <c r="C123" s="166" t="s">
        <v>192</v>
      </c>
      <c r="D123" s="166"/>
      <c r="E123" s="4"/>
      <c r="F123" s="391" t="s">
        <v>6</v>
      </c>
      <c r="G123" s="426">
        <f>G97*G115</f>
        <v>0</v>
      </c>
      <c r="H123" s="426">
        <f aca="true" t="shared" si="44" ref="H123:AA123">H93*H115</f>
        <v>0</v>
      </c>
      <c r="I123" s="426">
        <f t="shared" si="44"/>
        <v>0</v>
      </c>
      <c r="J123" s="426">
        <f t="shared" si="44"/>
        <v>0</v>
      </c>
      <c r="K123" s="426">
        <f t="shared" si="44"/>
        <v>0</v>
      </c>
      <c r="L123" s="426">
        <f t="shared" si="44"/>
        <v>0</v>
      </c>
      <c r="M123" s="426">
        <f t="shared" si="44"/>
        <v>0</v>
      </c>
      <c r="N123" s="426">
        <f t="shared" si="44"/>
        <v>0</v>
      </c>
      <c r="O123" s="426">
        <f t="shared" si="44"/>
        <v>0</v>
      </c>
      <c r="P123" s="426">
        <f t="shared" si="44"/>
        <v>0</v>
      </c>
      <c r="Q123" s="426">
        <f t="shared" si="44"/>
        <v>0</v>
      </c>
      <c r="R123" s="426">
        <f t="shared" si="44"/>
        <v>0</v>
      </c>
      <c r="S123" s="426">
        <f t="shared" si="44"/>
        <v>0</v>
      </c>
      <c r="T123" s="426">
        <f t="shared" si="44"/>
        <v>0</v>
      </c>
      <c r="U123" s="426">
        <f t="shared" si="44"/>
        <v>0</v>
      </c>
      <c r="V123" s="426">
        <f t="shared" si="44"/>
        <v>0</v>
      </c>
      <c r="W123" s="426">
        <f t="shared" si="44"/>
        <v>0</v>
      </c>
      <c r="X123" s="426">
        <f t="shared" si="44"/>
        <v>0</v>
      </c>
      <c r="Y123" s="426">
        <f t="shared" si="44"/>
        <v>0</v>
      </c>
      <c r="Z123" s="426">
        <f t="shared" si="44"/>
        <v>0</v>
      </c>
      <c r="AA123" s="426">
        <f t="shared" si="44"/>
        <v>0</v>
      </c>
      <c r="AB123" s="298">
        <f t="shared" si="38"/>
        <v>0</v>
      </c>
    </row>
    <row r="124" spans="1:28" ht="12.75">
      <c r="A124" s="4"/>
      <c r="B124" s="453" t="s">
        <v>193</v>
      </c>
      <c r="C124" s="166" t="s">
        <v>82</v>
      </c>
      <c r="D124" s="166"/>
      <c r="E124" s="4"/>
      <c r="F124" s="391" t="s">
        <v>6</v>
      </c>
      <c r="G124" s="426">
        <f>G115*G105</f>
        <v>0</v>
      </c>
      <c r="H124" s="426">
        <f aca="true" t="shared" si="45" ref="H124:AA124">H115*H105</f>
        <v>0</v>
      </c>
      <c r="I124" s="426">
        <f t="shared" si="45"/>
        <v>0</v>
      </c>
      <c r="J124" s="426">
        <f t="shared" si="45"/>
        <v>0</v>
      </c>
      <c r="K124" s="426">
        <f t="shared" si="45"/>
        <v>0</v>
      </c>
      <c r="L124" s="426">
        <f t="shared" si="45"/>
        <v>0</v>
      </c>
      <c r="M124" s="426">
        <f t="shared" si="45"/>
        <v>0</v>
      </c>
      <c r="N124" s="426">
        <f t="shared" si="45"/>
        <v>0</v>
      </c>
      <c r="O124" s="426">
        <f t="shared" si="45"/>
        <v>0</v>
      </c>
      <c r="P124" s="426">
        <f t="shared" si="45"/>
        <v>0</v>
      </c>
      <c r="Q124" s="426">
        <f t="shared" si="45"/>
        <v>0</v>
      </c>
      <c r="R124" s="426">
        <f t="shared" si="45"/>
        <v>0</v>
      </c>
      <c r="S124" s="426">
        <f t="shared" si="45"/>
        <v>0</v>
      </c>
      <c r="T124" s="426">
        <f t="shared" si="45"/>
        <v>0</v>
      </c>
      <c r="U124" s="426">
        <f t="shared" si="45"/>
        <v>0</v>
      </c>
      <c r="V124" s="426">
        <f t="shared" si="45"/>
        <v>0</v>
      </c>
      <c r="W124" s="426">
        <f t="shared" si="45"/>
        <v>0</v>
      </c>
      <c r="X124" s="426">
        <f t="shared" si="45"/>
        <v>0</v>
      </c>
      <c r="Y124" s="426">
        <f t="shared" si="45"/>
        <v>0</v>
      </c>
      <c r="Z124" s="426">
        <f t="shared" si="45"/>
        <v>0</v>
      </c>
      <c r="AA124" s="426">
        <f t="shared" si="45"/>
        <v>0</v>
      </c>
      <c r="AB124" s="298">
        <f t="shared" si="38"/>
        <v>0</v>
      </c>
    </row>
    <row r="125" spans="1:28" ht="12.75">
      <c r="A125" s="4"/>
      <c r="B125" s="453" t="s">
        <v>194</v>
      </c>
      <c r="C125" s="166" t="s">
        <v>85</v>
      </c>
      <c r="D125" s="166"/>
      <c r="E125" s="4"/>
      <c r="F125" s="391" t="s">
        <v>6</v>
      </c>
      <c r="G125" s="426">
        <f>G109*G115</f>
        <v>0</v>
      </c>
      <c r="H125" s="426">
        <f aca="true" t="shared" si="46" ref="H125:AA125">H109*H115</f>
        <v>0</v>
      </c>
      <c r="I125" s="426">
        <f t="shared" si="46"/>
        <v>0</v>
      </c>
      <c r="J125" s="426">
        <f t="shared" si="46"/>
        <v>0</v>
      </c>
      <c r="K125" s="426">
        <f t="shared" si="46"/>
        <v>0</v>
      </c>
      <c r="L125" s="426">
        <f t="shared" si="46"/>
        <v>0</v>
      </c>
      <c r="M125" s="426">
        <f t="shared" si="46"/>
        <v>0</v>
      </c>
      <c r="N125" s="426">
        <f t="shared" si="46"/>
        <v>0</v>
      </c>
      <c r="O125" s="426">
        <f t="shared" si="46"/>
        <v>0</v>
      </c>
      <c r="P125" s="426">
        <f t="shared" si="46"/>
        <v>0</v>
      </c>
      <c r="Q125" s="426">
        <f t="shared" si="46"/>
        <v>0</v>
      </c>
      <c r="R125" s="426">
        <f t="shared" si="46"/>
        <v>0</v>
      </c>
      <c r="S125" s="426">
        <f t="shared" si="46"/>
        <v>0</v>
      </c>
      <c r="T125" s="426">
        <f t="shared" si="46"/>
        <v>0</v>
      </c>
      <c r="U125" s="426">
        <f t="shared" si="46"/>
        <v>0</v>
      </c>
      <c r="V125" s="426">
        <f t="shared" si="46"/>
        <v>0</v>
      </c>
      <c r="W125" s="426">
        <f t="shared" si="46"/>
        <v>0</v>
      </c>
      <c r="X125" s="426">
        <f t="shared" si="46"/>
        <v>0</v>
      </c>
      <c r="Y125" s="426">
        <f t="shared" si="46"/>
        <v>0</v>
      </c>
      <c r="Z125" s="426">
        <f t="shared" si="46"/>
        <v>0</v>
      </c>
      <c r="AA125" s="426">
        <f t="shared" si="46"/>
        <v>0</v>
      </c>
      <c r="AB125" s="298">
        <f t="shared" si="38"/>
        <v>0</v>
      </c>
    </row>
    <row r="126" spans="1:28" ht="12.75">
      <c r="A126" s="4"/>
      <c r="B126" s="453" t="s">
        <v>195</v>
      </c>
      <c r="C126" s="245" t="s">
        <v>83</v>
      </c>
      <c r="D126" s="166"/>
      <c r="E126" s="4"/>
      <c r="F126" s="391" t="s">
        <v>6</v>
      </c>
      <c r="G126" s="426">
        <f>G115*G110</f>
        <v>0</v>
      </c>
      <c r="H126" s="426">
        <f aca="true" t="shared" si="47" ref="H126:AA126">H115*H110</f>
        <v>0</v>
      </c>
      <c r="I126" s="426">
        <f t="shared" si="47"/>
        <v>0</v>
      </c>
      <c r="J126" s="426">
        <f t="shared" si="47"/>
        <v>0</v>
      </c>
      <c r="K126" s="426">
        <f t="shared" si="47"/>
        <v>0</v>
      </c>
      <c r="L126" s="426">
        <f t="shared" si="47"/>
        <v>0</v>
      </c>
      <c r="M126" s="426">
        <f t="shared" si="47"/>
        <v>0</v>
      </c>
      <c r="N126" s="426">
        <f t="shared" si="47"/>
        <v>0</v>
      </c>
      <c r="O126" s="426">
        <f t="shared" si="47"/>
        <v>0</v>
      </c>
      <c r="P126" s="426">
        <f t="shared" si="47"/>
        <v>0</v>
      </c>
      <c r="Q126" s="426">
        <f t="shared" si="47"/>
        <v>0</v>
      </c>
      <c r="R126" s="426">
        <f t="shared" si="47"/>
        <v>0</v>
      </c>
      <c r="S126" s="426">
        <f t="shared" si="47"/>
        <v>0</v>
      </c>
      <c r="T126" s="426">
        <f t="shared" si="47"/>
        <v>0</v>
      </c>
      <c r="U126" s="426">
        <f t="shared" si="47"/>
        <v>0</v>
      </c>
      <c r="V126" s="426">
        <f t="shared" si="47"/>
        <v>0</v>
      </c>
      <c r="W126" s="426">
        <f t="shared" si="47"/>
        <v>0</v>
      </c>
      <c r="X126" s="426">
        <f t="shared" si="47"/>
        <v>0</v>
      </c>
      <c r="Y126" s="426">
        <f t="shared" si="47"/>
        <v>0</v>
      </c>
      <c r="Z126" s="426">
        <f t="shared" si="47"/>
        <v>0</v>
      </c>
      <c r="AA126" s="426">
        <f t="shared" si="47"/>
        <v>0</v>
      </c>
      <c r="AB126" s="298">
        <f t="shared" si="38"/>
        <v>0</v>
      </c>
    </row>
    <row r="127" spans="1:28" ht="12.75">
      <c r="A127" s="18">
        <v>3</v>
      </c>
      <c r="B127" s="19" t="s">
        <v>168</v>
      </c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455"/>
    </row>
    <row r="128" spans="1:28" ht="12.75">
      <c r="A128" s="193"/>
      <c r="B128" s="193"/>
      <c r="C128" s="193"/>
      <c r="D128" s="193"/>
      <c r="E128" s="193"/>
      <c r="F128" s="431"/>
      <c r="G128" s="427" t="s">
        <v>98</v>
      </c>
      <c r="H128" s="427"/>
      <c r="I128" s="427" t="s">
        <v>99</v>
      </c>
      <c r="J128" s="45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</row>
    <row r="129" spans="1:28" ht="12.75">
      <c r="A129" s="194"/>
      <c r="B129" s="194" t="s">
        <v>51</v>
      </c>
      <c r="C129" s="194" t="s">
        <v>169</v>
      </c>
      <c r="D129" s="194"/>
      <c r="E129" s="194"/>
      <c r="F129" s="435"/>
      <c r="G129" s="428">
        <f>AB88</f>
        <v>0</v>
      </c>
      <c r="H129" s="428"/>
      <c r="I129" s="429">
        <f>AB120</f>
        <v>0</v>
      </c>
      <c r="J129" s="289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</row>
    <row r="130" spans="1:28" ht="12.75">
      <c r="A130" s="194"/>
      <c r="B130" s="194" t="s">
        <v>52</v>
      </c>
      <c r="C130" s="194" t="s">
        <v>170</v>
      </c>
      <c r="D130" s="194"/>
      <c r="E130" s="194"/>
      <c r="F130" s="435"/>
      <c r="G130" s="428">
        <f>AB109</f>
        <v>0</v>
      </c>
      <c r="H130" s="428"/>
      <c r="I130" s="429">
        <f>AB125</f>
        <v>0</v>
      </c>
      <c r="J130" s="289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</row>
    <row r="131" spans="1:28" ht="12.75">
      <c r="A131" s="194"/>
      <c r="B131" s="194" t="s">
        <v>154</v>
      </c>
      <c r="C131" s="194" t="s">
        <v>14</v>
      </c>
      <c r="D131" s="194"/>
      <c r="E131" s="194"/>
      <c r="F131" s="319"/>
      <c r="G131" s="428">
        <f>AB110</f>
        <v>0</v>
      </c>
      <c r="H131" s="430"/>
      <c r="I131" s="429">
        <f>AB126</f>
        <v>0</v>
      </c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</row>
    <row r="132" spans="1:28" ht="12.75">
      <c r="A132" s="18">
        <v>4</v>
      </c>
      <c r="B132" s="19" t="s">
        <v>60</v>
      </c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1"/>
    </row>
    <row r="133" spans="1:28" ht="38.25">
      <c r="A133" s="193"/>
      <c r="B133" s="193"/>
      <c r="C133" s="193"/>
      <c r="D133" s="193"/>
      <c r="E133" s="193"/>
      <c r="F133" s="431"/>
      <c r="G133" s="431" t="s">
        <v>161</v>
      </c>
      <c r="H133" s="431" t="s">
        <v>162</v>
      </c>
      <c r="I133" s="383" t="s">
        <v>163</v>
      </c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</row>
    <row r="134" spans="1:28" ht="12.75">
      <c r="A134" s="194"/>
      <c r="B134" s="194" t="s">
        <v>54</v>
      </c>
      <c r="C134" s="194" t="s">
        <v>61</v>
      </c>
      <c r="D134" s="194"/>
      <c r="E134" s="194"/>
      <c r="F134" s="436"/>
      <c r="G134" s="460">
        <f>'3.pielik.Soc.ek.analīze altern.'!G66</f>
        <v>0</v>
      </c>
      <c r="H134" s="460">
        <f>AB126</f>
        <v>0</v>
      </c>
      <c r="I134" s="432" t="e">
        <f>H134/G134-1</f>
        <v>#DIV/0!</v>
      </c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</row>
    <row r="135" spans="1:28" ht="12.75">
      <c r="A135" s="194"/>
      <c r="B135" s="194" t="s">
        <v>55</v>
      </c>
      <c r="C135" s="194" t="s">
        <v>62</v>
      </c>
      <c r="D135" s="194"/>
      <c r="E135" s="194"/>
      <c r="F135" s="436"/>
      <c r="G135" s="461" t="e">
        <f>'3.pielik.Soc.ek.analīze altern.'!G67</f>
        <v>#NUM!</v>
      </c>
      <c r="H135" s="462" t="e">
        <f>IRR(G110:AA110)</f>
        <v>#NUM!</v>
      </c>
      <c r="I135" s="432" t="e">
        <f>H135-G135</f>
        <v>#NUM!</v>
      </c>
      <c r="J135" s="194" t="s">
        <v>164</v>
      </c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</row>
    <row r="136" spans="2:9" ht="12.75">
      <c r="B136" s="194" t="s">
        <v>56</v>
      </c>
      <c r="C136" s="380" t="s">
        <v>63</v>
      </c>
      <c r="F136" s="436"/>
      <c r="G136" s="460" t="e">
        <f>'3.pielik.Soc.ek.analīze altern.'!G68</f>
        <v>#DIV/0!</v>
      </c>
      <c r="H136" s="463" t="e">
        <f>I129/ABS(I130)</f>
        <v>#DIV/0!</v>
      </c>
      <c r="I136" s="432" t="e">
        <f>H136/G136-1</f>
        <v>#DIV/0!</v>
      </c>
    </row>
  </sheetData>
  <sheetProtection/>
  <dataValidations count="1">
    <dataValidation type="decimal" allowBlank="1" showInputMessage="1" showErrorMessage="1" sqref="G44 G113">
      <formula1>0</formula1>
      <formula2>100</formula2>
    </dataValidation>
  </dataValidations>
  <printOptions horizontalCentered="1"/>
  <pageMargins left="0.11811023622047245" right="0.11811023622047245" top="0.984251968503937" bottom="0.984251968503937" header="0.5118110236220472" footer="0.5118110236220472"/>
  <pageSetup fitToHeight="2" fitToWidth="1" horizontalDpi="600" verticalDpi="600" orientation="landscape" paperSize="9" scale="45" r:id="rId1"/>
  <headerFooter alignWithMargins="0">
    <oddHeader>&amp;C7. Pielikums - Jutīguma analīze sociālekonomiskajiem rādītājiem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B23" sqref="A1:AB23"/>
    </sheetView>
  </sheetViews>
  <sheetFormatPr defaultColWidth="8.25390625" defaultRowHeight="15.75"/>
  <cols>
    <col min="1" max="1" width="2.25390625" style="67" customWidth="1"/>
    <col min="2" max="2" width="4.25390625" style="67" customWidth="1"/>
    <col min="3" max="3" width="22.125" style="67" customWidth="1"/>
    <col min="4" max="4" width="4.875" style="222" customWidth="1"/>
    <col min="5" max="6" width="4.875" style="222" hidden="1" customWidth="1"/>
    <col min="7" max="7" width="8.50390625" style="67" customWidth="1"/>
    <col min="8" max="15" width="7.25390625" style="67" bestFit="1" customWidth="1"/>
    <col min="16" max="17" width="8.125" style="67" bestFit="1" customWidth="1"/>
    <col min="18" max="25" width="7.25390625" style="67" bestFit="1" customWidth="1"/>
    <col min="26" max="26" width="8.375" style="67" bestFit="1" customWidth="1"/>
    <col min="27" max="27" width="8.375" style="67" customWidth="1"/>
    <col min="28" max="28" width="11.25390625" style="67" bestFit="1" customWidth="1"/>
    <col min="29" max="16384" width="8.25390625" style="67" customWidth="1"/>
  </cols>
  <sheetData>
    <row r="1" spans="1:28" ht="15">
      <c r="A1" s="63" t="s">
        <v>89</v>
      </c>
      <c r="B1" s="64"/>
      <c r="C1" s="64"/>
      <c r="D1" s="217"/>
      <c r="E1" s="217"/>
      <c r="F1" s="217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6"/>
    </row>
    <row r="2" spans="1:28" ht="12.75">
      <c r="A2" s="251"/>
      <c r="B2" s="69"/>
      <c r="C2" s="70"/>
      <c r="D2" s="218"/>
      <c r="E2" s="218"/>
      <c r="F2" s="218"/>
      <c r="G2" s="70">
        <v>1</v>
      </c>
      <c r="H2" s="70">
        <v>2</v>
      </c>
      <c r="I2" s="70">
        <v>3</v>
      </c>
      <c r="J2" s="70">
        <v>4</v>
      </c>
      <c r="K2" s="70">
        <v>5</v>
      </c>
      <c r="L2" s="70">
        <v>6</v>
      </c>
      <c r="M2" s="70">
        <v>7</v>
      </c>
      <c r="N2" s="70">
        <v>8</v>
      </c>
      <c r="O2" s="70">
        <v>9</v>
      </c>
      <c r="P2" s="70">
        <v>10</v>
      </c>
      <c r="Q2" s="70">
        <v>11</v>
      </c>
      <c r="R2" s="70">
        <v>12</v>
      </c>
      <c r="S2" s="70">
        <v>13</v>
      </c>
      <c r="T2" s="70">
        <v>14</v>
      </c>
      <c r="U2" s="70">
        <v>15</v>
      </c>
      <c r="V2" s="70">
        <v>16</v>
      </c>
      <c r="W2" s="70">
        <v>17</v>
      </c>
      <c r="X2" s="70">
        <v>18</v>
      </c>
      <c r="Y2" s="70">
        <v>19</v>
      </c>
      <c r="Z2" s="70">
        <v>20</v>
      </c>
      <c r="AA2" s="70">
        <v>21</v>
      </c>
      <c r="AB2" s="72"/>
    </row>
    <row r="3" spans="1:28" ht="12.75">
      <c r="A3" s="73"/>
      <c r="B3" s="74"/>
      <c r="C3" s="74"/>
      <c r="D3" s="219" t="s">
        <v>3</v>
      </c>
      <c r="E3" s="219"/>
      <c r="F3" s="219"/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>
        <v>2017</v>
      </c>
      <c r="P3" s="14">
        <v>2018</v>
      </c>
      <c r="Q3" s="14">
        <v>2019</v>
      </c>
      <c r="R3" s="14">
        <v>2020</v>
      </c>
      <c r="S3" s="14">
        <v>2021</v>
      </c>
      <c r="T3" s="14">
        <v>2022</v>
      </c>
      <c r="U3" s="14">
        <v>2023</v>
      </c>
      <c r="V3" s="14">
        <v>2024</v>
      </c>
      <c r="W3" s="14">
        <v>2025</v>
      </c>
      <c r="X3" s="14">
        <v>2026</v>
      </c>
      <c r="Y3" s="14">
        <v>2027</v>
      </c>
      <c r="Z3" s="14">
        <v>2028</v>
      </c>
      <c r="AA3" s="14">
        <v>2029</v>
      </c>
      <c r="AB3" s="14">
        <v>2030</v>
      </c>
    </row>
    <row r="4" spans="1:28" ht="12.75">
      <c r="A4" s="76"/>
      <c r="B4" s="76"/>
      <c r="C4" s="76"/>
      <c r="D4" s="220"/>
      <c r="E4" s="220"/>
      <c r="F4" s="220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12.75">
      <c r="A5" s="76"/>
      <c r="B5" s="76"/>
      <c r="C5" s="76"/>
      <c r="D5" s="220"/>
      <c r="E5" s="220"/>
      <c r="F5" s="220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15">
      <c r="A6" s="79"/>
      <c r="B6" s="80" t="s">
        <v>37</v>
      </c>
      <c r="C6" s="80"/>
      <c r="D6" s="221"/>
      <c r="E6" s="221"/>
      <c r="F6" s="22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</row>
    <row r="7" spans="1:28" ht="12.75">
      <c r="A7" s="76"/>
      <c r="B7" s="76"/>
      <c r="C7" s="76"/>
      <c r="D7" s="220"/>
      <c r="E7" s="220"/>
      <c r="F7" s="220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ht="12.75">
      <c r="A8" s="83"/>
      <c r="B8" s="199">
        <v>1</v>
      </c>
      <c r="C8" s="84" t="s">
        <v>2</v>
      </c>
      <c r="D8" s="199" t="s">
        <v>6</v>
      </c>
      <c r="E8" s="199"/>
      <c r="F8" s="199"/>
      <c r="G8" s="201">
        <f>SUM(G9:G11)</f>
        <v>0</v>
      </c>
      <c r="H8" s="202">
        <f aca="true" t="shared" si="0" ref="H8:AA8">SUM(H9:H11)</f>
        <v>0</v>
      </c>
      <c r="I8" s="202">
        <f t="shared" si="0"/>
        <v>0</v>
      </c>
      <c r="J8" s="202">
        <f t="shared" si="0"/>
        <v>0</v>
      </c>
      <c r="K8" s="202">
        <f t="shared" si="0"/>
        <v>0</v>
      </c>
      <c r="L8" s="202">
        <f t="shared" si="0"/>
        <v>0</v>
      </c>
      <c r="M8" s="202">
        <f t="shared" si="0"/>
        <v>0</v>
      </c>
      <c r="N8" s="202">
        <f t="shared" si="0"/>
        <v>0</v>
      </c>
      <c r="O8" s="202">
        <f t="shared" si="0"/>
        <v>0</v>
      </c>
      <c r="P8" s="202">
        <f t="shared" si="0"/>
        <v>0</v>
      </c>
      <c r="Q8" s="202">
        <f t="shared" si="0"/>
        <v>0</v>
      </c>
      <c r="R8" s="202">
        <f t="shared" si="0"/>
        <v>0</v>
      </c>
      <c r="S8" s="202">
        <f t="shared" si="0"/>
        <v>0</v>
      </c>
      <c r="T8" s="202">
        <f t="shared" si="0"/>
        <v>0</v>
      </c>
      <c r="U8" s="202">
        <f t="shared" si="0"/>
        <v>0</v>
      </c>
      <c r="V8" s="202">
        <f t="shared" si="0"/>
        <v>0</v>
      </c>
      <c r="W8" s="202">
        <f t="shared" si="0"/>
        <v>0</v>
      </c>
      <c r="X8" s="202">
        <f t="shared" si="0"/>
        <v>0</v>
      </c>
      <c r="Y8" s="202">
        <f t="shared" si="0"/>
        <v>0</v>
      </c>
      <c r="Z8" s="202">
        <f t="shared" si="0"/>
        <v>0</v>
      </c>
      <c r="AA8" s="202">
        <f t="shared" si="0"/>
        <v>0</v>
      </c>
      <c r="AB8" s="85">
        <f>SUM(G8:AA8)</f>
        <v>0</v>
      </c>
    </row>
    <row r="9" spans="1:28" ht="12.75">
      <c r="A9" s="86"/>
      <c r="B9" s="203" t="s">
        <v>5</v>
      </c>
      <c r="C9" s="94"/>
      <c r="D9" s="203" t="s">
        <v>6</v>
      </c>
      <c r="E9" s="203"/>
      <c r="F9" s="203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1">
        <f>SUM(G9:AA9)</f>
        <v>0</v>
      </c>
    </row>
    <row r="10" spans="1:28" ht="12.75">
      <c r="A10" s="86"/>
      <c r="B10" s="203" t="s">
        <v>7</v>
      </c>
      <c r="C10" s="94"/>
      <c r="D10" s="203" t="s">
        <v>6</v>
      </c>
      <c r="E10" s="203"/>
      <c r="F10" s="203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>
        <f>SUM(G10:AA10)</f>
        <v>0</v>
      </c>
    </row>
    <row r="11" spans="1:28" ht="12.75">
      <c r="A11" s="86"/>
      <c r="B11" s="203" t="s">
        <v>9</v>
      </c>
      <c r="C11" s="94"/>
      <c r="D11" s="203" t="s">
        <v>6</v>
      </c>
      <c r="E11" s="203"/>
      <c r="F11" s="203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>
        <f>SUM(G11:AA11)</f>
        <v>0</v>
      </c>
    </row>
    <row r="12" spans="1:28" ht="12.75">
      <c r="A12" s="86"/>
      <c r="B12" s="204">
        <v>2</v>
      </c>
      <c r="C12" s="87" t="s">
        <v>1</v>
      </c>
      <c r="D12" s="204" t="s">
        <v>6</v>
      </c>
      <c r="E12" s="204"/>
      <c r="F12" s="204"/>
      <c r="G12" s="92">
        <f>SUM(G13:G15)</f>
        <v>0</v>
      </c>
      <c r="H12" s="93">
        <f aca="true" t="shared" si="1" ref="H12:AA12">SUM(H13:H15)</f>
        <v>0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93">
        <f t="shared" si="1"/>
        <v>0</v>
      </c>
      <c r="AB12" s="91">
        <f aca="true" t="shared" si="2" ref="AB12:AB21">SUM(G12:AA12)</f>
        <v>0</v>
      </c>
    </row>
    <row r="13" spans="1:28" ht="12.75">
      <c r="A13" s="86"/>
      <c r="B13" s="203" t="s">
        <v>16</v>
      </c>
      <c r="C13" s="94"/>
      <c r="D13" s="203" t="s">
        <v>6</v>
      </c>
      <c r="E13" s="203"/>
      <c r="F13" s="203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1">
        <f t="shared" si="2"/>
        <v>0</v>
      </c>
    </row>
    <row r="14" spans="1:28" ht="12.75">
      <c r="A14" s="86"/>
      <c r="B14" s="203" t="s">
        <v>19</v>
      </c>
      <c r="C14" s="94"/>
      <c r="D14" s="203" t="s">
        <v>6</v>
      </c>
      <c r="E14" s="203"/>
      <c r="F14" s="203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1">
        <f t="shared" si="2"/>
        <v>0</v>
      </c>
    </row>
    <row r="15" spans="1:28" ht="12.75">
      <c r="A15" s="86"/>
      <c r="B15" s="203" t="s">
        <v>22</v>
      </c>
      <c r="C15" s="94"/>
      <c r="D15" s="203" t="s">
        <v>6</v>
      </c>
      <c r="E15" s="203"/>
      <c r="F15" s="203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1">
        <f t="shared" si="2"/>
        <v>0</v>
      </c>
    </row>
    <row r="16" spans="1:28" ht="12.75">
      <c r="A16" s="86"/>
      <c r="B16" s="204">
        <v>3</v>
      </c>
      <c r="C16" s="87" t="s">
        <v>0</v>
      </c>
      <c r="D16" s="204" t="s">
        <v>6</v>
      </c>
      <c r="E16" s="204"/>
      <c r="F16" s="204"/>
      <c r="G16" s="92">
        <f>SUM(G17:G21)</f>
        <v>0</v>
      </c>
      <c r="H16" s="93">
        <f aca="true" t="shared" si="3" ref="H16:AA16">SUM(H17:H21)</f>
        <v>0</v>
      </c>
      <c r="I16" s="93">
        <f t="shared" si="3"/>
        <v>0</v>
      </c>
      <c r="J16" s="93">
        <f t="shared" si="3"/>
        <v>0</v>
      </c>
      <c r="K16" s="93">
        <f t="shared" si="3"/>
        <v>0</v>
      </c>
      <c r="L16" s="93">
        <f t="shared" si="3"/>
        <v>0</v>
      </c>
      <c r="M16" s="93">
        <f t="shared" si="3"/>
        <v>0</v>
      </c>
      <c r="N16" s="93">
        <f t="shared" si="3"/>
        <v>0</v>
      </c>
      <c r="O16" s="93">
        <f t="shared" si="3"/>
        <v>0</v>
      </c>
      <c r="P16" s="93">
        <f t="shared" si="3"/>
        <v>0</v>
      </c>
      <c r="Q16" s="93">
        <f t="shared" si="3"/>
        <v>0</v>
      </c>
      <c r="R16" s="93">
        <f t="shared" si="3"/>
        <v>0</v>
      </c>
      <c r="S16" s="93">
        <f t="shared" si="3"/>
        <v>0</v>
      </c>
      <c r="T16" s="93">
        <f t="shared" si="3"/>
        <v>0</v>
      </c>
      <c r="U16" s="93">
        <f t="shared" si="3"/>
        <v>0</v>
      </c>
      <c r="V16" s="93">
        <f t="shared" si="3"/>
        <v>0</v>
      </c>
      <c r="W16" s="93">
        <f t="shared" si="3"/>
        <v>0</v>
      </c>
      <c r="X16" s="93">
        <f t="shared" si="3"/>
        <v>0</v>
      </c>
      <c r="Y16" s="93">
        <f t="shared" si="3"/>
        <v>0</v>
      </c>
      <c r="Z16" s="93">
        <f t="shared" si="3"/>
        <v>0</v>
      </c>
      <c r="AA16" s="93">
        <f t="shared" si="3"/>
        <v>0</v>
      </c>
      <c r="AB16" s="91">
        <f>SUM(G16:AA16)</f>
        <v>0</v>
      </c>
    </row>
    <row r="17" spans="1:28" ht="12.75">
      <c r="A17" s="86"/>
      <c r="B17" s="203" t="s">
        <v>51</v>
      </c>
      <c r="C17" s="94"/>
      <c r="D17" s="203" t="s">
        <v>6</v>
      </c>
      <c r="E17" s="203"/>
      <c r="F17" s="203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1">
        <f t="shared" si="2"/>
        <v>0</v>
      </c>
    </row>
    <row r="18" spans="1:28" ht="12.75">
      <c r="A18" s="86"/>
      <c r="B18" s="203" t="s">
        <v>52</v>
      </c>
      <c r="C18" s="94"/>
      <c r="D18" s="203" t="s">
        <v>6</v>
      </c>
      <c r="E18" s="203"/>
      <c r="F18" s="203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1">
        <f t="shared" si="2"/>
        <v>0</v>
      </c>
    </row>
    <row r="19" spans="1:28" ht="12.75">
      <c r="A19" s="86"/>
      <c r="B19" s="203" t="s">
        <v>53</v>
      </c>
      <c r="C19" s="94"/>
      <c r="D19" s="203" t="s">
        <v>6</v>
      </c>
      <c r="E19" s="203"/>
      <c r="F19" s="203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1">
        <f t="shared" si="2"/>
        <v>0</v>
      </c>
    </row>
    <row r="20" spans="1:28" ht="12.75">
      <c r="A20" s="86"/>
      <c r="B20" s="203" t="s">
        <v>124</v>
      </c>
      <c r="C20" s="94"/>
      <c r="D20" s="203" t="s">
        <v>6</v>
      </c>
      <c r="E20" s="203"/>
      <c r="F20" s="203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1">
        <f t="shared" si="2"/>
        <v>0</v>
      </c>
    </row>
    <row r="21" spans="1:28" ht="12.75">
      <c r="A21" s="86"/>
      <c r="B21" s="203" t="s">
        <v>154</v>
      </c>
      <c r="C21" s="94"/>
      <c r="D21" s="203" t="s">
        <v>6</v>
      </c>
      <c r="E21" s="203"/>
      <c r="F21" s="203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1">
        <f t="shared" si="2"/>
        <v>0</v>
      </c>
    </row>
    <row r="22" spans="1:28" ht="12.75">
      <c r="A22" s="86"/>
      <c r="B22" s="204">
        <v>4</v>
      </c>
      <c r="C22" s="87" t="s">
        <v>12</v>
      </c>
      <c r="D22" s="204" t="s">
        <v>6</v>
      </c>
      <c r="E22" s="204"/>
      <c r="F22" s="204"/>
      <c r="G22" s="95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/>
      <c r="AB22" s="91">
        <f>SUM(G22:AA22)</f>
        <v>0</v>
      </c>
    </row>
    <row r="23" spans="1:28" s="106" customFormat="1" ht="12.75">
      <c r="A23" s="100"/>
      <c r="B23" s="205">
        <v>5</v>
      </c>
      <c r="C23" s="101" t="s">
        <v>14</v>
      </c>
      <c r="D23" s="205" t="s">
        <v>6</v>
      </c>
      <c r="E23" s="205"/>
      <c r="F23" s="205"/>
      <c r="G23" s="103">
        <f>SUM(G8,G12,G16,G22)</f>
        <v>0</v>
      </c>
      <c r="H23" s="104">
        <f aca="true" t="shared" si="4" ref="H23:AA23">SUM(H8,H12,H16,H22)</f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  <c r="M23" s="104">
        <f t="shared" si="4"/>
        <v>0</v>
      </c>
      <c r="N23" s="104">
        <f t="shared" si="4"/>
        <v>0</v>
      </c>
      <c r="O23" s="104">
        <f t="shared" si="4"/>
        <v>0</v>
      </c>
      <c r="P23" s="104">
        <f t="shared" si="4"/>
        <v>0</v>
      </c>
      <c r="Q23" s="104">
        <f t="shared" si="4"/>
        <v>0</v>
      </c>
      <c r="R23" s="104">
        <f t="shared" si="4"/>
        <v>0</v>
      </c>
      <c r="S23" s="104">
        <f t="shared" si="4"/>
        <v>0</v>
      </c>
      <c r="T23" s="104">
        <f t="shared" si="4"/>
        <v>0</v>
      </c>
      <c r="U23" s="104">
        <f t="shared" si="4"/>
        <v>0</v>
      </c>
      <c r="V23" s="104">
        <f t="shared" si="4"/>
        <v>0</v>
      </c>
      <c r="W23" s="104">
        <f t="shared" si="4"/>
        <v>0</v>
      </c>
      <c r="X23" s="104">
        <f t="shared" si="4"/>
        <v>0</v>
      </c>
      <c r="Y23" s="104">
        <f t="shared" si="4"/>
        <v>0</v>
      </c>
      <c r="Z23" s="104">
        <f t="shared" si="4"/>
        <v>0</v>
      </c>
      <c r="AA23" s="104">
        <f t="shared" si="4"/>
        <v>0</v>
      </c>
      <c r="AB23" s="105">
        <f>SUM(G23:AA23)</f>
        <v>0</v>
      </c>
    </row>
    <row r="26" spans="7:28" ht="12.75"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</row>
    <row r="27" spans="7:28" ht="12.75"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</row>
  </sheetData>
  <sheetProtection/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&amp;C1. Pielikuma aprēķins - Alternatīva "Bez projekta"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G52"/>
  <sheetViews>
    <sheetView showGridLines="0" zoomScale="60" zoomScaleNormal="60" zoomScalePageLayoutView="0" workbookViewId="0" topLeftCell="A1">
      <pane xSplit="5" ySplit="3" topLeftCell="F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1" sqref="A1:AB52"/>
    </sheetView>
  </sheetViews>
  <sheetFormatPr defaultColWidth="9.875" defaultRowHeight="15.75"/>
  <cols>
    <col min="1" max="1" width="2.75390625" style="10" customWidth="1"/>
    <col min="2" max="2" width="3.50390625" style="10" customWidth="1"/>
    <col min="3" max="3" width="5.75390625" style="10" customWidth="1"/>
    <col min="4" max="4" width="22.25390625" style="10" customWidth="1"/>
    <col min="5" max="5" width="7.875" style="16" customWidth="1"/>
    <col min="6" max="6" width="7.875" style="16" hidden="1" customWidth="1"/>
    <col min="7" max="7" width="8.25390625" style="10" customWidth="1"/>
    <col min="8" max="8" width="7.25390625" style="10" bestFit="1" customWidth="1"/>
    <col min="9" max="9" width="9.50390625" style="10" bestFit="1" customWidth="1"/>
    <col min="10" max="15" width="7.25390625" style="10" bestFit="1" customWidth="1"/>
    <col min="16" max="17" width="8.125" style="10" bestFit="1" customWidth="1"/>
    <col min="18" max="25" width="7.25390625" style="10" bestFit="1" customWidth="1"/>
    <col min="26" max="26" width="8.375" style="10" bestFit="1" customWidth="1"/>
    <col min="27" max="27" width="8.375" style="10" customWidth="1"/>
    <col min="28" max="28" width="10.375" style="10" customWidth="1"/>
    <col min="29" max="29" width="13.375" style="3" customWidth="1"/>
    <col min="30" max="16384" width="9.875" style="4" customWidth="1"/>
  </cols>
  <sheetData>
    <row r="1" spans="1:29" s="111" customFormat="1" ht="12.75" customHeight="1">
      <c r="A1" s="59" t="s">
        <v>93</v>
      </c>
      <c r="B1" s="107"/>
      <c r="C1" s="107"/>
      <c r="D1" s="107"/>
      <c r="E1" s="108"/>
      <c r="F1" s="108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9"/>
      <c r="AC1" s="110"/>
    </row>
    <row r="2" spans="1:29" ht="12.75" customHeight="1">
      <c r="A2" s="5"/>
      <c r="B2" s="6"/>
      <c r="C2" s="7"/>
      <c r="D2" s="7"/>
      <c r="E2" s="8"/>
      <c r="F2" s="8"/>
      <c r="G2" s="7">
        <v>1</v>
      </c>
      <c r="H2" s="7">
        <f aca="true" t="shared" si="0" ref="H2:AA2">G2+1</f>
        <v>2</v>
      </c>
      <c r="I2" s="7">
        <f t="shared" si="0"/>
        <v>3</v>
      </c>
      <c r="J2" s="7">
        <f t="shared" si="0"/>
        <v>4</v>
      </c>
      <c r="K2" s="7">
        <f t="shared" si="0"/>
        <v>5</v>
      </c>
      <c r="L2" s="7">
        <f t="shared" si="0"/>
        <v>6</v>
      </c>
      <c r="M2" s="7">
        <f t="shared" si="0"/>
        <v>7</v>
      </c>
      <c r="N2" s="7">
        <f t="shared" si="0"/>
        <v>8</v>
      </c>
      <c r="O2" s="7">
        <f t="shared" si="0"/>
        <v>9</v>
      </c>
      <c r="P2" s="7">
        <f t="shared" si="0"/>
        <v>10</v>
      </c>
      <c r="Q2" s="7">
        <f t="shared" si="0"/>
        <v>11</v>
      </c>
      <c r="R2" s="7">
        <f t="shared" si="0"/>
        <v>12</v>
      </c>
      <c r="S2" s="7">
        <f t="shared" si="0"/>
        <v>13</v>
      </c>
      <c r="T2" s="7">
        <f t="shared" si="0"/>
        <v>14</v>
      </c>
      <c r="U2" s="7">
        <f t="shared" si="0"/>
        <v>15</v>
      </c>
      <c r="V2" s="7">
        <f t="shared" si="0"/>
        <v>16</v>
      </c>
      <c r="W2" s="7">
        <f t="shared" si="0"/>
        <v>17</v>
      </c>
      <c r="X2" s="7">
        <f t="shared" si="0"/>
        <v>18</v>
      </c>
      <c r="Y2" s="7">
        <f t="shared" si="0"/>
        <v>19</v>
      </c>
      <c r="Z2" s="7">
        <f t="shared" si="0"/>
        <v>20</v>
      </c>
      <c r="AA2" s="7">
        <f t="shared" si="0"/>
        <v>21</v>
      </c>
      <c r="AB2" s="9"/>
      <c r="AC2" s="10"/>
    </row>
    <row r="3" spans="1:33" ht="12.75">
      <c r="A3" s="11"/>
      <c r="B3" s="12"/>
      <c r="C3" s="12"/>
      <c r="D3" s="13"/>
      <c r="E3" s="13" t="s">
        <v>3</v>
      </c>
      <c r="F3" s="13"/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>
        <v>2017</v>
      </c>
      <c r="P3" s="14">
        <v>2018</v>
      </c>
      <c r="Q3" s="14">
        <v>2019</v>
      </c>
      <c r="R3" s="14">
        <v>2020</v>
      </c>
      <c r="S3" s="14">
        <v>2021</v>
      </c>
      <c r="T3" s="14">
        <v>2022</v>
      </c>
      <c r="U3" s="14">
        <v>2023</v>
      </c>
      <c r="V3" s="14">
        <v>2024</v>
      </c>
      <c r="W3" s="14">
        <v>2025</v>
      </c>
      <c r="X3" s="14">
        <v>2026</v>
      </c>
      <c r="Y3" s="14">
        <v>2027</v>
      </c>
      <c r="Z3" s="14">
        <v>2028</v>
      </c>
      <c r="AA3" s="14">
        <v>2029</v>
      </c>
      <c r="AB3" s="14">
        <v>2030</v>
      </c>
      <c r="AC3" s="10"/>
      <c r="AD3" s="15"/>
      <c r="AE3" s="15"/>
      <c r="AF3" s="15"/>
      <c r="AG3" s="15"/>
    </row>
    <row r="4" spans="7:30" ht="12.7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0"/>
      <c r="AD4" s="15"/>
    </row>
    <row r="5" spans="7:30" ht="12.75"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0"/>
      <c r="AD5" s="15"/>
    </row>
    <row r="6" spans="1:29" s="116" customFormat="1" ht="15">
      <c r="A6" s="112">
        <v>1</v>
      </c>
      <c r="B6" s="113" t="s">
        <v>37</v>
      </c>
      <c r="C6" s="113"/>
      <c r="D6" s="113"/>
      <c r="E6" s="113"/>
      <c r="F6" s="11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/>
      <c r="AC6" s="10"/>
    </row>
    <row r="7" spans="7:30" ht="12.75"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0"/>
      <c r="AD7" s="15"/>
    </row>
    <row r="8" spans="1:30" ht="12.75">
      <c r="A8" s="23"/>
      <c r="B8" s="24" t="s">
        <v>5</v>
      </c>
      <c r="C8" s="24" t="s">
        <v>2</v>
      </c>
      <c r="D8" s="24"/>
      <c r="E8" s="25" t="s">
        <v>6</v>
      </c>
      <c r="F8" s="25"/>
      <c r="G8" s="26">
        <f>'2.pielik. Alternatīvu aprēķins'!G8</f>
        <v>0</v>
      </c>
      <c r="H8" s="27">
        <f>'2.pielik. Alternatīvu aprēķins'!H8</f>
        <v>0</v>
      </c>
      <c r="I8" s="27">
        <f>'2.pielik. Alternatīvu aprēķins'!I8</f>
        <v>0</v>
      </c>
      <c r="J8" s="27">
        <f>'2.pielik. Alternatīvu aprēķins'!J8</f>
        <v>0</v>
      </c>
      <c r="K8" s="27">
        <f>'2.pielik. Alternatīvu aprēķins'!K8</f>
        <v>0</v>
      </c>
      <c r="L8" s="27">
        <f>'2.pielik. Alternatīvu aprēķins'!L8</f>
        <v>0</v>
      </c>
      <c r="M8" s="27">
        <f>'2.pielik. Alternatīvu aprēķins'!M8</f>
        <v>0</v>
      </c>
      <c r="N8" s="27">
        <f>'2.pielik. Alternatīvu aprēķins'!N8</f>
        <v>0</v>
      </c>
      <c r="O8" s="27">
        <f>'2.pielik. Alternatīvu aprēķins'!O8</f>
        <v>0</v>
      </c>
      <c r="P8" s="27">
        <f>'2.pielik. Alternatīvu aprēķins'!P8</f>
        <v>0</v>
      </c>
      <c r="Q8" s="27">
        <f>'2.pielik. Alternatīvu aprēķins'!Q8</f>
        <v>0</v>
      </c>
      <c r="R8" s="27">
        <f>'2.pielik. Alternatīvu aprēķins'!R8</f>
        <v>0</v>
      </c>
      <c r="S8" s="27">
        <f>'2.pielik. Alternatīvu aprēķins'!S8</f>
        <v>0</v>
      </c>
      <c r="T8" s="27">
        <f>'2.pielik. Alternatīvu aprēķins'!T8</f>
        <v>0</v>
      </c>
      <c r="U8" s="27">
        <f>'2.pielik. Alternatīvu aprēķins'!U8</f>
        <v>0</v>
      </c>
      <c r="V8" s="27">
        <f>'2.pielik. Alternatīvu aprēķins'!V8</f>
        <v>0</v>
      </c>
      <c r="W8" s="27">
        <f>'2.pielik. Alternatīvu aprēķins'!W8</f>
        <v>0</v>
      </c>
      <c r="X8" s="27">
        <f>'2.pielik. Alternatīvu aprēķins'!X8</f>
        <v>0</v>
      </c>
      <c r="Y8" s="27">
        <f>'2.pielik. Alternatīvu aprēķins'!Y8</f>
        <v>0</v>
      </c>
      <c r="Z8" s="27">
        <f>'2.pielik. Alternatīvu aprēķins'!Z8</f>
        <v>0</v>
      </c>
      <c r="AA8" s="27">
        <f>'2.pielik. Alternatīvu aprēķins'!AA8</f>
        <v>0</v>
      </c>
      <c r="AB8" s="28">
        <f>'2.pielik. Alternatīvu aprēķins'!AB8</f>
        <v>0</v>
      </c>
      <c r="AC8" s="10"/>
      <c r="AD8" s="15"/>
    </row>
    <row r="9" spans="1:30" ht="12.75">
      <c r="A9" s="29"/>
      <c r="B9" s="30" t="s">
        <v>7</v>
      </c>
      <c r="C9" s="30" t="s">
        <v>8</v>
      </c>
      <c r="D9" s="30"/>
      <c r="E9" s="31" t="s">
        <v>6</v>
      </c>
      <c r="F9" s="31"/>
      <c r="G9" s="32">
        <f>'2.pielik. Alternatīvu aprēķins'!G12</f>
        <v>0</v>
      </c>
      <c r="H9" s="33">
        <f>'2.pielik. Alternatīvu aprēķins'!H12</f>
        <v>0</v>
      </c>
      <c r="I9" s="33">
        <f>'2.pielik. Alternatīvu aprēķins'!I12</f>
        <v>0</v>
      </c>
      <c r="J9" s="33">
        <f>'2.pielik. Alternatīvu aprēķins'!J12</f>
        <v>0</v>
      </c>
      <c r="K9" s="33">
        <f>'2.pielik. Alternatīvu aprēķins'!K12</f>
        <v>0</v>
      </c>
      <c r="L9" s="33">
        <f>'2.pielik. Alternatīvu aprēķins'!L12</f>
        <v>0</v>
      </c>
      <c r="M9" s="33">
        <f>'2.pielik. Alternatīvu aprēķins'!M12</f>
        <v>0</v>
      </c>
      <c r="N9" s="33">
        <f>'2.pielik. Alternatīvu aprēķins'!N12</f>
        <v>0</v>
      </c>
      <c r="O9" s="33">
        <f>'2.pielik. Alternatīvu aprēķins'!O12</f>
        <v>0</v>
      </c>
      <c r="P9" s="33">
        <f>'2.pielik. Alternatīvu aprēķins'!P12</f>
        <v>0</v>
      </c>
      <c r="Q9" s="33">
        <f>'2.pielik. Alternatīvu aprēķins'!Q12</f>
        <v>0</v>
      </c>
      <c r="R9" s="33">
        <f>'2.pielik. Alternatīvu aprēķins'!R12</f>
        <v>0</v>
      </c>
      <c r="S9" s="33">
        <f>'2.pielik. Alternatīvu aprēķins'!S12</f>
        <v>0</v>
      </c>
      <c r="T9" s="33">
        <f>'2.pielik. Alternatīvu aprēķins'!T12</f>
        <v>0</v>
      </c>
      <c r="U9" s="33">
        <f>'2.pielik. Alternatīvu aprēķins'!U12</f>
        <v>0</v>
      </c>
      <c r="V9" s="33">
        <f>'2.pielik. Alternatīvu aprēķins'!V12</f>
        <v>0</v>
      </c>
      <c r="W9" s="33">
        <f>'2.pielik. Alternatīvu aprēķins'!W12</f>
        <v>0</v>
      </c>
      <c r="X9" s="33">
        <f>'2.pielik. Alternatīvu aprēķins'!X12</f>
        <v>0</v>
      </c>
      <c r="Y9" s="33">
        <f>'2.pielik. Alternatīvu aprēķins'!Y12</f>
        <v>0</v>
      </c>
      <c r="Z9" s="33">
        <f>'2.pielik. Alternatīvu aprēķins'!Z12</f>
        <v>0</v>
      </c>
      <c r="AA9" s="33">
        <f>'2.pielik. Alternatīvu aprēķins'!AA12</f>
        <v>0</v>
      </c>
      <c r="AB9" s="34">
        <f>'2.pielik. Alternatīvu aprēķins'!AB12</f>
        <v>0</v>
      </c>
      <c r="AC9" s="10"/>
      <c r="AD9" s="15"/>
    </row>
    <row r="10" spans="1:29" ht="12.75">
      <c r="A10" s="29"/>
      <c r="B10" s="30" t="s">
        <v>9</v>
      </c>
      <c r="C10" s="30" t="s">
        <v>1</v>
      </c>
      <c r="D10" s="30"/>
      <c r="E10" s="31" t="s">
        <v>6</v>
      </c>
      <c r="F10" s="31"/>
      <c r="G10" s="35">
        <f>'2.pielik. Alternatīvu aprēķins'!G13</f>
        <v>0</v>
      </c>
      <c r="H10" s="36">
        <f>'2.pielik. Alternatīvu aprēķins'!H13</f>
        <v>0</v>
      </c>
      <c r="I10" s="36">
        <f>'2.pielik. Alternatīvu aprēķins'!I13</f>
        <v>0</v>
      </c>
      <c r="J10" s="36">
        <f>'2.pielik. Alternatīvu aprēķins'!J13</f>
        <v>0</v>
      </c>
      <c r="K10" s="36">
        <f>'2.pielik. Alternatīvu aprēķins'!K13</f>
        <v>0</v>
      </c>
      <c r="L10" s="36">
        <f>'2.pielik. Alternatīvu aprēķins'!L13</f>
        <v>0</v>
      </c>
      <c r="M10" s="36">
        <f>'2.pielik. Alternatīvu aprēķins'!M13</f>
        <v>0</v>
      </c>
      <c r="N10" s="36">
        <f>'2.pielik. Alternatīvu aprēķins'!N13</f>
        <v>0</v>
      </c>
      <c r="O10" s="36">
        <f>'2.pielik. Alternatīvu aprēķins'!O13</f>
        <v>0</v>
      </c>
      <c r="P10" s="36">
        <f>'2.pielik. Alternatīvu aprēķins'!P13</f>
        <v>0</v>
      </c>
      <c r="Q10" s="36">
        <f>'2.pielik. Alternatīvu aprēķins'!Q13</f>
        <v>0</v>
      </c>
      <c r="R10" s="36">
        <f>'2.pielik. Alternatīvu aprēķins'!R13</f>
        <v>0</v>
      </c>
      <c r="S10" s="36">
        <f>'2.pielik. Alternatīvu aprēķins'!S13</f>
        <v>0</v>
      </c>
      <c r="T10" s="36">
        <f>'2.pielik. Alternatīvu aprēķins'!T13</f>
        <v>0</v>
      </c>
      <c r="U10" s="36">
        <f>'2.pielik. Alternatīvu aprēķins'!U13</f>
        <v>0</v>
      </c>
      <c r="V10" s="36">
        <f>'2.pielik. Alternatīvu aprēķins'!V13</f>
        <v>0</v>
      </c>
      <c r="W10" s="36">
        <f>'2.pielik. Alternatīvu aprēķins'!W13</f>
        <v>0</v>
      </c>
      <c r="X10" s="36">
        <f>'2.pielik. Alternatīvu aprēķins'!X13</f>
        <v>0</v>
      </c>
      <c r="Y10" s="36">
        <f>'2.pielik. Alternatīvu aprēķins'!Y13</f>
        <v>0</v>
      </c>
      <c r="Z10" s="36">
        <f>'2.pielik. Alternatīvu aprēķins'!Z13</f>
        <v>0</v>
      </c>
      <c r="AA10" s="36">
        <f>'2.pielik. Alternatīvu aprēķins'!AA13</f>
        <v>0</v>
      </c>
      <c r="AB10" s="52">
        <f>'2.pielik. Alternatīvu aprēķins'!AB13</f>
        <v>0</v>
      </c>
      <c r="AC10" s="10"/>
    </row>
    <row r="11" spans="1:29" ht="12.75">
      <c r="A11" s="29"/>
      <c r="B11" s="30" t="s">
        <v>10</v>
      </c>
      <c r="C11" s="30" t="s">
        <v>0</v>
      </c>
      <c r="D11" s="30"/>
      <c r="E11" s="31" t="s">
        <v>6</v>
      </c>
      <c r="F11" s="31"/>
      <c r="G11" s="35">
        <f>'2.pielik. Alternatīvu aprēķins'!G17</f>
        <v>0</v>
      </c>
      <c r="H11" s="36">
        <f>'2.pielik. Alternatīvu aprēķins'!H17</f>
        <v>0</v>
      </c>
      <c r="I11" s="36">
        <f>'2.pielik. Alternatīvu aprēķins'!I17</f>
        <v>0</v>
      </c>
      <c r="J11" s="36">
        <f>'2.pielik. Alternatīvu aprēķins'!J17</f>
        <v>0</v>
      </c>
      <c r="K11" s="36">
        <f>'2.pielik. Alternatīvu aprēķins'!K17</f>
        <v>0</v>
      </c>
      <c r="L11" s="36">
        <f>'2.pielik. Alternatīvu aprēķins'!L17</f>
        <v>0</v>
      </c>
      <c r="M11" s="36">
        <f>'2.pielik. Alternatīvu aprēķins'!M17</f>
        <v>0</v>
      </c>
      <c r="N11" s="36">
        <f>'2.pielik. Alternatīvu aprēķins'!N17</f>
        <v>0</v>
      </c>
      <c r="O11" s="36">
        <f>'2.pielik. Alternatīvu aprēķins'!O17</f>
        <v>0</v>
      </c>
      <c r="P11" s="36">
        <f>'2.pielik. Alternatīvu aprēķins'!P17</f>
        <v>0</v>
      </c>
      <c r="Q11" s="36">
        <f>'2.pielik. Alternatīvu aprēķins'!Q17</f>
        <v>0</v>
      </c>
      <c r="R11" s="36">
        <f>'2.pielik. Alternatīvu aprēķins'!R17</f>
        <v>0</v>
      </c>
      <c r="S11" s="36">
        <f>'2.pielik. Alternatīvu aprēķins'!S17</f>
        <v>0</v>
      </c>
      <c r="T11" s="36">
        <f>'2.pielik. Alternatīvu aprēķins'!T17</f>
        <v>0</v>
      </c>
      <c r="U11" s="36">
        <f>'2.pielik. Alternatīvu aprēķins'!U17</f>
        <v>0</v>
      </c>
      <c r="V11" s="36">
        <f>'2.pielik. Alternatīvu aprēķins'!V17</f>
        <v>0</v>
      </c>
      <c r="W11" s="36">
        <f>'2.pielik. Alternatīvu aprēķins'!W17</f>
        <v>0</v>
      </c>
      <c r="X11" s="36">
        <f>'2.pielik. Alternatīvu aprēķins'!X17</f>
        <v>0</v>
      </c>
      <c r="Y11" s="36">
        <f>'2.pielik. Alternatīvu aprēķins'!Y17</f>
        <v>0</v>
      </c>
      <c r="Z11" s="36">
        <f>'2.pielik. Alternatīvu aprēķins'!Z17</f>
        <v>0</v>
      </c>
      <c r="AA11" s="36">
        <f>'2.pielik. Alternatīvu aprēķins'!AA17</f>
        <v>0</v>
      </c>
      <c r="AB11" s="52">
        <f>'2.pielik. Alternatīvu aprēķins'!AB17</f>
        <v>0</v>
      </c>
      <c r="AC11" s="10"/>
    </row>
    <row r="12" spans="1:29" ht="12.75">
      <c r="A12" s="29"/>
      <c r="B12" s="30" t="s">
        <v>11</v>
      </c>
      <c r="C12" s="30" t="s">
        <v>12</v>
      </c>
      <c r="D12" s="30"/>
      <c r="E12" s="31" t="s">
        <v>6</v>
      </c>
      <c r="F12" s="31"/>
      <c r="G12" s="35">
        <f>'2.pielik. Alternatīvu aprēķins'!G25</f>
        <v>0</v>
      </c>
      <c r="H12" s="36">
        <f>'2.pielik. Alternatīvu aprēķins'!H25</f>
        <v>0</v>
      </c>
      <c r="I12" s="36">
        <f>'2.pielik. Alternatīvu aprēķins'!I25</f>
        <v>0</v>
      </c>
      <c r="J12" s="36">
        <f>'2.pielik. Alternatīvu aprēķins'!J25</f>
        <v>0</v>
      </c>
      <c r="K12" s="36">
        <f>'2.pielik. Alternatīvu aprēķins'!K25</f>
        <v>0</v>
      </c>
      <c r="L12" s="36">
        <f>'2.pielik. Alternatīvu aprēķins'!L25</f>
        <v>0</v>
      </c>
      <c r="M12" s="36">
        <f>'2.pielik. Alternatīvu aprēķins'!M25</f>
        <v>0</v>
      </c>
      <c r="N12" s="36">
        <f>'2.pielik. Alternatīvu aprēķins'!N25</f>
        <v>0</v>
      </c>
      <c r="O12" s="36">
        <f>'2.pielik. Alternatīvu aprēķins'!O25</f>
        <v>0</v>
      </c>
      <c r="P12" s="36">
        <f>'2.pielik. Alternatīvu aprēķins'!P25</f>
        <v>0</v>
      </c>
      <c r="Q12" s="36">
        <f>'2.pielik. Alternatīvu aprēķins'!Q25</f>
        <v>0</v>
      </c>
      <c r="R12" s="36">
        <f>'2.pielik. Alternatīvu aprēķins'!R25</f>
        <v>0</v>
      </c>
      <c r="S12" s="36">
        <f>'2.pielik. Alternatīvu aprēķins'!S25</f>
        <v>0</v>
      </c>
      <c r="T12" s="36">
        <f>'2.pielik. Alternatīvu aprēķins'!T25</f>
        <v>0</v>
      </c>
      <c r="U12" s="36">
        <f>'2.pielik. Alternatīvu aprēķins'!U25</f>
        <v>0</v>
      </c>
      <c r="V12" s="36">
        <f>'2.pielik. Alternatīvu aprēķins'!V25</f>
        <v>0</v>
      </c>
      <c r="W12" s="36">
        <f>'2.pielik. Alternatīvu aprēķins'!W25</f>
        <v>0</v>
      </c>
      <c r="X12" s="36">
        <f>'2.pielik. Alternatīvu aprēķins'!X25</f>
        <v>0</v>
      </c>
      <c r="Y12" s="36">
        <f>'2.pielik. Alternatīvu aprēķins'!Y25</f>
        <v>0</v>
      </c>
      <c r="Z12" s="36">
        <f>'2.pielik. Alternatīvu aprēķins'!Z25</f>
        <v>0</v>
      </c>
      <c r="AA12" s="36">
        <f>'2.pielik. Alternatīvu aprēķins'!AA25</f>
        <v>0</v>
      </c>
      <c r="AB12" s="52">
        <f>'2.pielik. Alternatīvu aprēķins'!AB25</f>
        <v>0</v>
      </c>
      <c r="AC12" s="10"/>
    </row>
    <row r="13" spans="1:29" ht="12.75">
      <c r="A13" s="29"/>
      <c r="B13" s="30" t="s">
        <v>13</v>
      </c>
      <c r="C13" s="30" t="s">
        <v>14</v>
      </c>
      <c r="D13" s="30"/>
      <c r="E13" s="31" t="s">
        <v>6</v>
      </c>
      <c r="F13" s="31"/>
      <c r="G13" s="37">
        <f>'2.pielik. Alternatīvu aprēķins'!G26</f>
        <v>0</v>
      </c>
      <c r="H13" s="38">
        <f>'2.pielik. Alternatīvu aprēķins'!H26</f>
        <v>0</v>
      </c>
      <c r="I13" s="38">
        <f>'2.pielik. Alternatīvu aprēķins'!I26</f>
        <v>0</v>
      </c>
      <c r="J13" s="38">
        <f>'2.pielik. Alternatīvu aprēķins'!J26</f>
        <v>0</v>
      </c>
      <c r="K13" s="38">
        <f>'2.pielik. Alternatīvu aprēķins'!K26</f>
        <v>0</v>
      </c>
      <c r="L13" s="38">
        <f>'2.pielik. Alternatīvu aprēķins'!L26</f>
        <v>0</v>
      </c>
      <c r="M13" s="38">
        <f>'2.pielik. Alternatīvu aprēķins'!M26</f>
        <v>0</v>
      </c>
      <c r="N13" s="38">
        <f>'2.pielik. Alternatīvu aprēķins'!N26</f>
        <v>0</v>
      </c>
      <c r="O13" s="38">
        <f>'2.pielik. Alternatīvu aprēķins'!O26</f>
        <v>0</v>
      </c>
      <c r="P13" s="38">
        <f>'2.pielik. Alternatīvu aprēķins'!P26</f>
        <v>0</v>
      </c>
      <c r="Q13" s="38">
        <f>'2.pielik. Alternatīvu aprēķins'!Q26</f>
        <v>0</v>
      </c>
      <c r="R13" s="38">
        <f>'2.pielik. Alternatīvu aprēķins'!R26</f>
        <v>0</v>
      </c>
      <c r="S13" s="38">
        <f>'2.pielik. Alternatīvu aprēķins'!S26</f>
        <v>0</v>
      </c>
      <c r="T13" s="38">
        <f>'2.pielik. Alternatīvu aprēķins'!T26</f>
        <v>0</v>
      </c>
      <c r="U13" s="38">
        <f>'2.pielik. Alternatīvu aprēķins'!U26</f>
        <v>0</v>
      </c>
      <c r="V13" s="38">
        <f>'2.pielik. Alternatīvu aprēķins'!V26</f>
        <v>0</v>
      </c>
      <c r="W13" s="38">
        <f>'2.pielik. Alternatīvu aprēķins'!W26</f>
        <v>0</v>
      </c>
      <c r="X13" s="38">
        <f>'2.pielik. Alternatīvu aprēķins'!X26</f>
        <v>0</v>
      </c>
      <c r="Y13" s="38">
        <f>'2.pielik. Alternatīvu aprēķins'!Y26</f>
        <v>0</v>
      </c>
      <c r="Z13" s="38">
        <f>'2.pielik. Alternatīvu aprēķins'!Z26</f>
        <v>0</v>
      </c>
      <c r="AA13" s="38">
        <f>'2.pielik. Alternatīvu aprēķins'!AA26</f>
        <v>0</v>
      </c>
      <c r="AB13" s="52">
        <f>'2.pielik. Alternatīvu aprēķins'!AB26</f>
        <v>0</v>
      </c>
      <c r="AC13" s="10"/>
    </row>
    <row r="14" spans="1:29" s="116" customFormat="1" ht="15">
      <c r="A14" s="112">
        <v>2</v>
      </c>
      <c r="B14" s="113" t="s">
        <v>15</v>
      </c>
      <c r="C14" s="113"/>
      <c r="D14" s="113"/>
      <c r="E14" s="113"/>
      <c r="F14" s="465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5"/>
      <c r="AC14" s="10"/>
    </row>
    <row r="16" spans="2:27" ht="12.75">
      <c r="B16" s="41" t="s">
        <v>16</v>
      </c>
      <c r="C16" s="42" t="s">
        <v>17</v>
      </c>
      <c r="D16" s="42"/>
      <c r="E16" s="16" t="s">
        <v>18</v>
      </c>
      <c r="G16" s="43">
        <v>0.05</v>
      </c>
      <c r="H16" s="3"/>
      <c r="I16" s="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3"/>
      <c r="AA16" s="3"/>
    </row>
    <row r="17" spans="3:27" ht="12.75">
      <c r="C17" s="42"/>
      <c r="D17" s="4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>
      <c r="B18" s="10" t="s">
        <v>19</v>
      </c>
      <c r="C18" s="42" t="s">
        <v>20</v>
      </c>
      <c r="D18" s="42"/>
      <c r="E18" s="16" t="s">
        <v>21</v>
      </c>
      <c r="G18" s="45">
        <v>0</v>
      </c>
      <c r="H18" s="45">
        <f aca="true" t="shared" si="1" ref="H18:AA18">G18+1</f>
        <v>1</v>
      </c>
      <c r="I18" s="45">
        <f t="shared" si="1"/>
        <v>2</v>
      </c>
      <c r="J18" s="45">
        <f t="shared" si="1"/>
        <v>3</v>
      </c>
      <c r="K18" s="45">
        <f t="shared" si="1"/>
        <v>4</v>
      </c>
      <c r="L18" s="45">
        <f t="shared" si="1"/>
        <v>5</v>
      </c>
      <c r="M18" s="45">
        <f t="shared" si="1"/>
        <v>6</v>
      </c>
      <c r="N18" s="45">
        <f t="shared" si="1"/>
        <v>7</v>
      </c>
      <c r="O18" s="45">
        <f t="shared" si="1"/>
        <v>8</v>
      </c>
      <c r="P18" s="45">
        <f t="shared" si="1"/>
        <v>9</v>
      </c>
      <c r="Q18" s="45">
        <f t="shared" si="1"/>
        <v>10</v>
      </c>
      <c r="R18" s="45">
        <f t="shared" si="1"/>
        <v>11</v>
      </c>
      <c r="S18" s="45">
        <f t="shared" si="1"/>
        <v>12</v>
      </c>
      <c r="T18" s="45">
        <f t="shared" si="1"/>
        <v>13</v>
      </c>
      <c r="U18" s="45">
        <f t="shared" si="1"/>
        <v>14</v>
      </c>
      <c r="V18" s="45">
        <f t="shared" si="1"/>
        <v>15</v>
      </c>
      <c r="W18" s="45">
        <f t="shared" si="1"/>
        <v>16</v>
      </c>
      <c r="X18" s="45">
        <f t="shared" si="1"/>
        <v>17</v>
      </c>
      <c r="Y18" s="45">
        <f t="shared" si="1"/>
        <v>18</v>
      </c>
      <c r="Z18" s="45">
        <f t="shared" si="1"/>
        <v>19</v>
      </c>
      <c r="AA18" s="45">
        <f t="shared" si="1"/>
        <v>20</v>
      </c>
    </row>
    <row r="19" spans="2:27" ht="12.75">
      <c r="B19" s="10" t="s">
        <v>22</v>
      </c>
      <c r="C19" s="42" t="s">
        <v>23</v>
      </c>
      <c r="D19" s="42"/>
      <c r="E19" s="16" t="s">
        <v>24</v>
      </c>
      <c r="G19" s="46">
        <f aca="true" t="shared" si="2" ref="G19:AA19">1/(1+$G$16)^G18</f>
        <v>1</v>
      </c>
      <c r="H19" s="46">
        <f t="shared" si="2"/>
        <v>0.9523809523809523</v>
      </c>
      <c r="I19" s="46">
        <f t="shared" si="2"/>
        <v>0.9070294784580498</v>
      </c>
      <c r="J19" s="46">
        <f t="shared" si="2"/>
        <v>0.863837598531476</v>
      </c>
      <c r="K19" s="46">
        <f t="shared" si="2"/>
        <v>0.822702474791882</v>
      </c>
      <c r="L19" s="46">
        <f t="shared" si="2"/>
        <v>0.783526166468459</v>
      </c>
      <c r="M19" s="46">
        <f t="shared" si="2"/>
        <v>0.7462153966366276</v>
      </c>
      <c r="N19" s="46">
        <f t="shared" si="2"/>
        <v>0.7106813301301215</v>
      </c>
      <c r="O19" s="46">
        <f t="shared" si="2"/>
        <v>0.6768393620286872</v>
      </c>
      <c r="P19" s="46">
        <f t="shared" si="2"/>
        <v>0.6446089162177973</v>
      </c>
      <c r="Q19" s="46">
        <f t="shared" si="2"/>
        <v>0.6139132535407593</v>
      </c>
      <c r="R19" s="46">
        <f t="shared" si="2"/>
        <v>0.5846792890864374</v>
      </c>
      <c r="S19" s="46">
        <f t="shared" si="2"/>
        <v>0.5568374181775595</v>
      </c>
      <c r="T19" s="46">
        <f t="shared" si="2"/>
        <v>0.5303213506452946</v>
      </c>
      <c r="U19" s="46">
        <f t="shared" si="2"/>
        <v>0.5050679529955189</v>
      </c>
      <c r="V19" s="46">
        <f t="shared" si="2"/>
        <v>0.4810170980909702</v>
      </c>
      <c r="W19" s="46">
        <f t="shared" si="2"/>
        <v>0.4581115219914002</v>
      </c>
      <c r="X19" s="46">
        <f t="shared" si="2"/>
        <v>0.43629668761085727</v>
      </c>
      <c r="Y19" s="46">
        <f t="shared" si="2"/>
        <v>0.41552065486748313</v>
      </c>
      <c r="Z19" s="46">
        <f t="shared" si="2"/>
        <v>0.3957339570166506</v>
      </c>
      <c r="AA19" s="46">
        <f t="shared" si="2"/>
        <v>0.3768894828730006</v>
      </c>
    </row>
    <row r="20" spans="1:29" ht="12.75">
      <c r="A20" s="23"/>
      <c r="B20" s="24" t="s">
        <v>25</v>
      </c>
      <c r="C20" s="24" t="s">
        <v>26</v>
      </c>
      <c r="D20" s="24"/>
      <c r="E20" s="25" t="s">
        <v>6</v>
      </c>
      <c r="F20" s="25"/>
      <c r="G20" s="47">
        <f>G8*G19</f>
        <v>0</v>
      </c>
      <c r="H20" s="48">
        <f>H8*H19</f>
        <v>0</v>
      </c>
      <c r="I20" s="48">
        <f aca="true" t="shared" si="3" ref="I20:AA20">I8*I19</f>
        <v>0</v>
      </c>
      <c r="J20" s="48">
        <f t="shared" si="3"/>
        <v>0</v>
      </c>
      <c r="K20" s="48">
        <f>K8*K19</f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</v>
      </c>
      <c r="R20" s="48">
        <f t="shared" si="3"/>
        <v>0</v>
      </c>
      <c r="S20" s="48">
        <f t="shared" si="3"/>
        <v>0</v>
      </c>
      <c r="T20" s="48">
        <f t="shared" si="3"/>
        <v>0</v>
      </c>
      <c r="U20" s="48">
        <f t="shared" si="3"/>
        <v>0</v>
      </c>
      <c r="V20" s="48">
        <f t="shared" si="3"/>
        <v>0</v>
      </c>
      <c r="W20" s="48">
        <f t="shared" si="3"/>
        <v>0</v>
      </c>
      <c r="X20" s="48">
        <f t="shared" si="3"/>
        <v>0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9">
        <f aca="true" t="shared" si="4" ref="AB20:AB25">SUM(G20:AA20)</f>
        <v>0</v>
      </c>
      <c r="AC20" s="10"/>
    </row>
    <row r="21" spans="1:29" ht="12.75">
      <c r="A21" s="29"/>
      <c r="B21" s="30" t="s">
        <v>27</v>
      </c>
      <c r="C21" s="30" t="s">
        <v>28</v>
      </c>
      <c r="D21" s="30"/>
      <c r="E21" s="31" t="s">
        <v>6</v>
      </c>
      <c r="F21" s="31"/>
      <c r="G21" s="50">
        <f aca="true" t="shared" si="5" ref="G21:AA21">G9*G19</f>
        <v>0</v>
      </c>
      <c r="H21" s="51">
        <f t="shared" si="5"/>
        <v>0</v>
      </c>
      <c r="I21" s="51">
        <f>I9*I19</f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51">
        <f t="shared" si="5"/>
        <v>0</v>
      </c>
      <c r="O21" s="51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1">
        <f t="shared" si="5"/>
        <v>0</v>
      </c>
      <c r="V21" s="51">
        <f t="shared" si="5"/>
        <v>0</v>
      </c>
      <c r="W21" s="51">
        <f t="shared" si="5"/>
        <v>0</v>
      </c>
      <c r="X21" s="51">
        <f t="shared" si="5"/>
        <v>0</v>
      </c>
      <c r="Y21" s="51">
        <f t="shared" si="5"/>
        <v>0</v>
      </c>
      <c r="Z21" s="51">
        <f t="shared" si="5"/>
        <v>0</v>
      </c>
      <c r="AA21" s="51">
        <f t="shared" si="5"/>
        <v>0</v>
      </c>
      <c r="AB21" s="52">
        <f t="shared" si="4"/>
        <v>0</v>
      </c>
      <c r="AC21" s="10"/>
    </row>
    <row r="22" spans="1:29" ht="12.75">
      <c r="A22" s="29"/>
      <c r="B22" s="30" t="s">
        <v>29</v>
      </c>
      <c r="C22" s="30" t="s">
        <v>30</v>
      </c>
      <c r="D22" s="30"/>
      <c r="E22" s="31" t="s">
        <v>6</v>
      </c>
      <c r="F22" s="31"/>
      <c r="G22" s="50">
        <f aca="true" t="shared" si="6" ref="G22:AA22">G10*G19</f>
        <v>0</v>
      </c>
      <c r="H22" s="51">
        <f t="shared" si="6"/>
        <v>0</v>
      </c>
      <c r="I22" s="51">
        <f t="shared" si="6"/>
        <v>0</v>
      </c>
      <c r="J22" s="51">
        <f t="shared" si="6"/>
        <v>0</v>
      </c>
      <c r="K22" s="51">
        <f>K10*K19</f>
        <v>0</v>
      </c>
      <c r="L22" s="51">
        <f t="shared" si="6"/>
        <v>0</v>
      </c>
      <c r="M22" s="51">
        <f t="shared" si="6"/>
        <v>0</v>
      </c>
      <c r="N22" s="51">
        <f t="shared" si="6"/>
        <v>0</v>
      </c>
      <c r="O22" s="51">
        <f t="shared" si="6"/>
        <v>0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>T10*T19</f>
        <v>0</v>
      </c>
      <c r="U22" s="51">
        <f t="shared" si="6"/>
        <v>0</v>
      </c>
      <c r="V22" s="51">
        <f t="shared" si="6"/>
        <v>0</v>
      </c>
      <c r="W22" s="51">
        <f t="shared" si="6"/>
        <v>0</v>
      </c>
      <c r="X22" s="51">
        <f t="shared" si="6"/>
        <v>0</v>
      </c>
      <c r="Y22" s="51">
        <f t="shared" si="6"/>
        <v>0</v>
      </c>
      <c r="Z22" s="51">
        <f t="shared" si="6"/>
        <v>0</v>
      </c>
      <c r="AA22" s="51">
        <f t="shared" si="6"/>
        <v>0</v>
      </c>
      <c r="AB22" s="52">
        <f t="shared" si="4"/>
        <v>0</v>
      </c>
      <c r="AC22" s="10"/>
    </row>
    <row r="23" spans="1:29" ht="12.75">
      <c r="A23" s="29"/>
      <c r="B23" s="30" t="s">
        <v>31</v>
      </c>
      <c r="C23" s="30" t="s">
        <v>32</v>
      </c>
      <c r="D23" s="30"/>
      <c r="E23" s="31" t="s">
        <v>6</v>
      </c>
      <c r="F23" s="31"/>
      <c r="G23" s="50">
        <f aca="true" t="shared" si="7" ref="G23:AA23">G11*G19</f>
        <v>0</v>
      </c>
      <c r="H23" s="51">
        <f t="shared" si="7"/>
        <v>0</v>
      </c>
      <c r="I23" s="51">
        <f t="shared" si="7"/>
        <v>0</v>
      </c>
      <c r="J23" s="51">
        <f t="shared" si="7"/>
        <v>0</v>
      </c>
      <c r="K23" s="51">
        <f>K11*K19</f>
        <v>0</v>
      </c>
      <c r="L23" s="51">
        <f t="shared" si="7"/>
        <v>0</v>
      </c>
      <c r="M23" s="51">
        <f t="shared" si="7"/>
        <v>0</v>
      </c>
      <c r="N23" s="51">
        <f t="shared" si="7"/>
        <v>0</v>
      </c>
      <c r="O23" s="51">
        <f t="shared" si="7"/>
        <v>0</v>
      </c>
      <c r="P23" s="51">
        <f t="shared" si="7"/>
        <v>0</v>
      </c>
      <c r="Q23" s="51">
        <f t="shared" si="7"/>
        <v>0</v>
      </c>
      <c r="R23" s="51">
        <f t="shared" si="7"/>
        <v>0</v>
      </c>
      <c r="S23" s="51">
        <f t="shared" si="7"/>
        <v>0</v>
      </c>
      <c r="T23" s="51">
        <f t="shared" si="7"/>
        <v>0</v>
      </c>
      <c r="U23" s="51">
        <f t="shared" si="7"/>
        <v>0</v>
      </c>
      <c r="V23" s="51">
        <f t="shared" si="7"/>
        <v>0</v>
      </c>
      <c r="W23" s="51">
        <f t="shared" si="7"/>
        <v>0</v>
      </c>
      <c r="X23" s="51">
        <f t="shared" si="7"/>
        <v>0</v>
      </c>
      <c r="Y23" s="51">
        <f t="shared" si="7"/>
        <v>0</v>
      </c>
      <c r="Z23" s="51">
        <f t="shared" si="7"/>
        <v>0</v>
      </c>
      <c r="AA23" s="51">
        <f t="shared" si="7"/>
        <v>0</v>
      </c>
      <c r="AB23" s="52">
        <f t="shared" si="4"/>
        <v>0</v>
      </c>
      <c r="AC23" s="10"/>
    </row>
    <row r="24" spans="1:29" ht="12.75">
      <c r="A24" s="29"/>
      <c r="B24" s="30" t="s">
        <v>33</v>
      </c>
      <c r="C24" s="30" t="s">
        <v>34</v>
      </c>
      <c r="D24" s="30"/>
      <c r="E24" s="31" t="s">
        <v>6</v>
      </c>
      <c r="F24" s="31"/>
      <c r="G24" s="50">
        <f aca="true" t="shared" si="8" ref="G24:AA24">G12*G19</f>
        <v>0</v>
      </c>
      <c r="H24" s="51">
        <f t="shared" si="8"/>
        <v>0</v>
      </c>
      <c r="I24" s="51">
        <f t="shared" si="8"/>
        <v>0</v>
      </c>
      <c r="J24" s="51">
        <f t="shared" si="8"/>
        <v>0</v>
      </c>
      <c r="K24" s="51">
        <f>K12*K19</f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 t="shared" si="8"/>
        <v>0</v>
      </c>
      <c r="P24" s="51">
        <f>P12*P19</f>
        <v>0</v>
      </c>
      <c r="Q24" s="51">
        <f>Q12*Q19</f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  <c r="V24" s="51">
        <f t="shared" si="8"/>
        <v>0</v>
      </c>
      <c r="W24" s="51">
        <f t="shared" si="8"/>
        <v>0</v>
      </c>
      <c r="X24" s="51">
        <f t="shared" si="8"/>
        <v>0</v>
      </c>
      <c r="Y24" s="51">
        <f t="shared" si="8"/>
        <v>0</v>
      </c>
      <c r="Z24" s="51">
        <f t="shared" si="8"/>
        <v>0</v>
      </c>
      <c r="AA24" s="51">
        <f t="shared" si="8"/>
        <v>0</v>
      </c>
      <c r="AB24" s="52">
        <f t="shared" si="4"/>
        <v>0</v>
      </c>
      <c r="AC24" s="10"/>
    </row>
    <row r="25" spans="1:29" ht="12.75">
      <c r="A25" s="53"/>
      <c r="B25" s="54" t="s">
        <v>35</v>
      </c>
      <c r="C25" s="54" t="s">
        <v>36</v>
      </c>
      <c r="D25" s="54"/>
      <c r="E25" s="55" t="s">
        <v>6</v>
      </c>
      <c r="F25" s="55"/>
      <c r="G25" s="56">
        <f aca="true" t="shared" si="9" ref="G25:AA25">G13*G19</f>
        <v>0</v>
      </c>
      <c r="H25" s="57">
        <f t="shared" si="9"/>
        <v>0</v>
      </c>
      <c r="I25" s="57">
        <f t="shared" si="9"/>
        <v>0</v>
      </c>
      <c r="J25" s="57">
        <f t="shared" si="9"/>
        <v>0</v>
      </c>
      <c r="K25" s="57">
        <f t="shared" si="9"/>
        <v>0</v>
      </c>
      <c r="L25" s="57">
        <f t="shared" si="9"/>
        <v>0</v>
      </c>
      <c r="M25" s="57">
        <f t="shared" si="9"/>
        <v>0</v>
      </c>
      <c r="N25" s="57">
        <f t="shared" si="9"/>
        <v>0</v>
      </c>
      <c r="O25" s="57">
        <f t="shared" si="9"/>
        <v>0</v>
      </c>
      <c r="P25" s="57">
        <f t="shared" si="9"/>
        <v>0</v>
      </c>
      <c r="Q25" s="57">
        <f t="shared" si="9"/>
        <v>0</v>
      </c>
      <c r="R25" s="57">
        <f t="shared" si="9"/>
        <v>0</v>
      </c>
      <c r="S25" s="57">
        <f t="shared" si="9"/>
        <v>0</v>
      </c>
      <c r="T25" s="57">
        <f t="shared" si="9"/>
        <v>0</v>
      </c>
      <c r="U25" s="57">
        <f t="shared" si="9"/>
        <v>0</v>
      </c>
      <c r="V25" s="57">
        <f t="shared" si="9"/>
        <v>0</v>
      </c>
      <c r="W25" s="57">
        <f t="shared" si="9"/>
        <v>0</v>
      </c>
      <c r="X25" s="57">
        <f t="shared" si="9"/>
        <v>0</v>
      </c>
      <c r="Y25" s="57">
        <f t="shared" si="9"/>
        <v>0</v>
      </c>
      <c r="Z25" s="57">
        <f t="shared" si="9"/>
        <v>0</v>
      </c>
      <c r="AA25" s="57">
        <f t="shared" si="9"/>
        <v>0</v>
      </c>
      <c r="AB25" s="58">
        <f t="shared" si="4"/>
        <v>0</v>
      </c>
      <c r="AC25" s="10"/>
    </row>
    <row r="26" ht="12.75">
      <c r="AC26" s="10"/>
    </row>
    <row r="27" ht="12.75">
      <c r="AC27" s="10"/>
    </row>
    <row r="28" spans="1:29" ht="15">
      <c r="A28" s="59" t="s">
        <v>94</v>
      </c>
      <c r="B28" s="107"/>
      <c r="C28" s="107"/>
      <c r="D28" s="107"/>
      <c r="E28" s="108"/>
      <c r="F28" s="108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9"/>
      <c r="AC28" s="10"/>
    </row>
    <row r="29" spans="1:29" ht="12.75">
      <c r="A29" s="5"/>
      <c r="B29" s="6"/>
      <c r="C29" s="7"/>
      <c r="D29" s="7"/>
      <c r="E29" s="8"/>
      <c r="F29" s="8"/>
      <c r="G29" s="7">
        <v>1</v>
      </c>
      <c r="H29" s="7">
        <f aca="true" t="shared" si="10" ref="H29:AA29">G29+1</f>
        <v>2</v>
      </c>
      <c r="I29" s="7">
        <f t="shared" si="10"/>
        <v>3</v>
      </c>
      <c r="J29" s="7">
        <f t="shared" si="10"/>
        <v>4</v>
      </c>
      <c r="K29" s="7">
        <f t="shared" si="10"/>
        <v>5</v>
      </c>
      <c r="L29" s="7">
        <f t="shared" si="10"/>
        <v>6</v>
      </c>
      <c r="M29" s="7">
        <f t="shared" si="10"/>
        <v>7</v>
      </c>
      <c r="N29" s="7">
        <f t="shared" si="10"/>
        <v>8</v>
      </c>
      <c r="O29" s="7">
        <f t="shared" si="10"/>
        <v>9</v>
      </c>
      <c r="P29" s="7">
        <f t="shared" si="10"/>
        <v>10</v>
      </c>
      <c r="Q29" s="7">
        <f t="shared" si="10"/>
        <v>11</v>
      </c>
      <c r="R29" s="7">
        <f t="shared" si="10"/>
        <v>12</v>
      </c>
      <c r="S29" s="7">
        <f t="shared" si="10"/>
        <v>13</v>
      </c>
      <c r="T29" s="7">
        <f t="shared" si="10"/>
        <v>14</v>
      </c>
      <c r="U29" s="7">
        <f t="shared" si="10"/>
        <v>15</v>
      </c>
      <c r="V29" s="7">
        <f t="shared" si="10"/>
        <v>16</v>
      </c>
      <c r="W29" s="7">
        <f t="shared" si="10"/>
        <v>17</v>
      </c>
      <c r="X29" s="7">
        <f t="shared" si="10"/>
        <v>18</v>
      </c>
      <c r="Y29" s="7">
        <f t="shared" si="10"/>
        <v>19</v>
      </c>
      <c r="Z29" s="7">
        <f t="shared" si="10"/>
        <v>20</v>
      </c>
      <c r="AA29" s="7">
        <f t="shared" si="10"/>
        <v>21</v>
      </c>
      <c r="AB29" s="9"/>
      <c r="AC29" s="10"/>
    </row>
    <row r="30" spans="1:29" ht="12.75">
      <c r="A30" s="11"/>
      <c r="B30" s="12"/>
      <c r="C30" s="12"/>
      <c r="D30" s="13"/>
      <c r="E30" s="13" t="s">
        <v>3</v>
      </c>
      <c r="F30" s="13"/>
      <c r="G30" s="14">
        <v>2009</v>
      </c>
      <c r="H30" s="14">
        <v>2010</v>
      </c>
      <c r="I30" s="14">
        <v>2011</v>
      </c>
      <c r="J30" s="14">
        <v>2012</v>
      </c>
      <c r="K30" s="14">
        <v>2013</v>
      </c>
      <c r="L30" s="14">
        <v>2014</v>
      </c>
      <c r="M30" s="14">
        <v>2015</v>
      </c>
      <c r="N30" s="14">
        <v>2016</v>
      </c>
      <c r="O30" s="14">
        <v>2017</v>
      </c>
      <c r="P30" s="14">
        <v>2018</v>
      </c>
      <c r="Q30" s="14">
        <v>2019</v>
      </c>
      <c r="R30" s="14">
        <v>2020</v>
      </c>
      <c r="S30" s="14">
        <v>2021</v>
      </c>
      <c r="T30" s="14">
        <v>2022</v>
      </c>
      <c r="U30" s="14">
        <v>2023</v>
      </c>
      <c r="V30" s="14">
        <v>2024</v>
      </c>
      <c r="W30" s="14">
        <v>2025</v>
      </c>
      <c r="X30" s="14">
        <v>2026</v>
      </c>
      <c r="Y30" s="14">
        <v>2027</v>
      </c>
      <c r="Z30" s="14">
        <v>2028</v>
      </c>
      <c r="AA30" s="14">
        <v>2029</v>
      </c>
      <c r="AB30" s="14">
        <v>2030</v>
      </c>
      <c r="AC30" s="10"/>
    </row>
    <row r="31" spans="7:29" ht="12.75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0"/>
    </row>
    <row r="32" spans="7:29" ht="12.75"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0"/>
    </row>
    <row r="33" spans="1:29" ht="15">
      <c r="A33" s="112">
        <v>1</v>
      </c>
      <c r="B33" s="113" t="s">
        <v>37</v>
      </c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5"/>
      <c r="AC33" s="10"/>
    </row>
    <row r="34" spans="7:28" ht="12.75"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2.75">
      <c r="A35" s="23"/>
      <c r="B35" s="24" t="s">
        <v>5</v>
      </c>
      <c r="C35" s="24" t="s">
        <v>2</v>
      </c>
      <c r="D35" s="24"/>
      <c r="E35" s="25" t="s">
        <v>6</v>
      </c>
      <c r="F35" s="25"/>
      <c r="G35" s="26">
        <f>'2.pielik. Alternatīvu aprēķins'!G36</f>
        <v>0</v>
      </c>
      <c r="H35" s="27">
        <f>'2.pielik. Alternatīvu aprēķins'!H36</f>
        <v>0</v>
      </c>
      <c r="I35" s="27">
        <f>'2.pielik. Alternatīvu aprēķins'!I36</f>
        <v>0</v>
      </c>
      <c r="J35" s="27">
        <f>'2.pielik. Alternatīvu aprēķins'!J36</f>
        <v>0</v>
      </c>
      <c r="K35" s="27">
        <f>'2.pielik. Alternatīvu aprēķins'!K36</f>
        <v>0</v>
      </c>
      <c r="L35" s="27">
        <f>'2.pielik. Alternatīvu aprēķins'!L36</f>
        <v>0</v>
      </c>
      <c r="M35" s="27">
        <f>'2.pielik. Alternatīvu aprēķins'!M36</f>
        <v>0</v>
      </c>
      <c r="N35" s="27">
        <f>'2.pielik. Alternatīvu aprēķins'!N36</f>
        <v>0</v>
      </c>
      <c r="O35" s="27">
        <f>'2.pielik. Alternatīvu aprēķins'!O36</f>
        <v>0</v>
      </c>
      <c r="P35" s="27">
        <f>'2.pielik. Alternatīvu aprēķins'!P36</f>
        <v>0</v>
      </c>
      <c r="Q35" s="27">
        <f>'2.pielik. Alternatīvu aprēķins'!Q36</f>
        <v>0</v>
      </c>
      <c r="R35" s="27">
        <f>'2.pielik. Alternatīvu aprēķins'!R36</f>
        <v>0</v>
      </c>
      <c r="S35" s="27">
        <f>'2.pielik. Alternatīvu aprēķins'!S36</f>
        <v>0</v>
      </c>
      <c r="T35" s="27">
        <f>'2.pielik. Alternatīvu aprēķins'!T36</f>
        <v>0</v>
      </c>
      <c r="U35" s="27">
        <f>'2.pielik. Alternatīvu aprēķins'!U36</f>
        <v>0</v>
      </c>
      <c r="V35" s="27">
        <f>'2.pielik. Alternatīvu aprēķins'!V36</f>
        <v>0</v>
      </c>
      <c r="W35" s="27">
        <f>'2.pielik. Alternatīvu aprēķins'!W36</f>
        <v>0</v>
      </c>
      <c r="X35" s="27">
        <f>'2.pielik. Alternatīvu aprēķins'!X36</f>
        <v>0</v>
      </c>
      <c r="Y35" s="27">
        <f>'2.pielik. Alternatīvu aprēķins'!Y36</f>
        <v>0</v>
      </c>
      <c r="Z35" s="27">
        <f>'2.pielik. Alternatīvu aprēķins'!Z36</f>
        <v>0</v>
      </c>
      <c r="AA35" s="27">
        <f>'2.pielik. Alternatīvu aprēķins'!AA36</f>
        <v>0</v>
      </c>
      <c r="AB35" s="28">
        <f>'2.pielik. Alternatīvu aprēķins'!AB36</f>
        <v>0</v>
      </c>
    </row>
    <row r="36" spans="1:28" ht="12.75">
      <c r="A36" s="29"/>
      <c r="B36" s="30" t="s">
        <v>7</v>
      </c>
      <c r="C36" s="30" t="s">
        <v>8</v>
      </c>
      <c r="D36" s="30"/>
      <c r="E36" s="31" t="s">
        <v>6</v>
      </c>
      <c r="F36" s="31"/>
      <c r="G36" s="32">
        <f>'2.pielik. Alternatīvu aprēķins'!G40</f>
        <v>0</v>
      </c>
      <c r="H36" s="33">
        <f>'2.pielik. Alternatīvu aprēķins'!H40</f>
        <v>0</v>
      </c>
      <c r="I36" s="33">
        <f>'2.pielik. Alternatīvu aprēķins'!I40</f>
        <v>0</v>
      </c>
      <c r="J36" s="33">
        <f>'2.pielik. Alternatīvu aprēķins'!J40</f>
        <v>0</v>
      </c>
      <c r="K36" s="33">
        <f>'2.pielik. Alternatīvu aprēķins'!K40</f>
        <v>0</v>
      </c>
      <c r="L36" s="33">
        <f>'2.pielik. Alternatīvu aprēķins'!L40</f>
        <v>0</v>
      </c>
      <c r="M36" s="33">
        <f>'2.pielik. Alternatīvu aprēķins'!M40</f>
        <v>0</v>
      </c>
      <c r="N36" s="33">
        <f>'2.pielik. Alternatīvu aprēķins'!N40</f>
        <v>0</v>
      </c>
      <c r="O36" s="33">
        <f>'2.pielik. Alternatīvu aprēķins'!O40</f>
        <v>0</v>
      </c>
      <c r="P36" s="33">
        <f>'2.pielik. Alternatīvu aprēķins'!P40</f>
        <v>0</v>
      </c>
      <c r="Q36" s="33">
        <f>'2.pielik. Alternatīvu aprēķins'!Q40</f>
        <v>0</v>
      </c>
      <c r="R36" s="33">
        <f>'2.pielik. Alternatīvu aprēķins'!R40</f>
        <v>0</v>
      </c>
      <c r="S36" s="33">
        <f>'2.pielik. Alternatīvu aprēķins'!S40</f>
        <v>0</v>
      </c>
      <c r="T36" s="33">
        <f>'2.pielik. Alternatīvu aprēķins'!T40</f>
        <v>0</v>
      </c>
      <c r="U36" s="33">
        <f>'2.pielik. Alternatīvu aprēķins'!U40</f>
        <v>0</v>
      </c>
      <c r="V36" s="33">
        <f>'2.pielik. Alternatīvu aprēķins'!V40</f>
        <v>0</v>
      </c>
      <c r="W36" s="33">
        <f>'2.pielik. Alternatīvu aprēķins'!W40</f>
        <v>0</v>
      </c>
      <c r="X36" s="33">
        <f>'2.pielik. Alternatīvu aprēķins'!X40</f>
        <v>0</v>
      </c>
      <c r="Y36" s="33">
        <f>'2.pielik. Alternatīvu aprēķins'!Y40</f>
        <v>0</v>
      </c>
      <c r="Z36" s="33">
        <f>'2.pielik. Alternatīvu aprēķins'!Z40</f>
        <v>0</v>
      </c>
      <c r="AA36" s="33">
        <f>'2.pielik. Alternatīvu aprēķins'!AA40</f>
        <v>0</v>
      </c>
      <c r="AB36" s="34">
        <f>'2.pielik. Alternatīvu aprēķins'!AB40</f>
        <v>0</v>
      </c>
    </row>
    <row r="37" spans="1:28" ht="12.75">
      <c r="A37" s="29"/>
      <c r="B37" s="30" t="s">
        <v>9</v>
      </c>
      <c r="C37" s="30" t="s">
        <v>1</v>
      </c>
      <c r="D37" s="30"/>
      <c r="E37" s="31" t="s">
        <v>6</v>
      </c>
      <c r="F37" s="31"/>
      <c r="G37" s="35">
        <f>'2.pielik. Alternatīvu aprēķins'!G41</f>
        <v>0</v>
      </c>
      <c r="H37" s="36">
        <f>'2.pielik. Alternatīvu aprēķins'!H41</f>
        <v>0</v>
      </c>
      <c r="I37" s="36">
        <f>'2.pielik. Alternatīvu aprēķins'!I41</f>
        <v>0</v>
      </c>
      <c r="J37" s="36">
        <f>'2.pielik. Alternatīvu aprēķins'!J41</f>
        <v>0</v>
      </c>
      <c r="K37" s="36">
        <f>'2.pielik. Alternatīvu aprēķins'!K41</f>
        <v>0</v>
      </c>
      <c r="L37" s="36">
        <f>'2.pielik. Alternatīvu aprēķins'!L41</f>
        <v>0</v>
      </c>
      <c r="M37" s="36">
        <f>'2.pielik. Alternatīvu aprēķins'!M41</f>
        <v>0</v>
      </c>
      <c r="N37" s="36">
        <f>'2.pielik. Alternatīvu aprēķins'!N41</f>
        <v>0</v>
      </c>
      <c r="O37" s="36">
        <f>'2.pielik. Alternatīvu aprēķins'!O41</f>
        <v>0</v>
      </c>
      <c r="P37" s="36">
        <f>'2.pielik. Alternatīvu aprēķins'!P41</f>
        <v>0</v>
      </c>
      <c r="Q37" s="36">
        <f>'2.pielik. Alternatīvu aprēķins'!Q41</f>
        <v>0</v>
      </c>
      <c r="R37" s="36">
        <f>'2.pielik. Alternatīvu aprēķins'!R41</f>
        <v>0</v>
      </c>
      <c r="S37" s="36">
        <f>'2.pielik. Alternatīvu aprēķins'!S41</f>
        <v>0</v>
      </c>
      <c r="T37" s="36">
        <f>'2.pielik. Alternatīvu aprēķins'!T41</f>
        <v>0</v>
      </c>
      <c r="U37" s="36">
        <f>'2.pielik. Alternatīvu aprēķins'!U41</f>
        <v>0</v>
      </c>
      <c r="V37" s="36">
        <f>'2.pielik. Alternatīvu aprēķins'!V41</f>
        <v>0</v>
      </c>
      <c r="W37" s="36">
        <f>'2.pielik. Alternatīvu aprēķins'!W41</f>
        <v>0</v>
      </c>
      <c r="X37" s="36">
        <f>'2.pielik. Alternatīvu aprēķins'!X41</f>
        <v>0</v>
      </c>
      <c r="Y37" s="36">
        <f>'2.pielik. Alternatīvu aprēķins'!Y41</f>
        <v>0</v>
      </c>
      <c r="Z37" s="36">
        <f>'2.pielik. Alternatīvu aprēķins'!Z41</f>
        <v>0</v>
      </c>
      <c r="AA37" s="36">
        <f>'2.pielik. Alternatīvu aprēķins'!AA41</f>
        <v>0</v>
      </c>
      <c r="AB37" s="52">
        <f>'2.pielik. Alternatīvu aprēķins'!AB41</f>
        <v>0</v>
      </c>
    </row>
    <row r="38" spans="1:28" ht="12.75">
      <c r="A38" s="29"/>
      <c r="B38" s="30" t="s">
        <v>10</v>
      </c>
      <c r="C38" s="30" t="s">
        <v>0</v>
      </c>
      <c r="D38" s="30"/>
      <c r="E38" s="31" t="s">
        <v>6</v>
      </c>
      <c r="F38" s="31"/>
      <c r="G38" s="35">
        <f>'2.pielik. Alternatīvu aprēķins'!G45</f>
        <v>0</v>
      </c>
      <c r="H38" s="36">
        <f>'2.pielik. Alternatīvu aprēķins'!H45</f>
        <v>0</v>
      </c>
      <c r="I38" s="36">
        <f>'2.pielik. Alternatīvu aprēķins'!I45</f>
        <v>0</v>
      </c>
      <c r="J38" s="36">
        <f>'2.pielik. Alternatīvu aprēķins'!J45</f>
        <v>0</v>
      </c>
      <c r="K38" s="36">
        <f>'2.pielik. Alternatīvu aprēķins'!K45</f>
        <v>0</v>
      </c>
      <c r="L38" s="36">
        <f>'2.pielik. Alternatīvu aprēķins'!L45</f>
        <v>0</v>
      </c>
      <c r="M38" s="36">
        <f>'2.pielik. Alternatīvu aprēķins'!M45</f>
        <v>0</v>
      </c>
      <c r="N38" s="36">
        <f>'2.pielik. Alternatīvu aprēķins'!N45</f>
        <v>0</v>
      </c>
      <c r="O38" s="36">
        <f>'2.pielik. Alternatīvu aprēķins'!O45</f>
        <v>0</v>
      </c>
      <c r="P38" s="36">
        <f>'2.pielik. Alternatīvu aprēķins'!P45</f>
        <v>0</v>
      </c>
      <c r="Q38" s="36">
        <f>'2.pielik. Alternatīvu aprēķins'!Q45</f>
        <v>0</v>
      </c>
      <c r="R38" s="36">
        <f>'2.pielik. Alternatīvu aprēķins'!R45</f>
        <v>0</v>
      </c>
      <c r="S38" s="36">
        <f>'2.pielik. Alternatīvu aprēķins'!S45</f>
        <v>0</v>
      </c>
      <c r="T38" s="36">
        <f>'2.pielik. Alternatīvu aprēķins'!T45</f>
        <v>0</v>
      </c>
      <c r="U38" s="36">
        <f>'2.pielik. Alternatīvu aprēķins'!U45</f>
        <v>0</v>
      </c>
      <c r="V38" s="36">
        <f>'2.pielik. Alternatīvu aprēķins'!V45</f>
        <v>0</v>
      </c>
      <c r="W38" s="36">
        <f>'2.pielik. Alternatīvu aprēķins'!W45</f>
        <v>0</v>
      </c>
      <c r="X38" s="36">
        <f>'2.pielik. Alternatīvu aprēķins'!X45</f>
        <v>0</v>
      </c>
      <c r="Y38" s="36">
        <f>'2.pielik. Alternatīvu aprēķins'!Y45</f>
        <v>0</v>
      </c>
      <c r="Z38" s="36">
        <f>'2.pielik. Alternatīvu aprēķins'!Z45</f>
        <v>0</v>
      </c>
      <c r="AA38" s="36">
        <f>'2.pielik. Alternatīvu aprēķins'!AA45</f>
        <v>0</v>
      </c>
      <c r="AB38" s="52">
        <f>'2.pielik. Alternatīvu aprēķins'!AB45</f>
        <v>0</v>
      </c>
    </row>
    <row r="39" spans="1:28" ht="12.75">
      <c r="A39" s="29"/>
      <c r="B39" s="30" t="s">
        <v>11</v>
      </c>
      <c r="C39" s="30" t="s">
        <v>12</v>
      </c>
      <c r="D39" s="30"/>
      <c r="E39" s="31" t="s">
        <v>6</v>
      </c>
      <c r="F39" s="31"/>
      <c r="G39" s="35">
        <f>'2.pielik. Alternatīvu aprēķins'!G53</f>
        <v>0</v>
      </c>
      <c r="H39" s="36">
        <f>'2.pielik. Alternatīvu aprēķins'!H53</f>
        <v>0</v>
      </c>
      <c r="I39" s="36">
        <f>'2.pielik. Alternatīvu aprēķins'!I53</f>
        <v>0</v>
      </c>
      <c r="J39" s="36">
        <f>'2.pielik. Alternatīvu aprēķins'!J53</f>
        <v>0</v>
      </c>
      <c r="K39" s="36">
        <f>'2.pielik. Alternatīvu aprēķins'!K53</f>
        <v>0</v>
      </c>
      <c r="L39" s="36">
        <f>'2.pielik. Alternatīvu aprēķins'!L53</f>
        <v>0</v>
      </c>
      <c r="M39" s="36">
        <f>'2.pielik. Alternatīvu aprēķins'!M53</f>
        <v>0</v>
      </c>
      <c r="N39" s="36">
        <f>'2.pielik. Alternatīvu aprēķins'!N53</f>
        <v>0</v>
      </c>
      <c r="O39" s="36">
        <f>'2.pielik. Alternatīvu aprēķins'!O53</f>
        <v>0</v>
      </c>
      <c r="P39" s="36">
        <f>'2.pielik. Alternatīvu aprēķins'!P53</f>
        <v>0</v>
      </c>
      <c r="Q39" s="36">
        <f>'2.pielik. Alternatīvu aprēķins'!Q53</f>
        <v>0</v>
      </c>
      <c r="R39" s="36">
        <f>'2.pielik. Alternatīvu aprēķins'!R53</f>
        <v>0</v>
      </c>
      <c r="S39" s="36">
        <f>'2.pielik. Alternatīvu aprēķins'!S53</f>
        <v>0</v>
      </c>
      <c r="T39" s="36">
        <f>'2.pielik. Alternatīvu aprēķins'!T53</f>
        <v>0</v>
      </c>
      <c r="U39" s="36">
        <f>'2.pielik. Alternatīvu aprēķins'!U53</f>
        <v>0</v>
      </c>
      <c r="V39" s="36">
        <f>'2.pielik. Alternatīvu aprēķins'!V53</f>
        <v>0</v>
      </c>
      <c r="W39" s="36">
        <f>'2.pielik. Alternatīvu aprēķins'!W53</f>
        <v>0</v>
      </c>
      <c r="X39" s="36">
        <f>'2.pielik. Alternatīvu aprēķins'!X53</f>
        <v>0</v>
      </c>
      <c r="Y39" s="36">
        <f>'2.pielik. Alternatīvu aprēķins'!Y53</f>
        <v>0</v>
      </c>
      <c r="Z39" s="36">
        <f>'2.pielik. Alternatīvu aprēķins'!Z53</f>
        <v>0</v>
      </c>
      <c r="AA39" s="36">
        <f>'2.pielik. Alternatīvu aprēķins'!AA53</f>
        <v>0</v>
      </c>
      <c r="AB39" s="52">
        <f>'2.pielik. Alternatīvu aprēķins'!AB53</f>
        <v>0</v>
      </c>
    </row>
    <row r="40" spans="1:28" ht="12.75">
      <c r="A40" s="29"/>
      <c r="B40" s="30" t="s">
        <v>13</v>
      </c>
      <c r="C40" s="30" t="s">
        <v>14</v>
      </c>
      <c r="D40" s="30"/>
      <c r="E40" s="31" t="s">
        <v>6</v>
      </c>
      <c r="F40" s="31"/>
      <c r="G40" s="37">
        <f>'2.pielik. Alternatīvu aprēķins'!G54</f>
        <v>0</v>
      </c>
      <c r="H40" s="38">
        <f>'2.pielik. Alternatīvu aprēķins'!H54</f>
        <v>0</v>
      </c>
      <c r="I40" s="38">
        <f>'2.pielik. Alternatīvu aprēķins'!I54</f>
        <v>0</v>
      </c>
      <c r="J40" s="38">
        <f>'2.pielik. Alternatīvu aprēķins'!J54</f>
        <v>0</v>
      </c>
      <c r="K40" s="38">
        <f>'2.pielik. Alternatīvu aprēķins'!K54</f>
        <v>0</v>
      </c>
      <c r="L40" s="38">
        <f>'2.pielik. Alternatīvu aprēķins'!L54</f>
        <v>0</v>
      </c>
      <c r="M40" s="38">
        <f>'2.pielik. Alternatīvu aprēķins'!M54</f>
        <v>0</v>
      </c>
      <c r="N40" s="38">
        <f>'2.pielik. Alternatīvu aprēķins'!N54</f>
        <v>0</v>
      </c>
      <c r="O40" s="38">
        <f>'2.pielik. Alternatīvu aprēķins'!O54</f>
        <v>0</v>
      </c>
      <c r="P40" s="38">
        <f>'2.pielik. Alternatīvu aprēķins'!P54</f>
        <v>0</v>
      </c>
      <c r="Q40" s="38">
        <f>'2.pielik. Alternatīvu aprēķins'!Q54</f>
        <v>0</v>
      </c>
      <c r="R40" s="38">
        <f>'2.pielik. Alternatīvu aprēķins'!R54</f>
        <v>0</v>
      </c>
      <c r="S40" s="38">
        <f>'2.pielik. Alternatīvu aprēķins'!S54</f>
        <v>0</v>
      </c>
      <c r="T40" s="38">
        <f>'2.pielik. Alternatīvu aprēķins'!T54</f>
        <v>0</v>
      </c>
      <c r="U40" s="38">
        <f>'2.pielik. Alternatīvu aprēķins'!U54</f>
        <v>0</v>
      </c>
      <c r="V40" s="38">
        <f>'2.pielik. Alternatīvu aprēķins'!V54</f>
        <v>0</v>
      </c>
      <c r="W40" s="38">
        <f>'2.pielik. Alternatīvu aprēķins'!W54</f>
        <v>0</v>
      </c>
      <c r="X40" s="38">
        <f>'2.pielik. Alternatīvu aprēķins'!X54</f>
        <v>0</v>
      </c>
      <c r="Y40" s="38">
        <f>'2.pielik. Alternatīvu aprēķins'!Y54</f>
        <v>0</v>
      </c>
      <c r="Z40" s="38">
        <f>'2.pielik. Alternatīvu aprēķins'!Z54</f>
        <v>0</v>
      </c>
      <c r="AA40" s="38">
        <f>'2.pielik. Alternatīvu aprēķins'!AA54</f>
        <v>0</v>
      </c>
      <c r="AB40" s="58">
        <f>'2.pielik. Alternatīvu aprēķins'!AB54</f>
        <v>0</v>
      </c>
    </row>
    <row r="41" spans="1:28" ht="15">
      <c r="A41" s="112">
        <v>2</v>
      </c>
      <c r="B41" s="113" t="s">
        <v>15</v>
      </c>
      <c r="C41" s="113"/>
      <c r="D41" s="113"/>
      <c r="E41" s="113"/>
      <c r="F41" s="465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</row>
    <row r="43" spans="2:27" ht="12.75">
      <c r="B43" s="41" t="s">
        <v>16</v>
      </c>
      <c r="C43" s="42" t="s">
        <v>17</v>
      </c>
      <c r="D43" s="42"/>
      <c r="E43" s="16" t="s">
        <v>18</v>
      </c>
      <c r="G43" s="61"/>
      <c r="H43" s="3"/>
      <c r="I43" s="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3"/>
      <c r="AA43" s="3"/>
    </row>
    <row r="44" spans="3:27" ht="12.75">
      <c r="C44" s="42"/>
      <c r="D44" s="4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2.75">
      <c r="B45" s="10" t="s">
        <v>19</v>
      </c>
      <c r="C45" s="42" t="s">
        <v>20</v>
      </c>
      <c r="D45" s="42"/>
      <c r="E45" s="16" t="s">
        <v>21</v>
      </c>
      <c r="G45" s="45">
        <v>0</v>
      </c>
      <c r="H45" s="45">
        <f aca="true" t="shared" si="11" ref="H45:AA45">G45+1</f>
        <v>1</v>
      </c>
      <c r="I45" s="45">
        <f t="shared" si="11"/>
        <v>2</v>
      </c>
      <c r="J45" s="45">
        <f t="shared" si="11"/>
        <v>3</v>
      </c>
      <c r="K45" s="45">
        <f t="shared" si="11"/>
        <v>4</v>
      </c>
      <c r="L45" s="45">
        <f t="shared" si="11"/>
        <v>5</v>
      </c>
      <c r="M45" s="45">
        <f t="shared" si="11"/>
        <v>6</v>
      </c>
      <c r="N45" s="45">
        <f t="shared" si="11"/>
        <v>7</v>
      </c>
      <c r="O45" s="45">
        <f t="shared" si="11"/>
        <v>8</v>
      </c>
      <c r="P45" s="45">
        <f t="shared" si="11"/>
        <v>9</v>
      </c>
      <c r="Q45" s="45">
        <f t="shared" si="11"/>
        <v>10</v>
      </c>
      <c r="R45" s="45">
        <f t="shared" si="11"/>
        <v>11</v>
      </c>
      <c r="S45" s="45">
        <f t="shared" si="11"/>
        <v>12</v>
      </c>
      <c r="T45" s="45">
        <f t="shared" si="11"/>
        <v>13</v>
      </c>
      <c r="U45" s="45">
        <f t="shared" si="11"/>
        <v>14</v>
      </c>
      <c r="V45" s="45">
        <f t="shared" si="11"/>
        <v>15</v>
      </c>
      <c r="W45" s="45">
        <f t="shared" si="11"/>
        <v>16</v>
      </c>
      <c r="X45" s="45">
        <f t="shared" si="11"/>
        <v>17</v>
      </c>
      <c r="Y45" s="45">
        <f t="shared" si="11"/>
        <v>18</v>
      </c>
      <c r="Z45" s="45">
        <f t="shared" si="11"/>
        <v>19</v>
      </c>
      <c r="AA45" s="45">
        <f t="shared" si="11"/>
        <v>20</v>
      </c>
    </row>
    <row r="46" spans="2:27" ht="12.75">
      <c r="B46" s="10" t="s">
        <v>22</v>
      </c>
      <c r="C46" s="42" t="s">
        <v>23</v>
      </c>
      <c r="D46" s="42"/>
      <c r="E46" s="16" t="s">
        <v>24</v>
      </c>
      <c r="G46" s="46">
        <f>1/(1+$G$43)^G45</f>
        <v>1</v>
      </c>
      <c r="H46" s="46">
        <f aca="true" t="shared" si="12" ref="H46:AA46">1/(1+$G$43)^H45</f>
        <v>1</v>
      </c>
      <c r="I46" s="46">
        <f t="shared" si="12"/>
        <v>1</v>
      </c>
      <c r="J46" s="46">
        <f t="shared" si="12"/>
        <v>1</v>
      </c>
      <c r="K46" s="46">
        <f t="shared" si="12"/>
        <v>1</v>
      </c>
      <c r="L46" s="46">
        <f t="shared" si="12"/>
        <v>1</v>
      </c>
      <c r="M46" s="46">
        <f t="shared" si="12"/>
        <v>1</v>
      </c>
      <c r="N46" s="46">
        <f>1/(1+$G$43)^N45</f>
        <v>1</v>
      </c>
      <c r="O46" s="46">
        <f t="shared" si="12"/>
        <v>1</v>
      </c>
      <c r="P46" s="46">
        <f t="shared" si="12"/>
        <v>1</v>
      </c>
      <c r="Q46" s="46">
        <f>1/(1+$G$43)^Q45</f>
        <v>1</v>
      </c>
      <c r="R46" s="46">
        <f t="shared" si="12"/>
        <v>1</v>
      </c>
      <c r="S46" s="46">
        <f t="shared" si="12"/>
        <v>1</v>
      </c>
      <c r="T46" s="46">
        <f t="shared" si="12"/>
        <v>1</v>
      </c>
      <c r="U46" s="46">
        <f t="shared" si="12"/>
        <v>1</v>
      </c>
      <c r="V46" s="46">
        <f t="shared" si="12"/>
        <v>1</v>
      </c>
      <c r="W46" s="46">
        <f t="shared" si="12"/>
        <v>1</v>
      </c>
      <c r="X46" s="46">
        <f>1/(1+$G$43)^X45</f>
        <v>1</v>
      </c>
      <c r="Y46" s="46">
        <f t="shared" si="12"/>
        <v>1</v>
      </c>
      <c r="Z46" s="46">
        <f t="shared" si="12"/>
        <v>1</v>
      </c>
      <c r="AA46" s="46">
        <f t="shared" si="12"/>
        <v>1</v>
      </c>
    </row>
    <row r="47" spans="1:28" ht="12.75">
      <c r="A47" s="23"/>
      <c r="B47" s="24" t="s">
        <v>25</v>
      </c>
      <c r="C47" s="24" t="s">
        <v>26</v>
      </c>
      <c r="D47" s="24"/>
      <c r="E47" s="25" t="s">
        <v>6</v>
      </c>
      <c r="F47" s="25"/>
      <c r="G47" s="47">
        <f>G35*G46</f>
        <v>0</v>
      </c>
      <c r="H47" s="48">
        <f aca="true" t="shared" si="13" ref="H47:AA47">H35*H46</f>
        <v>0</v>
      </c>
      <c r="I47" s="48">
        <f t="shared" si="13"/>
        <v>0</v>
      </c>
      <c r="J47" s="48">
        <f t="shared" si="13"/>
        <v>0</v>
      </c>
      <c r="K47" s="48">
        <f t="shared" si="13"/>
        <v>0</v>
      </c>
      <c r="L47" s="48">
        <f t="shared" si="13"/>
        <v>0</v>
      </c>
      <c r="M47" s="48">
        <f t="shared" si="13"/>
        <v>0</v>
      </c>
      <c r="N47" s="48">
        <f t="shared" si="13"/>
        <v>0</v>
      </c>
      <c r="O47" s="48">
        <f t="shared" si="13"/>
        <v>0</v>
      </c>
      <c r="P47" s="48">
        <f t="shared" si="13"/>
        <v>0</v>
      </c>
      <c r="Q47" s="48">
        <f t="shared" si="13"/>
        <v>0</v>
      </c>
      <c r="R47" s="48">
        <f t="shared" si="13"/>
        <v>0</v>
      </c>
      <c r="S47" s="48">
        <f t="shared" si="13"/>
        <v>0</v>
      </c>
      <c r="T47" s="48">
        <f t="shared" si="13"/>
        <v>0</v>
      </c>
      <c r="U47" s="48">
        <f t="shared" si="13"/>
        <v>0</v>
      </c>
      <c r="V47" s="48">
        <f t="shared" si="13"/>
        <v>0</v>
      </c>
      <c r="W47" s="48">
        <f t="shared" si="13"/>
        <v>0</v>
      </c>
      <c r="X47" s="48">
        <f t="shared" si="13"/>
        <v>0</v>
      </c>
      <c r="Y47" s="48">
        <f t="shared" si="13"/>
        <v>0</v>
      </c>
      <c r="Z47" s="48">
        <f t="shared" si="13"/>
        <v>0</v>
      </c>
      <c r="AA47" s="48">
        <f t="shared" si="13"/>
        <v>0</v>
      </c>
      <c r="AB47" s="49">
        <f aca="true" t="shared" si="14" ref="AB47:AB52">SUM(G47:AA47)</f>
        <v>0</v>
      </c>
    </row>
    <row r="48" spans="1:28" ht="12.75">
      <c r="A48" s="29"/>
      <c r="B48" s="30" t="s">
        <v>27</v>
      </c>
      <c r="C48" s="30" t="s">
        <v>28</v>
      </c>
      <c r="D48" s="30"/>
      <c r="E48" s="31" t="s">
        <v>6</v>
      </c>
      <c r="F48" s="31"/>
      <c r="G48" s="50">
        <f aca="true" t="shared" si="15" ref="G48:AA48">G36*G46</f>
        <v>0</v>
      </c>
      <c r="H48" s="51">
        <f t="shared" si="15"/>
        <v>0</v>
      </c>
      <c r="I48" s="51">
        <f t="shared" si="15"/>
        <v>0</v>
      </c>
      <c r="J48" s="51">
        <f t="shared" si="15"/>
        <v>0</v>
      </c>
      <c r="K48" s="51">
        <f t="shared" si="15"/>
        <v>0</v>
      </c>
      <c r="L48" s="51">
        <f t="shared" si="15"/>
        <v>0</v>
      </c>
      <c r="M48" s="51">
        <f t="shared" si="15"/>
        <v>0</v>
      </c>
      <c r="N48" s="51">
        <f>N36*N46</f>
        <v>0</v>
      </c>
      <c r="O48" s="51">
        <f t="shared" si="15"/>
        <v>0</v>
      </c>
      <c r="P48" s="51">
        <f t="shared" si="15"/>
        <v>0</v>
      </c>
      <c r="Q48" s="51">
        <f t="shared" si="15"/>
        <v>0</v>
      </c>
      <c r="R48" s="51">
        <f t="shared" si="15"/>
        <v>0</v>
      </c>
      <c r="S48" s="51">
        <f t="shared" si="15"/>
        <v>0</v>
      </c>
      <c r="T48" s="51">
        <f t="shared" si="15"/>
        <v>0</v>
      </c>
      <c r="U48" s="51">
        <f t="shared" si="15"/>
        <v>0</v>
      </c>
      <c r="V48" s="51">
        <f t="shared" si="15"/>
        <v>0</v>
      </c>
      <c r="W48" s="51">
        <f t="shared" si="15"/>
        <v>0</v>
      </c>
      <c r="X48" s="51">
        <f t="shared" si="15"/>
        <v>0</v>
      </c>
      <c r="Y48" s="51">
        <f t="shared" si="15"/>
        <v>0</v>
      </c>
      <c r="Z48" s="51">
        <f t="shared" si="15"/>
        <v>0</v>
      </c>
      <c r="AA48" s="51">
        <f t="shared" si="15"/>
        <v>0</v>
      </c>
      <c r="AB48" s="52">
        <f t="shared" si="14"/>
        <v>0</v>
      </c>
    </row>
    <row r="49" spans="1:28" ht="12.75">
      <c r="A49" s="29"/>
      <c r="B49" s="30" t="s">
        <v>29</v>
      </c>
      <c r="C49" s="30" t="s">
        <v>30</v>
      </c>
      <c r="D49" s="30"/>
      <c r="E49" s="31" t="s">
        <v>6</v>
      </c>
      <c r="F49" s="31"/>
      <c r="G49" s="50">
        <f aca="true" t="shared" si="16" ref="G49:AA49">G37*G46</f>
        <v>0</v>
      </c>
      <c r="H49" s="51">
        <f t="shared" si="16"/>
        <v>0</v>
      </c>
      <c r="I49" s="51">
        <f t="shared" si="16"/>
        <v>0</v>
      </c>
      <c r="J49" s="51">
        <f t="shared" si="16"/>
        <v>0</v>
      </c>
      <c r="K49" s="51">
        <f t="shared" si="16"/>
        <v>0</v>
      </c>
      <c r="L49" s="51">
        <f t="shared" si="16"/>
        <v>0</v>
      </c>
      <c r="M49" s="51">
        <f t="shared" si="16"/>
        <v>0</v>
      </c>
      <c r="N49" s="51">
        <f t="shared" si="16"/>
        <v>0</v>
      </c>
      <c r="O49" s="51">
        <f t="shared" si="16"/>
        <v>0</v>
      </c>
      <c r="P49" s="51">
        <f t="shared" si="16"/>
        <v>0</v>
      </c>
      <c r="Q49" s="51">
        <f t="shared" si="16"/>
        <v>0</v>
      </c>
      <c r="R49" s="51">
        <f t="shared" si="16"/>
        <v>0</v>
      </c>
      <c r="S49" s="51">
        <f t="shared" si="16"/>
        <v>0</v>
      </c>
      <c r="T49" s="51">
        <f t="shared" si="16"/>
        <v>0</v>
      </c>
      <c r="U49" s="51">
        <f t="shared" si="16"/>
        <v>0</v>
      </c>
      <c r="V49" s="51">
        <f t="shared" si="16"/>
        <v>0</v>
      </c>
      <c r="W49" s="51">
        <f t="shared" si="16"/>
        <v>0</v>
      </c>
      <c r="X49" s="51">
        <f t="shared" si="16"/>
        <v>0</v>
      </c>
      <c r="Y49" s="51">
        <f t="shared" si="16"/>
        <v>0</v>
      </c>
      <c r="Z49" s="51">
        <f t="shared" si="16"/>
        <v>0</v>
      </c>
      <c r="AA49" s="51">
        <f t="shared" si="16"/>
        <v>0</v>
      </c>
      <c r="AB49" s="52">
        <f t="shared" si="14"/>
        <v>0</v>
      </c>
    </row>
    <row r="50" spans="1:28" ht="12.75">
      <c r="A50" s="29"/>
      <c r="B50" s="30" t="s">
        <v>31</v>
      </c>
      <c r="C50" s="30" t="s">
        <v>32</v>
      </c>
      <c r="D50" s="30"/>
      <c r="E50" s="31" t="s">
        <v>6</v>
      </c>
      <c r="F50" s="31"/>
      <c r="G50" s="50">
        <f aca="true" t="shared" si="17" ref="G50:AA50">G38*G46</f>
        <v>0</v>
      </c>
      <c r="H50" s="51">
        <f t="shared" si="17"/>
        <v>0</v>
      </c>
      <c r="I50" s="51">
        <f t="shared" si="17"/>
        <v>0</v>
      </c>
      <c r="J50" s="51">
        <f t="shared" si="17"/>
        <v>0</v>
      </c>
      <c r="K50" s="51">
        <f t="shared" si="17"/>
        <v>0</v>
      </c>
      <c r="L50" s="51">
        <f t="shared" si="17"/>
        <v>0</v>
      </c>
      <c r="M50" s="51">
        <f t="shared" si="17"/>
        <v>0</v>
      </c>
      <c r="N50" s="51">
        <f t="shared" si="17"/>
        <v>0</v>
      </c>
      <c r="O50" s="51">
        <f t="shared" si="17"/>
        <v>0</v>
      </c>
      <c r="P50" s="51">
        <f t="shared" si="17"/>
        <v>0</v>
      </c>
      <c r="Q50" s="51">
        <f t="shared" si="17"/>
        <v>0</v>
      </c>
      <c r="R50" s="51">
        <f t="shared" si="17"/>
        <v>0</v>
      </c>
      <c r="S50" s="51">
        <f t="shared" si="17"/>
        <v>0</v>
      </c>
      <c r="T50" s="51">
        <f t="shared" si="17"/>
        <v>0</v>
      </c>
      <c r="U50" s="51">
        <f t="shared" si="17"/>
        <v>0</v>
      </c>
      <c r="V50" s="51">
        <f t="shared" si="17"/>
        <v>0</v>
      </c>
      <c r="W50" s="51">
        <f t="shared" si="17"/>
        <v>0</v>
      </c>
      <c r="X50" s="51">
        <f t="shared" si="17"/>
        <v>0</v>
      </c>
      <c r="Y50" s="51">
        <f t="shared" si="17"/>
        <v>0</v>
      </c>
      <c r="Z50" s="51">
        <f t="shared" si="17"/>
        <v>0</v>
      </c>
      <c r="AA50" s="51">
        <f t="shared" si="17"/>
        <v>0</v>
      </c>
      <c r="AB50" s="52">
        <f t="shared" si="14"/>
        <v>0</v>
      </c>
    </row>
    <row r="51" spans="1:28" ht="12.75">
      <c r="A51" s="29"/>
      <c r="B51" s="30" t="s">
        <v>33</v>
      </c>
      <c r="C51" s="30" t="s">
        <v>34</v>
      </c>
      <c r="D51" s="30"/>
      <c r="E51" s="31" t="s">
        <v>6</v>
      </c>
      <c r="F51" s="31"/>
      <c r="G51" s="50">
        <f aca="true" t="shared" si="18" ref="G51:AA51">G39*G46</f>
        <v>0</v>
      </c>
      <c r="H51" s="51">
        <f t="shared" si="18"/>
        <v>0</v>
      </c>
      <c r="I51" s="51">
        <f t="shared" si="18"/>
        <v>0</v>
      </c>
      <c r="J51" s="51">
        <f t="shared" si="18"/>
        <v>0</v>
      </c>
      <c r="K51" s="51">
        <f t="shared" si="18"/>
        <v>0</v>
      </c>
      <c r="L51" s="51">
        <f t="shared" si="18"/>
        <v>0</v>
      </c>
      <c r="M51" s="51">
        <f t="shared" si="18"/>
        <v>0</v>
      </c>
      <c r="N51" s="51">
        <f t="shared" si="18"/>
        <v>0</v>
      </c>
      <c r="O51" s="51">
        <f t="shared" si="18"/>
        <v>0</v>
      </c>
      <c r="P51" s="51">
        <f t="shared" si="18"/>
        <v>0</v>
      </c>
      <c r="Q51" s="51">
        <f t="shared" si="18"/>
        <v>0</v>
      </c>
      <c r="R51" s="51">
        <f t="shared" si="18"/>
        <v>0</v>
      </c>
      <c r="S51" s="51">
        <f t="shared" si="18"/>
        <v>0</v>
      </c>
      <c r="T51" s="51">
        <f t="shared" si="18"/>
        <v>0</v>
      </c>
      <c r="U51" s="51">
        <f t="shared" si="18"/>
        <v>0</v>
      </c>
      <c r="V51" s="51">
        <f t="shared" si="18"/>
        <v>0</v>
      </c>
      <c r="W51" s="51">
        <f t="shared" si="18"/>
        <v>0</v>
      </c>
      <c r="X51" s="51">
        <f t="shared" si="18"/>
        <v>0</v>
      </c>
      <c r="Y51" s="51">
        <f t="shared" si="18"/>
        <v>0</v>
      </c>
      <c r="Z51" s="51">
        <f t="shared" si="18"/>
        <v>0</v>
      </c>
      <c r="AA51" s="51">
        <f t="shared" si="18"/>
        <v>0</v>
      </c>
      <c r="AB51" s="52">
        <f t="shared" si="14"/>
        <v>0</v>
      </c>
    </row>
    <row r="52" spans="1:28" ht="12.75">
      <c r="A52" s="53"/>
      <c r="B52" s="54" t="s">
        <v>35</v>
      </c>
      <c r="C52" s="54" t="s">
        <v>36</v>
      </c>
      <c r="D52" s="54"/>
      <c r="E52" s="55" t="s">
        <v>6</v>
      </c>
      <c r="F52" s="55"/>
      <c r="G52" s="56">
        <f aca="true" t="shared" si="19" ref="G52:AA52">G40*G46</f>
        <v>0</v>
      </c>
      <c r="H52" s="57">
        <f t="shared" si="19"/>
        <v>0</v>
      </c>
      <c r="I52" s="57">
        <f t="shared" si="19"/>
        <v>0</v>
      </c>
      <c r="J52" s="57">
        <f t="shared" si="19"/>
        <v>0</v>
      </c>
      <c r="K52" s="57">
        <f t="shared" si="19"/>
        <v>0</v>
      </c>
      <c r="L52" s="57">
        <f t="shared" si="19"/>
        <v>0</v>
      </c>
      <c r="M52" s="57">
        <f t="shared" si="19"/>
        <v>0</v>
      </c>
      <c r="N52" s="57">
        <f t="shared" si="19"/>
        <v>0</v>
      </c>
      <c r="O52" s="57">
        <f t="shared" si="19"/>
        <v>0</v>
      </c>
      <c r="P52" s="57">
        <f t="shared" si="19"/>
        <v>0</v>
      </c>
      <c r="Q52" s="57">
        <f t="shared" si="19"/>
        <v>0</v>
      </c>
      <c r="R52" s="57">
        <f t="shared" si="19"/>
        <v>0</v>
      </c>
      <c r="S52" s="57">
        <f t="shared" si="19"/>
        <v>0</v>
      </c>
      <c r="T52" s="57">
        <f t="shared" si="19"/>
        <v>0</v>
      </c>
      <c r="U52" s="57">
        <f t="shared" si="19"/>
        <v>0</v>
      </c>
      <c r="V52" s="57">
        <f t="shared" si="19"/>
        <v>0</v>
      </c>
      <c r="W52" s="57">
        <f t="shared" si="19"/>
        <v>0</v>
      </c>
      <c r="X52" s="57">
        <f t="shared" si="19"/>
        <v>0</v>
      </c>
      <c r="Y52" s="57">
        <f t="shared" si="19"/>
        <v>0</v>
      </c>
      <c r="Z52" s="57">
        <f t="shared" si="19"/>
        <v>0</v>
      </c>
      <c r="AA52" s="57">
        <f t="shared" si="19"/>
        <v>0</v>
      </c>
      <c r="AB52" s="58">
        <f t="shared" si="14"/>
        <v>0</v>
      </c>
    </row>
  </sheetData>
  <sheetProtection/>
  <dataValidations count="1">
    <dataValidation type="decimal" allowBlank="1" showInputMessage="1" showErrorMessage="1" sqref="G16 G43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horizontalDpi="600" verticalDpi="600" orientation="landscape" paperSize="9" scale="57" r:id="rId1"/>
  <headerFooter alignWithMargins="0">
    <oddHeader>&amp;C2. Pielikums - Projekta realizēšanas alternatīvas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60" zoomScaleNormal="6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24" sqref="A1:AB54"/>
    </sheetView>
  </sheetViews>
  <sheetFormatPr defaultColWidth="8.25390625" defaultRowHeight="15.75"/>
  <cols>
    <col min="1" max="1" width="2.75390625" style="67" customWidth="1"/>
    <col min="2" max="2" width="6.50390625" style="67" customWidth="1"/>
    <col min="3" max="3" width="40.375" style="67" customWidth="1"/>
    <col min="4" max="4" width="6.125" style="67" customWidth="1"/>
    <col min="5" max="6" width="6.125" style="67" hidden="1" customWidth="1"/>
    <col min="7" max="7" width="7.875" style="67" customWidth="1"/>
    <col min="8" max="15" width="7.25390625" style="67" bestFit="1" customWidth="1"/>
    <col min="16" max="17" width="8.125" style="67" bestFit="1" customWidth="1"/>
    <col min="18" max="25" width="7.25390625" style="67" bestFit="1" customWidth="1"/>
    <col min="26" max="26" width="8.375" style="67" bestFit="1" customWidth="1"/>
    <col min="27" max="27" width="8.375" style="67" customWidth="1"/>
    <col min="28" max="28" width="11.25390625" style="67" bestFit="1" customWidth="1"/>
    <col min="29" max="16384" width="8.25390625" style="67" customWidth="1"/>
  </cols>
  <sheetData>
    <row r="1" spans="1:28" ht="15">
      <c r="A1" s="63" t="s">
        <v>91</v>
      </c>
      <c r="B1" s="64"/>
      <c r="C1" s="64"/>
      <c r="D1" s="65"/>
      <c r="E1" s="65"/>
      <c r="F1" s="6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6"/>
    </row>
    <row r="2" spans="1:28" ht="12.75">
      <c r="A2" s="68"/>
      <c r="B2" s="69"/>
      <c r="C2" s="70"/>
      <c r="D2" s="71"/>
      <c r="E2" s="71"/>
      <c r="F2" s="71"/>
      <c r="G2" s="70">
        <v>1</v>
      </c>
      <c r="H2" s="70">
        <v>2</v>
      </c>
      <c r="I2" s="70">
        <v>3</v>
      </c>
      <c r="J2" s="70">
        <v>4</v>
      </c>
      <c r="K2" s="70">
        <v>5</v>
      </c>
      <c r="L2" s="70">
        <v>6</v>
      </c>
      <c r="M2" s="70">
        <v>7</v>
      </c>
      <c r="N2" s="70">
        <v>8</v>
      </c>
      <c r="O2" s="70">
        <v>9</v>
      </c>
      <c r="P2" s="70">
        <v>10</v>
      </c>
      <c r="Q2" s="70">
        <v>11</v>
      </c>
      <c r="R2" s="70">
        <v>12</v>
      </c>
      <c r="S2" s="70">
        <v>13</v>
      </c>
      <c r="T2" s="70">
        <v>14</v>
      </c>
      <c r="U2" s="70">
        <v>15</v>
      </c>
      <c r="V2" s="70">
        <v>16</v>
      </c>
      <c r="W2" s="70">
        <v>17</v>
      </c>
      <c r="X2" s="70">
        <v>18</v>
      </c>
      <c r="Y2" s="70">
        <v>19</v>
      </c>
      <c r="Z2" s="70">
        <v>20</v>
      </c>
      <c r="AA2" s="70">
        <v>21</v>
      </c>
      <c r="AB2" s="72"/>
    </row>
    <row r="3" spans="1:28" ht="12.75">
      <c r="A3" s="73"/>
      <c r="B3" s="74"/>
      <c r="C3" s="74"/>
      <c r="D3" s="75" t="s">
        <v>3</v>
      </c>
      <c r="E3" s="75"/>
      <c r="F3" s="75"/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>
        <v>2017</v>
      </c>
      <c r="P3" s="14">
        <v>2018</v>
      </c>
      <c r="Q3" s="14">
        <v>2019</v>
      </c>
      <c r="R3" s="14">
        <v>2020</v>
      </c>
      <c r="S3" s="14">
        <v>2021</v>
      </c>
      <c r="T3" s="14">
        <v>2022</v>
      </c>
      <c r="U3" s="14">
        <v>2023</v>
      </c>
      <c r="V3" s="14">
        <v>2024</v>
      </c>
      <c r="W3" s="14">
        <v>2025</v>
      </c>
      <c r="X3" s="14">
        <v>2026</v>
      </c>
      <c r="Y3" s="14">
        <v>2027</v>
      </c>
      <c r="Z3" s="14">
        <v>2028</v>
      </c>
      <c r="AA3" s="14">
        <v>2029</v>
      </c>
      <c r="AB3" s="14">
        <v>2030</v>
      </c>
    </row>
    <row r="4" spans="1:28" ht="12.75">
      <c r="A4" s="76"/>
      <c r="B4" s="76"/>
      <c r="C4" s="76"/>
      <c r="D4" s="77"/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12.75">
      <c r="A5" s="76"/>
      <c r="B5" s="76"/>
      <c r="C5" s="76"/>
      <c r="D5" s="77"/>
      <c r="E5" s="77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15">
      <c r="A6" s="79"/>
      <c r="B6" s="80" t="s">
        <v>4</v>
      </c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</row>
    <row r="7" spans="1:28" ht="12.75">
      <c r="A7" s="76"/>
      <c r="B7" s="76"/>
      <c r="C7" s="76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ht="12.75">
      <c r="A8" s="83"/>
      <c r="B8" s="199">
        <v>1</v>
      </c>
      <c r="C8" s="84" t="s">
        <v>2</v>
      </c>
      <c r="D8" s="200" t="s">
        <v>6</v>
      </c>
      <c r="E8" s="200"/>
      <c r="F8" s="200"/>
      <c r="G8" s="201">
        <f>SUM(G9:G11)</f>
        <v>0</v>
      </c>
      <c r="H8" s="202">
        <f>SUM(H9:H11)</f>
        <v>0</v>
      </c>
      <c r="I8" s="202">
        <f aca="true" t="shared" si="0" ref="I8:AA8">SUM(I9:I11)</f>
        <v>0</v>
      </c>
      <c r="J8" s="202">
        <f t="shared" si="0"/>
        <v>0</v>
      </c>
      <c r="K8" s="202">
        <f t="shared" si="0"/>
        <v>0</v>
      </c>
      <c r="L8" s="202">
        <f t="shared" si="0"/>
        <v>0</v>
      </c>
      <c r="M8" s="202">
        <f t="shared" si="0"/>
        <v>0</v>
      </c>
      <c r="N8" s="202">
        <f t="shared" si="0"/>
        <v>0</v>
      </c>
      <c r="O8" s="202">
        <f t="shared" si="0"/>
        <v>0</v>
      </c>
      <c r="P8" s="202">
        <f t="shared" si="0"/>
        <v>0</v>
      </c>
      <c r="Q8" s="202">
        <f t="shared" si="0"/>
        <v>0</v>
      </c>
      <c r="R8" s="202">
        <f t="shared" si="0"/>
        <v>0</v>
      </c>
      <c r="S8" s="202">
        <f t="shared" si="0"/>
        <v>0</v>
      </c>
      <c r="T8" s="202">
        <f t="shared" si="0"/>
        <v>0</v>
      </c>
      <c r="U8" s="202">
        <f t="shared" si="0"/>
        <v>0</v>
      </c>
      <c r="V8" s="202">
        <f t="shared" si="0"/>
        <v>0</v>
      </c>
      <c r="W8" s="202">
        <f t="shared" si="0"/>
        <v>0</v>
      </c>
      <c r="X8" s="202">
        <f t="shared" si="0"/>
        <v>0</v>
      </c>
      <c r="Y8" s="202">
        <f t="shared" si="0"/>
        <v>0</v>
      </c>
      <c r="Z8" s="202">
        <f t="shared" si="0"/>
        <v>0</v>
      </c>
      <c r="AA8" s="202">
        <f t="shared" si="0"/>
        <v>0</v>
      </c>
      <c r="AB8" s="85">
        <f>SUM(G8:AA8)</f>
        <v>0</v>
      </c>
    </row>
    <row r="9" spans="1:28" ht="12.75">
      <c r="A9" s="86"/>
      <c r="B9" s="203" t="s">
        <v>5</v>
      </c>
      <c r="C9" s="94"/>
      <c r="D9" s="88" t="s">
        <v>6</v>
      </c>
      <c r="E9" s="88"/>
      <c r="F9" s="88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1">
        <f>SUM(G9:AA9)</f>
        <v>0</v>
      </c>
    </row>
    <row r="10" spans="1:28" ht="12.75">
      <c r="A10" s="86"/>
      <c r="B10" s="203" t="s">
        <v>7</v>
      </c>
      <c r="C10" s="94"/>
      <c r="D10" s="88" t="s">
        <v>6</v>
      </c>
      <c r="E10" s="88"/>
      <c r="F10" s="88"/>
      <c r="G10" s="210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91">
        <f>SUM(G10:AA10)</f>
        <v>0</v>
      </c>
    </row>
    <row r="11" spans="1:28" ht="12.75">
      <c r="A11" s="86"/>
      <c r="B11" s="203" t="s">
        <v>9</v>
      </c>
      <c r="C11" s="94"/>
      <c r="D11" s="88" t="s">
        <v>6</v>
      </c>
      <c r="E11" s="88"/>
      <c r="F11" s="88"/>
      <c r="G11" s="95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1">
        <f aca="true" t="shared" si="1" ref="AB11:AB26">SUM(G11:AA11)</f>
        <v>0</v>
      </c>
    </row>
    <row r="12" spans="1:28" ht="12.75">
      <c r="A12" s="86"/>
      <c r="B12" s="204">
        <v>2</v>
      </c>
      <c r="C12" s="87" t="s">
        <v>8</v>
      </c>
      <c r="D12" s="97" t="s">
        <v>6</v>
      </c>
      <c r="E12" s="97"/>
      <c r="F12" s="97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1">
        <f t="shared" si="1"/>
        <v>0</v>
      </c>
    </row>
    <row r="13" spans="1:28" ht="12.75">
      <c r="A13" s="86"/>
      <c r="B13" s="204">
        <v>3</v>
      </c>
      <c r="C13" s="87" t="s">
        <v>1</v>
      </c>
      <c r="D13" s="97" t="s">
        <v>6</v>
      </c>
      <c r="E13" s="97"/>
      <c r="F13" s="97"/>
      <c r="G13" s="92">
        <f>SUM(G14:G16)</f>
        <v>0</v>
      </c>
      <c r="H13" s="93">
        <f>SUM(H14:H16)</f>
        <v>0</v>
      </c>
      <c r="I13" s="93">
        <f aca="true" t="shared" si="2" ref="I13:X13">SUM(I14:I16)</f>
        <v>0</v>
      </c>
      <c r="J13" s="93">
        <f t="shared" si="2"/>
        <v>0</v>
      </c>
      <c r="K13" s="93">
        <f t="shared" si="2"/>
        <v>0</v>
      </c>
      <c r="L13" s="93">
        <f t="shared" si="2"/>
        <v>0</v>
      </c>
      <c r="M13" s="93">
        <f t="shared" si="2"/>
        <v>0</v>
      </c>
      <c r="N13" s="93">
        <f t="shared" si="2"/>
        <v>0</v>
      </c>
      <c r="O13" s="93">
        <f t="shared" si="2"/>
        <v>0</v>
      </c>
      <c r="P13" s="93">
        <f t="shared" si="2"/>
        <v>0</v>
      </c>
      <c r="Q13" s="93">
        <f t="shared" si="2"/>
        <v>0</v>
      </c>
      <c r="R13" s="93">
        <f t="shared" si="2"/>
        <v>0</v>
      </c>
      <c r="S13" s="93">
        <f t="shared" si="2"/>
        <v>0</v>
      </c>
      <c r="T13" s="93">
        <f t="shared" si="2"/>
        <v>0</v>
      </c>
      <c r="U13" s="93">
        <f t="shared" si="2"/>
        <v>0</v>
      </c>
      <c r="V13" s="93">
        <f t="shared" si="2"/>
        <v>0</v>
      </c>
      <c r="W13" s="93">
        <f t="shared" si="2"/>
        <v>0</v>
      </c>
      <c r="X13" s="93">
        <f t="shared" si="2"/>
        <v>0</v>
      </c>
      <c r="Y13" s="93">
        <f>SUM(Y14:Y16)</f>
        <v>0</v>
      </c>
      <c r="Z13" s="93">
        <f>SUM(Z14:Z16)</f>
        <v>0</v>
      </c>
      <c r="AA13" s="93">
        <f>SUM(AA14:AA16)</f>
        <v>0</v>
      </c>
      <c r="AB13" s="91">
        <f t="shared" si="1"/>
        <v>0</v>
      </c>
    </row>
    <row r="14" spans="1:28" s="99" customFormat="1" ht="12.75">
      <c r="A14" s="86"/>
      <c r="B14" s="203" t="s">
        <v>51</v>
      </c>
      <c r="C14" s="94"/>
      <c r="D14" s="88" t="s">
        <v>6</v>
      </c>
      <c r="E14" s="88"/>
      <c r="F14" s="88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1">
        <f>SUM(G14:AA14)</f>
        <v>0</v>
      </c>
    </row>
    <row r="15" spans="1:28" ht="12.75">
      <c r="A15" s="86"/>
      <c r="B15" s="203" t="s">
        <v>52</v>
      </c>
      <c r="C15" s="94"/>
      <c r="D15" s="88" t="s">
        <v>6</v>
      </c>
      <c r="E15" s="88"/>
      <c r="F15" s="88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1">
        <f t="shared" si="1"/>
        <v>0</v>
      </c>
    </row>
    <row r="16" spans="1:28" ht="12.75">
      <c r="A16" s="86"/>
      <c r="B16" s="203" t="s">
        <v>53</v>
      </c>
      <c r="C16" s="94"/>
      <c r="D16" s="88" t="s">
        <v>6</v>
      </c>
      <c r="E16" s="88"/>
      <c r="F16" s="88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1">
        <f t="shared" si="1"/>
        <v>0</v>
      </c>
    </row>
    <row r="17" spans="1:28" ht="12.75">
      <c r="A17" s="86"/>
      <c r="B17" s="204">
        <v>4</v>
      </c>
      <c r="C17" s="87" t="s">
        <v>0</v>
      </c>
      <c r="D17" s="97" t="s">
        <v>6</v>
      </c>
      <c r="E17" s="97"/>
      <c r="F17" s="97"/>
      <c r="G17" s="92">
        <f>G18+G24</f>
        <v>0</v>
      </c>
      <c r="H17" s="93">
        <f>H18+H24</f>
        <v>0</v>
      </c>
      <c r="I17" s="93">
        <f aca="true" t="shared" si="3" ref="I17:AA17">I18+I24</f>
        <v>0</v>
      </c>
      <c r="J17" s="93">
        <f t="shared" si="3"/>
        <v>0</v>
      </c>
      <c r="K17" s="93">
        <f t="shared" si="3"/>
        <v>0</v>
      </c>
      <c r="L17" s="93">
        <f t="shared" si="3"/>
        <v>0</v>
      </c>
      <c r="M17" s="93">
        <f t="shared" si="3"/>
        <v>0</v>
      </c>
      <c r="N17" s="93">
        <f t="shared" si="3"/>
        <v>0</v>
      </c>
      <c r="O17" s="93">
        <f t="shared" si="3"/>
        <v>0</v>
      </c>
      <c r="P17" s="93">
        <f t="shared" si="3"/>
        <v>0</v>
      </c>
      <c r="Q17" s="93">
        <f t="shared" si="3"/>
        <v>0</v>
      </c>
      <c r="R17" s="93">
        <f t="shared" si="3"/>
        <v>0</v>
      </c>
      <c r="S17" s="93">
        <f t="shared" si="3"/>
        <v>0</v>
      </c>
      <c r="T17" s="93">
        <f t="shared" si="3"/>
        <v>0</v>
      </c>
      <c r="U17" s="93">
        <f t="shared" si="3"/>
        <v>0</v>
      </c>
      <c r="V17" s="93">
        <f t="shared" si="3"/>
        <v>0</v>
      </c>
      <c r="W17" s="93">
        <f t="shared" si="3"/>
        <v>0</v>
      </c>
      <c r="X17" s="93">
        <f t="shared" si="3"/>
        <v>0</v>
      </c>
      <c r="Y17" s="93">
        <f t="shared" si="3"/>
        <v>0</v>
      </c>
      <c r="Z17" s="93">
        <f t="shared" si="3"/>
        <v>0</v>
      </c>
      <c r="AA17" s="93">
        <f t="shared" si="3"/>
        <v>0</v>
      </c>
      <c r="AB17" s="91">
        <f t="shared" si="1"/>
        <v>0</v>
      </c>
    </row>
    <row r="18" spans="1:28" ht="12.75">
      <c r="A18" s="98"/>
      <c r="B18" s="206" t="s">
        <v>54</v>
      </c>
      <c r="C18" s="207" t="s">
        <v>38</v>
      </c>
      <c r="D18" s="208" t="s">
        <v>6</v>
      </c>
      <c r="E18" s="208"/>
      <c r="F18" s="208"/>
      <c r="G18" s="92">
        <f>SUM(G19:G23)</f>
        <v>0</v>
      </c>
      <c r="H18" s="93">
        <f>SUM(H19:H23)</f>
        <v>0</v>
      </c>
      <c r="I18" s="93">
        <f>SUM(I19:I23)</f>
        <v>0</v>
      </c>
      <c r="J18" s="93">
        <f aca="true" t="shared" si="4" ref="J18:AA18">SUM(J19:J23)</f>
        <v>0</v>
      </c>
      <c r="K18" s="93">
        <f t="shared" si="4"/>
        <v>0</v>
      </c>
      <c r="L18" s="93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93">
        <f t="shared" si="4"/>
        <v>0</v>
      </c>
      <c r="R18" s="93">
        <f>SUM(R19:R23)</f>
        <v>0</v>
      </c>
      <c r="S18" s="93">
        <f t="shared" si="4"/>
        <v>0</v>
      </c>
      <c r="T18" s="93">
        <f t="shared" si="4"/>
        <v>0</v>
      </c>
      <c r="U18" s="93">
        <f t="shared" si="4"/>
        <v>0</v>
      </c>
      <c r="V18" s="93">
        <f t="shared" si="4"/>
        <v>0</v>
      </c>
      <c r="W18" s="93">
        <f t="shared" si="4"/>
        <v>0</v>
      </c>
      <c r="X18" s="93">
        <f t="shared" si="4"/>
        <v>0</v>
      </c>
      <c r="Y18" s="93">
        <f t="shared" si="4"/>
        <v>0</v>
      </c>
      <c r="Z18" s="93">
        <f>SUM(Z19:Z23)</f>
        <v>0</v>
      </c>
      <c r="AA18" s="93">
        <f t="shared" si="4"/>
        <v>0</v>
      </c>
      <c r="AB18" s="91">
        <f>SUM(G18:AA18)</f>
        <v>0</v>
      </c>
    </row>
    <row r="19" spans="1:28" ht="12.75">
      <c r="A19" s="86"/>
      <c r="B19" s="203" t="s">
        <v>65</v>
      </c>
      <c r="C19" s="94"/>
      <c r="D19" s="88" t="s">
        <v>6</v>
      </c>
      <c r="E19" s="88"/>
      <c r="F19" s="88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1">
        <f t="shared" si="1"/>
        <v>0</v>
      </c>
    </row>
    <row r="20" spans="1:28" ht="12.75">
      <c r="A20" s="86"/>
      <c r="B20" s="203" t="s">
        <v>66</v>
      </c>
      <c r="C20" s="94"/>
      <c r="D20" s="88" t="s">
        <v>6</v>
      </c>
      <c r="E20" s="88"/>
      <c r="F20" s="88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1">
        <f t="shared" si="1"/>
        <v>0</v>
      </c>
    </row>
    <row r="21" spans="1:28" ht="12.75">
      <c r="A21" s="86"/>
      <c r="B21" s="203" t="s">
        <v>67</v>
      </c>
      <c r="C21" s="94"/>
      <c r="D21" s="88" t="s">
        <v>6</v>
      </c>
      <c r="E21" s="88"/>
      <c r="F21" s="88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1">
        <f t="shared" si="1"/>
        <v>0</v>
      </c>
    </row>
    <row r="22" spans="1:28" ht="12.75">
      <c r="A22" s="86"/>
      <c r="B22" s="203" t="s">
        <v>68</v>
      </c>
      <c r="C22" s="94"/>
      <c r="D22" s="88" t="s">
        <v>6</v>
      </c>
      <c r="E22" s="88"/>
      <c r="F22" s="88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1">
        <f t="shared" si="1"/>
        <v>0</v>
      </c>
    </row>
    <row r="23" spans="1:28" ht="12.75">
      <c r="A23" s="86"/>
      <c r="B23" s="203" t="s">
        <v>69</v>
      </c>
      <c r="C23" s="94"/>
      <c r="D23" s="88" t="s">
        <v>6</v>
      </c>
      <c r="E23" s="88"/>
      <c r="F23" s="88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1">
        <f t="shared" si="1"/>
        <v>0</v>
      </c>
    </row>
    <row r="24" spans="1:28" ht="12.75">
      <c r="A24" s="98"/>
      <c r="B24" s="206" t="s">
        <v>55</v>
      </c>
      <c r="C24" s="207" t="s">
        <v>44</v>
      </c>
      <c r="D24" s="208" t="s">
        <v>6</v>
      </c>
      <c r="E24" s="208"/>
      <c r="F24" s="208"/>
      <c r="G24" s="92">
        <f>'Neparedz.izdevumi'!E7</f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1">
        <f t="shared" si="1"/>
        <v>0</v>
      </c>
    </row>
    <row r="25" spans="1:28" ht="12.75">
      <c r="A25" s="86"/>
      <c r="B25" s="204">
        <v>5</v>
      </c>
      <c r="C25" s="87" t="s">
        <v>12</v>
      </c>
      <c r="D25" s="97" t="s">
        <v>6</v>
      </c>
      <c r="E25" s="97"/>
      <c r="F25" s="97"/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/>
      <c r="AB25" s="91">
        <f t="shared" si="1"/>
        <v>0</v>
      </c>
    </row>
    <row r="26" spans="1:28" ht="12.75">
      <c r="A26" s="100"/>
      <c r="B26" s="205">
        <v>6</v>
      </c>
      <c r="C26" s="101" t="s">
        <v>14</v>
      </c>
      <c r="D26" s="102" t="s">
        <v>6</v>
      </c>
      <c r="E26" s="102"/>
      <c r="F26" s="102"/>
      <c r="G26" s="212">
        <f>G8+G12+G13+G17+G25</f>
        <v>0</v>
      </c>
      <c r="H26" s="213">
        <f aca="true" t="shared" si="5" ref="H26:AA26">H8+H12+H13+H17+H25</f>
        <v>0</v>
      </c>
      <c r="I26" s="213">
        <f t="shared" si="5"/>
        <v>0</v>
      </c>
      <c r="J26" s="213">
        <f t="shared" si="5"/>
        <v>0</v>
      </c>
      <c r="K26" s="213">
        <f t="shared" si="5"/>
        <v>0</v>
      </c>
      <c r="L26" s="213">
        <f t="shared" si="5"/>
        <v>0</v>
      </c>
      <c r="M26" s="213">
        <f t="shared" si="5"/>
        <v>0</v>
      </c>
      <c r="N26" s="213">
        <f t="shared" si="5"/>
        <v>0</v>
      </c>
      <c r="O26" s="213">
        <f t="shared" si="5"/>
        <v>0</v>
      </c>
      <c r="P26" s="213">
        <f t="shared" si="5"/>
        <v>0</v>
      </c>
      <c r="Q26" s="213">
        <f t="shared" si="5"/>
        <v>0</v>
      </c>
      <c r="R26" s="213">
        <f t="shared" si="5"/>
        <v>0</v>
      </c>
      <c r="S26" s="213">
        <f t="shared" si="5"/>
        <v>0</v>
      </c>
      <c r="T26" s="213">
        <f t="shared" si="5"/>
        <v>0</v>
      </c>
      <c r="U26" s="213">
        <f t="shared" si="5"/>
        <v>0</v>
      </c>
      <c r="V26" s="213">
        <f t="shared" si="5"/>
        <v>0</v>
      </c>
      <c r="W26" s="213">
        <f t="shared" si="5"/>
        <v>0</v>
      </c>
      <c r="X26" s="213">
        <f t="shared" si="5"/>
        <v>0</v>
      </c>
      <c r="Y26" s="213">
        <f t="shared" si="5"/>
        <v>0</v>
      </c>
      <c r="Z26" s="213">
        <f t="shared" si="5"/>
        <v>0</v>
      </c>
      <c r="AA26" s="213">
        <f t="shared" si="5"/>
        <v>0</v>
      </c>
      <c r="AB26" s="214">
        <f t="shared" si="1"/>
        <v>0</v>
      </c>
    </row>
    <row r="29" spans="1:28" ht="15">
      <c r="A29" s="63" t="s">
        <v>92</v>
      </c>
      <c r="B29" s="64"/>
      <c r="C29" s="64"/>
      <c r="D29" s="65"/>
      <c r="E29" s="65"/>
      <c r="F29" s="65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6"/>
    </row>
    <row r="30" spans="1:28" ht="12.75">
      <c r="A30" s="68" t="s">
        <v>39</v>
      </c>
      <c r="B30" s="69"/>
      <c r="C30" s="70"/>
      <c r="D30" s="71"/>
      <c r="E30" s="71"/>
      <c r="F30" s="71"/>
      <c r="G30" s="70">
        <v>1</v>
      </c>
      <c r="H30" s="70">
        <v>2</v>
      </c>
      <c r="I30" s="70">
        <v>3</v>
      </c>
      <c r="J30" s="70">
        <v>4</v>
      </c>
      <c r="K30" s="70">
        <v>5</v>
      </c>
      <c r="L30" s="70">
        <v>6</v>
      </c>
      <c r="M30" s="70">
        <v>7</v>
      </c>
      <c r="N30" s="70">
        <v>8</v>
      </c>
      <c r="O30" s="70">
        <v>9</v>
      </c>
      <c r="P30" s="70">
        <v>10</v>
      </c>
      <c r="Q30" s="70">
        <v>11</v>
      </c>
      <c r="R30" s="70">
        <v>12</v>
      </c>
      <c r="S30" s="70">
        <v>13</v>
      </c>
      <c r="T30" s="70">
        <v>14</v>
      </c>
      <c r="U30" s="70">
        <v>15</v>
      </c>
      <c r="V30" s="70">
        <v>16</v>
      </c>
      <c r="W30" s="70">
        <v>17</v>
      </c>
      <c r="X30" s="70">
        <v>18</v>
      </c>
      <c r="Y30" s="70">
        <v>19</v>
      </c>
      <c r="Z30" s="70">
        <v>20</v>
      </c>
      <c r="AA30" s="70">
        <v>21</v>
      </c>
      <c r="AB30" s="72"/>
    </row>
    <row r="31" spans="1:28" ht="12.75">
      <c r="A31" s="73"/>
      <c r="B31" s="74"/>
      <c r="C31" s="74"/>
      <c r="D31" s="75" t="s">
        <v>3</v>
      </c>
      <c r="E31" s="75"/>
      <c r="F31" s="75"/>
      <c r="G31" s="14">
        <v>2009</v>
      </c>
      <c r="H31" s="14">
        <v>2010</v>
      </c>
      <c r="I31" s="14">
        <v>2011</v>
      </c>
      <c r="J31" s="14">
        <v>2012</v>
      </c>
      <c r="K31" s="14">
        <v>2013</v>
      </c>
      <c r="L31" s="14">
        <v>2014</v>
      </c>
      <c r="M31" s="14">
        <v>2015</v>
      </c>
      <c r="N31" s="14">
        <v>2016</v>
      </c>
      <c r="O31" s="14">
        <v>2017</v>
      </c>
      <c r="P31" s="14">
        <v>2018</v>
      </c>
      <c r="Q31" s="14">
        <v>2019</v>
      </c>
      <c r="R31" s="14">
        <v>2020</v>
      </c>
      <c r="S31" s="14">
        <v>2021</v>
      </c>
      <c r="T31" s="14">
        <v>2022</v>
      </c>
      <c r="U31" s="14">
        <v>2023</v>
      </c>
      <c r="V31" s="14">
        <v>2024</v>
      </c>
      <c r="W31" s="14">
        <v>2025</v>
      </c>
      <c r="X31" s="14">
        <v>2026</v>
      </c>
      <c r="Y31" s="14">
        <v>2027</v>
      </c>
      <c r="Z31" s="14">
        <v>2028</v>
      </c>
      <c r="AA31" s="14">
        <v>2029</v>
      </c>
      <c r="AB31" s="14">
        <v>2030</v>
      </c>
    </row>
    <row r="32" spans="1:28" ht="12.75">
      <c r="A32" s="76"/>
      <c r="B32" s="76"/>
      <c r="C32" s="76"/>
      <c r="D32" s="77"/>
      <c r="E32" s="77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.75">
      <c r="A33" s="76"/>
      <c r="B33" s="76"/>
      <c r="C33" s="76"/>
      <c r="D33" s="77"/>
      <c r="E33" s="77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5">
      <c r="A34" s="79"/>
      <c r="B34" s="80" t="s">
        <v>4</v>
      </c>
      <c r="C34" s="80"/>
      <c r="D34" s="80"/>
      <c r="E34" s="80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</row>
    <row r="35" spans="1:28" ht="12.75">
      <c r="A35" s="76"/>
      <c r="B35" s="76"/>
      <c r="C35" s="76"/>
      <c r="D35" s="77"/>
      <c r="E35" s="77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12.75">
      <c r="A36" s="83"/>
      <c r="B36" s="199">
        <v>1</v>
      </c>
      <c r="C36" s="84" t="s">
        <v>2</v>
      </c>
      <c r="D36" s="200" t="s">
        <v>6</v>
      </c>
      <c r="E36" s="200"/>
      <c r="F36" s="200"/>
      <c r="G36" s="201">
        <f>SUM(G37:G39)</f>
        <v>0</v>
      </c>
      <c r="H36" s="202">
        <f aca="true" t="shared" si="6" ref="H36:AA36">SUM(H37:H39)</f>
        <v>0</v>
      </c>
      <c r="I36" s="202">
        <f t="shared" si="6"/>
        <v>0</v>
      </c>
      <c r="J36" s="202">
        <f t="shared" si="6"/>
        <v>0</v>
      </c>
      <c r="K36" s="202">
        <f t="shared" si="6"/>
        <v>0</v>
      </c>
      <c r="L36" s="202">
        <f t="shared" si="6"/>
        <v>0</v>
      </c>
      <c r="M36" s="202">
        <f t="shared" si="6"/>
        <v>0</v>
      </c>
      <c r="N36" s="202">
        <f t="shared" si="6"/>
        <v>0</v>
      </c>
      <c r="O36" s="202">
        <f t="shared" si="6"/>
        <v>0</v>
      </c>
      <c r="P36" s="202">
        <f t="shared" si="6"/>
        <v>0</v>
      </c>
      <c r="Q36" s="202">
        <f>SUM(Q37:Q39)</f>
        <v>0</v>
      </c>
      <c r="R36" s="202">
        <f t="shared" si="6"/>
        <v>0</v>
      </c>
      <c r="S36" s="202">
        <f t="shared" si="6"/>
        <v>0</v>
      </c>
      <c r="T36" s="202">
        <f t="shared" si="6"/>
        <v>0</v>
      </c>
      <c r="U36" s="202">
        <f t="shared" si="6"/>
        <v>0</v>
      </c>
      <c r="V36" s="202">
        <f t="shared" si="6"/>
        <v>0</v>
      </c>
      <c r="W36" s="202">
        <f t="shared" si="6"/>
        <v>0</v>
      </c>
      <c r="X36" s="202">
        <f t="shared" si="6"/>
        <v>0</v>
      </c>
      <c r="Y36" s="202">
        <f t="shared" si="6"/>
        <v>0</v>
      </c>
      <c r="Z36" s="202">
        <f t="shared" si="6"/>
        <v>0</v>
      </c>
      <c r="AA36" s="202">
        <f t="shared" si="6"/>
        <v>0</v>
      </c>
      <c r="AB36" s="85">
        <f aca="true" t="shared" si="7" ref="AB36:AB54">SUM(G36:AA36)</f>
        <v>0</v>
      </c>
    </row>
    <row r="37" spans="1:28" ht="12.75">
      <c r="A37" s="86"/>
      <c r="B37" s="203" t="s">
        <v>5</v>
      </c>
      <c r="C37" s="94"/>
      <c r="D37" s="88" t="s">
        <v>6</v>
      </c>
      <c r="E37" s="88"/>
      <c r="F37" s="88"/>
      <c r="G37" s="8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1">
        <f t="shared" si="7"/>
        <v>0</v>
      </c>
    </row>
    <row r="38" spans="1:28" ht="12.75">
      <c r="A38" s="86"/>
      <c r="B38" s="203" t="s">
        <v>7</v>
      </c>
      <c r="C38" s="94"/>
      <c r="D38" s="88" t="s">
        <v>6</v>
      </c>
      <c r="E38" s="88"/>
      <c r="F38" s="88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1">
        <f t="shared" si="7"/>
        <v>0</v>
      </c>
    </row>
    <row r="39" spans="1:28" ht="12.75">
      <c r="A39" s="86"/>
      <c r="B39" s="203" t="s">
        <v>9</v>
      </c>
      <c r="C39" s="94"/>
      <c r="D39" s="88" t="s">
        <v>6</v>
      </c>
      <c r="E39" s="88"/>
      <c r="F39" s="88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1">
        <f t="shared" si="7"/>
        <v>0</v>
      </c>
    </row>
    <row r="40" spans="1:28" ht="12.75">
      <c r="A40" s="86"/>
      <c r="B40" s="204">
        <v>2</v>
      </c>
      <c r="C40" s="87" t="s">
        <v>8</v>
      </c>
      <c r="D40" s="97" t="s">
        <v>6</v>
      </c>
      <c r="E40" s="97"/>
      <c r="F40" s="97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1">
        <f t="shared" si="7"/>
        <v>0</v>
      </c>
    </row>
    <row r="41" spans="1:28" ht="12.75">
      <c r="A41" s="86"/>
      <c r="B41" s="204">
        <v>3</v>
      </c>
      <c r="C41" s="87" t="s">
        <v>1</v>
      </c>
      <c r="D41" s="97" t="s">
        <v>6</v>
      </c>
      <c r="E41" s="97"/>
      <c r="F41" s="97"/>
      <c r="G41" s="92">
        <f>SUM(G42:G44)</f>
        <v>0</v>
      </c>
      <c r="H41" s="93">
        <f aca="true" t="shared" si="8" ref="H41:AA41">SUM(H42:H44)</f>
        <v>0</v>
      </c>
      <c r="I41" s="93">
        <f t="shared" si="8"/>
        <v>0</v>
      </c>
      <c r="J41" s="93">
        <f t="shared" si="8"/>
        <v>0</v>
      </c>
      <c r="K41" s="93">
        <f t="shared" si="8"/>
        <v>0</v>
      </c>
      <c r="L41" s="93">
        <f t="shared" si="8"/>
        <v>0</v>
      </c>
      <c r="M41" s="93">
        <f t="shared" si="8"/>
        <v>0</v>
      </c>
      <c r="N41" s="93">
        <f t="shared" si="8"/>
        <v>0</v>
      </c>
      <c r="O41" s="93">
        <f t="shared" si="8"/>
        <v>0</v>
      </c>
      <c r="P41" s="93">
        <f t="shared" si="8"/>
        <v>0</v>
      </c>
      <c r="Q41" s="93">
        <f t="shared" si="8"/>
        <v>0</v>
      </c>
      <c r="R41" s="93">
        <f t="shared" si="8"/>
        <v>0</v>
      </c>
      <c r="S41" s="93">
        <f t="shared" si="8"/>
        <v>0</v>
      </c>
      <c r="T41" s="93">
        <f t="shared" si="8"/>
        <v>0</v>
      </c>
      <c r="U41" s="93">
        <f t="shared" si="8"/>
        <v>0</v>
      </c>
      <c r="V41" s="93">
        <f t="shared" si="8"/>
        <v>0</v>
      </c>
      <c r="W41" s="93">
        <f t="shared" si="8"/>
        <v>0</v>
      </c>
      <c r="X41" s="93">
        <f t="shared" si="8"/>
        <v>0</v>
      </c>
      <c r="Y41" s="93">
        <f t="shared" si="8"/>
        <v>0</v>
      </c>
      <c r="Z41" s="93">
        <f t="shared" si="8"/>
        <v>0</v>
      </c>
      <c r="AA41" s="216">
        <f t="shared" si="8"/>
        <v>0</v>
      </c>
      <c r="AB41" s="215">
        <f t="shared" si="7"/>
        <v>0</v>
      </c>
    </row>
    <row r="42" spans="1:28" ht="12.75">
      <c r="A42" s="86"/>
      <c r="B42" s="203" t="s">
        <v>51</v>
      </c>
      <c r="C42" s="94"/>
      <c r="D42" s="88" t="s">
        <v>6</v>
      </c>
      <c r="E42" s="88"/>
      <c r="F42" s="88"/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1">
        <f t="shared" si="7"/>
        <v>0</v>
      </c>
    </row>
    <row r="43" spans="1:28" ht="12.75">
      <c r="A43" s="86"/>
      <c r="B43" s="203" t="s">
        <v>52</v>
      </c>
      <c r="C43" s="94"/>
      <c r="D43" s="88" t="s">
        <v>6</v>
      </c>
      <c r="E43" s="88"/>
      <c r="F43" s="88"/>
      <c r="G43" s="9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1">
        <f t="shared" si="7"/>
        <v>0</v>
      </c>
    </row>
    <row r="44" spans="1:28" ht="12.75">
      <c r="A44" s="86"/>
      <c r="B44" s="203" t="s">
        <v>53</v>
      </c>
      <c r="C44" s="94"/>
      <c r="D44" s="88" t="s">
        <v>6</v>
      </c>
      <c r="E44" s="88"/>
      <c r="F44" s="88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1">
        <f t="shared" si="7"/>
        <v>0</v>
      </c>
    </row>
    <row r="45" spans="1:28" ht="12.75">
      <c r="A45" s="86"/>
      <c r="B45" s="204">
        <v>4</v>
      </c>
      <c r="C45" s="87" t="s">
        <v>0</v>
      </c>
      <c r="D45" s="97" t="s">
        <v>6</v>
      </c>
      <c r="E45" s="97"/>
      <c r="F45" s="97"/>
      <c r="G45" s="92">
        <f>G46+G52</f>
        <v>0</v>
      </c>
      <c r="H45" s="93">
        <f>H46+H52</f>
        <v>0</v>
      </c>
      <c r="I45" s="93">
        <f aca="true" t="shared" si="9" ref="I45:AA45">I46+I52</f>
        <v>0</v>
      </c>
      <c r="J45" s="93">
        <f t="shared" si="9"/>
        <v>0</v>
      </c>
      <c r="K45" s="93">
        <f t="shared" si="9"/>
        <v>0</v>
      </c>
      <c r="L45" s="93">
        <f t="shared" si="9"/>
        <v>0</v>
      </c>
      <c r="M45" s="93">
        <f t="shared" si="9"/>
        <v>0</v>
      </c>
      <c r="N45" s="93">
        <f t="shared" si="9"/>
        <v>0</v>
      </c>
      <c r="O45" s="93">
        <f t="shared" si="9"/>
        <v>0</v>
      </c>
      <c r="P45" s="93">
        <f t="shared" si="9"/>
        <v>0</v>
      </c>
      <c r="Q45" s="93">
        <f t="shared" si="9"/>
        <v>0</v>
      </c>
      <c r="R45" s="93">
        <f t="shared" si="9"/>
        <v>0</v>
      </c>
      <c r="S45" s="93">
        <f t="shared" si="9"/>
        <v>0</v>
      </c>
      <c r="T45" s="93">
        <f t="shared" si="9"/>
        <v>0</v>
      </c>
      <c r="U45" s="93">
        <f t="shared" si="9"/>
        <v>0</v>
      </c>
      <c r="V45" s="93">
        <f t="shared" si="9"/>
        <v>0</v>
      </c>
      <c r="W45" s="93">
        <f t="shared" si="9"/>
        <v>0</v>
      </c>
      <c r="X45" s="93">
        <f t="shared" si="9"/>
        <v>0</v>
      </c>
      <c r="Y45" s="93">
        <f t="shared" si="9"/>
        <v>0</v>
      </c>
      <c r="Z45" s="93">
        <f t="shared" si="9"/>
        <v>0</v>
      </c>
      <c r="AA45" s="93">
        <f t="shared" si="9"/>
        <v>0</v>
      </c>
      <c r="AB45" s="91">
        <f t="shared" si="7"/>
        <v>0</v>
      </c>
    </row>
    <row r="46" spans="1:28" ht="12.75">
      <c r="A46" s="98"/>
      <c r="B46" s="206" t="s">
        <v>54</v>
      </c>
      <c r="C46" s="207" t="s">
        <v>38</v>
      </c>
      <c r="D46" s="208" t="s">
        <v>6</v>
      </c>
      <c r="E46" s="208"/>
      <c r="F46" s="208"/>
      <c r="G46" s="92">
        <f>SUM(G47:G51)</f>
        <v>0</v>
      </c>
      <c r="H46" s="93">
        <f aca="true" t="shared" si="10" ref="H46:AA46">SUM(H47:H51)</f>
        <v>0</v>
      </c>
      <c r="I46" s="93">
        <f t="shared" si="10"/>
        <v>0</v>
      </c>
      <c r="J46" s="93">
        <f t="shared" si="10"/>
        <v>0</v>
      </c>
      <c r="K46" s="93">
        <f t="shared" si="10"/>
        <v>0</v>
      </c>
      <c r="L46" s="93">
        <f t="shared" si="10"/>
        <v>0</v>
      </c>
      <c r="M46" s="93">
        <f t="shared" si="10"/>
        <v>0</v>
      </c>
      <c r="N46" s="93">
        <f t="shared" si="10"/>
        <v>0</v>
      </c>
      <c r="O46" s="93">
        <f t="shared" si="10"/>
        <v>0</v>
      </c>
      <c r="P46" s="93">
        <f t="shared" si="10"/>
        <v>0</v>
      </c>
      <c r="Q46" s="93">
        <f t="shared" si="10"/>
        <v>0</v>
      </c>
      <c r="R46" s="93">
        <f t="shared" si="10"/>
        <v>0</v>
      </c>
      <c r="S46" s="93">
        <f t="shared" si="10"/>
        <v>0</v>
      </c>
      <c r="T46" s="93">
        <f t="shared" si="10"/>
        <v>0</v>
      </c>
      <c r="U46" s="93">
        <f t="shared" si="10"/>
        <v>0</v>
      </c>
      <c r="V46" s="93">
        <f t="shared" si="10"/>
        <v>0</v>
      </c>
      <c r="W46" s="93">
        <f t="shared" si="10"/>
        <v>0</v>
      </c>
      <c r="X46" s="93">
        <f t="shared" si="10"/>
        <v>0</v>
      </c>
      <c r="Y46" s="93">
        <f t="shared" si="10"/>
        <v>0</v>
      </c>
      <c r="Z46" s="93">
        <f t="shared" si="10"/>
        <v>0</v>
      </c>
      <c r="AA46" s="93">
        <f t="shared" si="10"/>
        <v>0</v>
      </c>
      <c r="AB46" s="91">
        <f t="shared" si="7"/>
        <v>0</v>
      </c>
    </row>
    <row r="47" spans="1:28" ht="12.75">
      <c r="A47" s="86"/>
      <c r="B47" s="203" t="s">
        <v>65</v>
      </c>
      <c r="C47" s="94"/>
      <c r="D47" s="88" t="s">
        <v>6</v>
      </c>
      <c r="E47" s="88"/>
      <c r="F47" s="88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1">
        <f t="shared" si="7"/>
        <v>0</v>
      </c>
    </row>
    <row r="48" spans="1:28" ht="12.75">
      <c r="A48" s="86"/>
      <c r="B48" s="203" t="s">
        <v>66</v>
      </c>
      <c r="C48" s="94"/>
      <c r="D48" s="88" t="s">
        <v>6</v>
      </c>
      <c r="E48" s="88"/>
      <c r="F48" s="88"/>
      <c r="G48" s="95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1">
        <f t="shared" si="7"/>
        <v>0</v>
      </c>
    </row>
    <row r="49" spans="1:28" ht="12.75">
      <c r="A49" s="86"/>
      <c r="B49" s="203" t="s">
        <v>67</v>
      </c>
      <c r="C49" s="94"/>
      <c r="D49" s="88" t="s">
        <v>6</v>
      </c>
      <c r="E49" s="88"/>
      <c r="F49" s="88"/>
      <c r="G49" s="95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1">
        <f t="shared" si="7"/>
        <v>0</v>
      </c>
    </row>
    <row r="50" spans="1:28" ht="12.75">
      <c r="A50" s="86"/>
      <c r="B50" s="203" t="s">
        <v>68</v>
      </c>
      <c r="C50" s="94"/>
      <c r="D50" s="88" t="s">
        <v>6</v>
      </c>
      <c r="E50" s="88"/>
      <c r="F50" s="88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1">
        <f t="shared" si="7"/>
        <v>0</v>
      </c>
    </row>
    <row r="51" spans="1:28" ht="12.75">
      <c r="A51" s="86"/>
      <c r="B51" s="203" t="s">
        <v>69</v>
      </c>
      <c r="C51" s="94"/>
      <c r="D51" s="88" t="s">
        <v>6</v>
      </c>
      <c r="E51" s="88"/>
      <c r="F51" s="88"/>
      <c r="G51" s="9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1">
        <f t="shared" si="7"/>
        <v>0</v>
      </c>
    </row>
    <row r="52" spans="1:28" ht="12.75">
      <c r="A52" s="98"/>
      <c r="B52" s="206" t="s">
        <v>55</v>
      </c>
      <c r="C52" s="207" t="s">
        <v>44</v>
      </c>
      <c r="D52" s="208" t="s">
        <v>6</v>
      </c>
      <c r="E52" s="208"/>
      <c r="F52" s="208"/>
      <c r="G52" s="92">
        <f>'Neparedz.izdevumi'!E7</f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1">
        <f t="shared" si="7"/>
        <v>0</v>
      </c>
    </row>
    <row r="53" spans="1:28" ht="12.75">
      <c r="A53" s="86"/>
      <c r="B53" s="204">
        <v>5</v>
      </c>
      <c r="C53" s="87" t="s">
        <v>12</v>
      </c>
      <c r="D53" s="97" t="s">
        <v>6</v>
      </c>
      <c r="E53" s="97"/>
      <c r="F53" s="97"/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/>
      <c r="AB53" s="91">
        <f t="shared" si="7"/>
        <v>0</v>
      </c>
    </row>
    <row r="54" spans="1:28" ht="12.75">
      <c r="A54" s="100"/>
      <c r="B54" s="205">
        <v>6</v>
      </c>
      <c r="C54" s="101" t="s">
        <v>14</v>
      </c>
      <c r="D54" s="102" t="s">
        <v>6</v>
      </c>
      <c r="E54" s="97"/>
      <c r="F54" s="97"/>
      <c r="G54" s="92">
        <f>G36+G40+G41+G45+G53</f>
        <v>0</v>
      </c>
      <c r="H54" s="93">
        <f aca="true" t="shared" si="11" ref="H54:AA54">H36+H40+H41+H45+H53</f>
        <v>0</v>
      </c>
      <c r="I54" s="93">
        <f t="shared" si="11"/>
        <v>0</v>
      </c>
      <c r="J54" s="93">
        <f t="shared" si="11"/>
        <v>0</v>
      </c>
      <c r="K54" s="93">
        <f t="shared" si="11"/>
        <v>0</v>
      </c>
      <c r="L54" s="93">
        <f t="shared" si="11"/>
        <v>0</v>
      </c>
      <c r="M54" s="93">
        <f t="shared" si="11"/>
        <v>0</v>
      </c>
      <c r="N54" s="93">
        <f t="shared" si="11"/>
        <v>0</v>
      </c>
      <c r="O54" s="93">
        <f t="shared" si="11"/>
        <v>0</v>
      </c>
      <c r="P54" s="93">
        <f t="shared" si="11"/>
        <v>0</v>
      </c>
      <c r="Q54" s="93">
        <f t="shared" si="11"/>
        <v>0</v>
      </c>
      <c r="R54" s="93">
        <f t="shared" si="11"/>
        <v>0</v>
      </c>
      <c r="S54" s="93">
        <f t="shared" si="11"/>
        <v>0</v>
      </c>
      <c r="T54" s="93">
        <f t="shared" si="11"/>
        <v>0</v>
      </c>
      <c r="U54" s="93">
        <f t="shared" si="11"/>
        <v>0</v>
      </c>
      <c r="V54" s="93">
        <f t="shared" si="11"/>
        <v>0</v>
      </c>
      <c r="W54" s="93">
        <f t="shared" si="11"/>
        <v>0</v>
      </c>
      <c r="X54" s="93">
        <f t="shared" si="11"/>
        <v>0</v>
      </c>
      <c r="Y54" s="93">
        <f t="shared" si="11"/>
        <v>0</v>
      </c>
      <c r="Z54" s="93">
        <f t="shared" si="11"/>
        <v>0</v>
      </c>
      <c r="AA54" s="93">
        <f t="shared" si="11"/>
        <v>0</v>
      </c>
      <c r="AB54" s="91">
        <f t="shared" si="7"/>
        <v>0</v>
      </c>
    </row>
    <row r="55" spans="7:28" ht="12.75"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</row>
  </sheetData>
  <sheetProtection/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&amp;C2. Pielikuma aprēķins - Projekta realizēšanas alternatīvas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showGridLines="0" zoomScalePageLayoutView="0" workbookViewId="0" topLeftCell="A1">
      <selection activeCell="F7" sqref="A1:F7"/>
    </sheetView>
  </sheetViews>
  <sheetFormatPr defaultColWidth="8.75390625" defaultRowHeight="15.75"/>
  <cols>
    <col min="1" max="1" width="32.75390625" style="62" customWidth="1"/>
    <col min="2" max="16384" width="8.75390625" style="62" customWidth="1"/>
  </cols>
  <sheetData>
    <row r="2" spans="1:6" ht="14.25">
      <c r="A2" s="226" t="s">
        <v>155</v>
      </c>
      <c r="B2" s="226"/>
      <c r="C2" s="226"/>
      <c r="D2" s="227"/>
      <c r="E2" s="223">
        <f>E3+E6</f>
        <v>0</v>
      </c>
      <c r="F2" s="352" t="b">
        <f>E2='2.pielik. Alternatīvas'!AB11</f>
        <v>1</v>
      </c>
    </row>
    <row r="3" spans="1:6" ht="14.25">
      <c r="A3" s="228" t="s">
        <v>40</v>
      </c>
      <c r="B3" s="228"/>
      <c r="C3" s="228"/>
      <c r="D3" s="229"/>
      <c r="E3" s="223">
        <f>E4+E5</f>
        <v>0</v>
      </c>
      <c r="F3" s="353"/>
    </row>
    <row r="4" spans="1:5" ht="14.25">
      <c r="A4" s="62" t="s">
        <v>42</v>
      </c>
      <c r="E4" s="261"/>
    </row>
    <row r="5" spans="1:5" ht="14.25">
      <c r="A5" s="62" t="s">
        <v>43</v>
      </c>
      <c r="E5" s="261"/>
    </row>
    <row r="6" spans="1:5" ht="14.25">
      <c r="A6" s="62" t="s">
        <v>41</v>
      </c>
      <c r="E6" s="261"/>
    </row>
    <row r="7" spans="1:5" ht="14.25">
      <c r="A7" s="224" t="s">
        <v>45</v>
      </c>
      <c r="B7" s="224"/>
      <c r="C7" s="224"/>
      <c r="D7" s="225"/>
      <c r="E7" s="223">
        <f>0.05*E4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&amp;CProjekta pamatstadijas neparedzēto izdevumu aprēķins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68"/>
  <sheetViews>
    <sheetView showGridLines="0" zoomScale="60" zoomScaleNormal="60" zoomScalePageLayoutView="0" workbookViewId="0" topLeftCell="A1">
      <selection activeCell="C32" sqref="A1:AB68"/>
    </sheetView>
  </sheetViews>
  <sheetFormatPr defaultColWidth="8.75390625" defaultRowHeight="15.75"/>
  <cols>
    <col min="1" max="1" width="3.375" style="122" customWidth="1"/>
    <col min="2" max="2" width="2.75390625" style="122" customWidth="1"/>
    <col min="3" max="3" width="41.125" style="122" customWidth="1"/>
    <col min="4" max="4" width="9.50390625" style="122" customWidth="1"/>
    <col min="5" max="6" width="9.50390625" style="122" hidden="1" customWidth="1"/>
    <col min="7" max="16384" width="8.75390625" style="122" customWidth="1"/>
  </cols>
  <sheetData>
    <row r="1" spans="1:28" ht="12.75">
      <c r="A1" s="158" t="s">
        <v>196</v>
      </c>
      <c r="B1" s="159"/>
      <c r="C1" s="159"/>
      <c r="D1" s="160"/>
      <c r="E1" s="160"/>
      <c r="F1" s="160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61"/>
    </row>
    <row r="2" spans="1:28" ht="12.75">
      <c r="A2" s="132"/>
      <c r="B2" s="133"/>
      <c r="C2" s="134"/>
      <c r="D2" s="135"/>
      <c r="E2" s="135"/>
      <c r="F2" s="135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6"/>
    </row>
    <row r="3" spans="1:28" ht="12.75">
      <c r="A3" s="137"/>
      <c r="B3" s="138"/>
      <c r="C3" s="138"/>
      <c r="D3" s="139" t="s">
        <v>3</v>
      </c>
      <c r="E3" s="139"/>
      <c r="F3" s="139"/>
      <c r="G3" s="140">
        <f>'[10]3.pielik. Invest.n.pl. aprēķ.'!F3</f>
        <v>2009</v>
      </c>
      <c r="H3" s="140">
        <f>'[10]3.pielik. Invest.n.pl. aprēķ.'!G3</f>
        <v>2010</v>
      </c>
      <c r="I3" s="140">
        <f>'[10]3.pielik. Invest.n.pl. aprēķ.'!H3</f>
        <v>2011</v>
      </c>
      <c r="J3" s="140">
        <f>'[10]3.pielik. Invest.n.pl. aprēķ.'!I3</f>
        <v>2012</v>
      </c>
      <c r="K3" s="140">
        <f>'[10]3.pielik. Invest.n.pl. aprēķ.'!J3</f>
        <v>2013</v>
      </c>
      <c r="L3" s="140">
        <f>'[10]3.pielik. Invest.n.pl. aprēķ.'!K3</f>
        <v>2014</v>
      </c>
      <c r="M3" s="140">
        <f>'[10]3.pielik. Invest.n.pl. aprēķ.'!L3</f>
        <v>2015</v>
      </c>
      <c r="N3" s="140">
        <f>'[10]3.pielik. Invest.n.pl. aprēķ.'!M3</f>
        <v>2016</v>
      </c>
      <c r="O3" s="140">
        <f>'[10]3.pielik. Invest.n.pl. aprēķ.'!N3</f>
        <v>2017</v>
      </c>
      <c r="P3" s="140">
        <f>'[10]3.pielik. Invest.n.pl. aprēķ.'!O3</f>
        <v>2018</v>
      </c>
      <c r="Q3" s="140">
        <f>'[10]3.pielik. Invest.n.pl. aprēķ.'!P3</f>
        <v>2019</v>
      </c>
      <c r="R3" s="140">
        <f>'[10]3.pielik. Invest.n.pl. aprēķ.'!Q3</f>
        <v>2020</v>
      </c>
      <c r="S3" s="140">
        <f>'[10]3.pielik. Invest.n.pl. aprēķ.'!R3</f>
        <v>2021</v>
      </c>
      <c r="T3" s="140">
        <f>'[10]3.pielik. Invest.n.pl. aprēķ.'!S3</f>
        <v>2022</v>
      </c>
      <c r="U3" s="140">
        <f>'[10]3.pielik. Invest.n.pl. aprēķ.'!T3</f>
        <v>2023</v>
      </c>
      <c r="V3" s="140">
        <f>'[10]3.pielik. Invest.n.pl. aprēķ.'!U3</f>
        <v>2024</v>
      </c>
      <c r="W3" s="140">
        <f>'[10]3.pielik. Invest.n.pl. aprēķ.'!V3</f>
        <v>2025</v>
      </c>
      <c r="X3" s="140">
        <f>'[10]3.pielik. Invest.n.pl. aprēķ.'!W3</f>
        <v>2026</v>
      </c>
      <c r="Y3" s="140">
        <f>'[10]3.pielik. Invest.n.pl. aprēķ.'!X3</f>
        <v>2027</v>
      </c>
      <c r="Z3" s="140">
        <f>'[10]3.pielik. Invest.n.pl. aprēķ.'!Y3</f>
        <v>2028</v>
      </c>
      <c r="AA3" s="140">
        <f>'[10]3.pielik. Invest.n.pl. aprēķ.'!Z3</f>
        <v>2029</v>
      </c>
      <c r="AB3" s="141" t="s">
        <v>46</v>
      </c>
    </row>
    <row r="4" spans="1:28" ht="12.75">
      <c r="A4" s="142"/>
      <c r="B4" s="142"/>
      <c r="C4" s="142"/>
      <c r="D4" s="143"/>
      <c r="E4" s="143"/>
      <c r="F4" s="14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12.75">
      <c r="A5" s="162"/>
      <c r="B5" s="163" t="s">
        <v>48</v>
      </c>
      <c r="C5" s="163"/>
      <c r="D5" s="187"/>
      <c r="E5" s="163"/>
      <c r="F5" s="163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</row>
    <row r="6" spans="1:28" ht="12.75">
      <c r="A6" s="142"/>
      <c r="B6" s="142"/>
      <c r="C6" s="142"/>
      <c r="D6" s="248"/>
      <c r="E6" s="466"/>
      <c r="F6" s="466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</row>
    <row r="7" spans="1:28" ht="12.75">
      <c r="A7" s="244"/>
      <c r="B7" s="166">
        <v>1</v>
      </c>
      <c r="C7" s="245" t="s">
        <v>49</v>
      </c>
      <c r="D7" s="168" t="s">
        <v>6</v>
      </c>
      <c r="E7" s="467"/>
      <c r="F7" s="467"/>
      <c r="G7" s="123">
        <f>'3.pielik.Soc.ek.aprēķins altern'!G7</f>
        <v>0</v>
      </c>
      <c r="H7" s="124">
        <f>'3.pielik.Soc.ek.aprēķins altern'!H7</f>
        <v>0</v>
      </c>
      <c r="I7" s="124">
        <f>'3.pielik.Soc.ek.aprēķins altern'!I7</f>
        <v>0</v>
      </c>
      <c r="J7" s="124">
        <f>'3.pielik.Soc.ek.aprēķins altern'!J7</f>
        <v>0</v>
      </c>
      <c r="K7" s="124">
        <f>'3.pielik.Soc.ek.aprēķins altern'!K7</f>
        <v>0</v>
      </c>
      <c r="L7" s="124">
        <f>'3.pielik.Soc.ek.aprēķins altern'!L7</f>
        <v>0</v>
      </c>
      <c r="M7" s="124">
        <f>'3.pielik.Soc.ek.aprēķins altern'!M7</f>
        <v>0</v>
      </c>
      <c r="N7" s="124">
        <f>'3.pielik.Soc.ek.aprēķins altern'!N7</f>
        <v>0</v>
      </c>
      <c r="O7" s="124">
        <f>'3.pielik.Soc.ek.aprēķins altern'!O7</f>
        <v>0</v>
      </c>
      <c r="P7" s="124">
        <f>'3.pielik.Soc.ek.aprēķins altern'!P7</f>
        <v>0</v>
      </c>
      <c r="Q7" s="124">
        <f>'3.pielik.Soc.ek.aprēķins altern'!Q7</f>
        <v>0</v>
      </c>
      <c r="R7" s="124">
        <f>'3.pielik.Soc.ek.aprēķins altern'!R7</f>
        <v>0</v>
      </c>
      <c r="S7" s="124">
        <f>'3.pielik.Soc.ek.aprēķins altern'!S7</f>
        <v>0</v>
      </c>
      <c r="T7" s="124">
        <f>'3.pielik.Soc.ek.aprēķins altern'!T7</f>
        <v>0</v>
      </c>
      <c r="U7" s="124">
        <f>'3.pielik.Soc.ek.aprēķins altern'!U7</f>
        <v>0</v>
      </c>
      <c r="V7" s="124">
        <f>'3.pielik.Soc.ek.aprēķins altern'!V7</f>
        <v>0</v>
      </c>
      <c r="W7" s="124">
        <f>'3.pielik.Soc.ek.aprēķins altern'!W7</f>
        <v>0</v>
      </c>
      <c r="X7" s="124">
        <f>'3.pielik.Soc.ek.aprēķins altern'!X7</f>
        <v>0</v>
      </c>
      <c r="Y7" s="124">
        <f>'3.pielik.Soc.ek.aprēķins altern'!Y7</f>
        <v>0</v>
      </c>
      <c r="Z7" s="124">
        <f>'3.pielik.Soc.ek.aprēķins altern'!Z7</f>
        <v>0</v>
      </c>
      <c r="AA7" s="190">
        <f>'3.pielik.Soc.ek.aprēķins altern'!AA7</f>
        <v>0</v>
      </c>
      <c r="AB7" s="125">
        <f>'3.pielik.Soc.ek.aprēķins altern'!AB7</f>
        <v>0</v>
      </c>
    </row>
    <row r="8" spans="1:28" ht="12.75">
      <c r="A8" s="244"/>
      <c r="B8" s="166">
        <v>2</v>
      </c>
      <c r="C8" s="245" t="s">
        <v>64</v>
      </c>
      <c r="D8" s="168" t="s">
        <v>6</v>
      </c>
      <c r="E8" s="467"/>
      <c r="F8" s="467"/>
      <c r="G8" s="122">
        <f>'3.pielik.Soc.ek.aprēķins altern'!G13</f>
        <v>0</v>
      </c>
      <c r="H8" s="122">
        <f>'3.pielik.Soc.ek.aprēķins altern'!H13</f>
        <v>0</v>
      </c>
      <c r="I8" s="122">
        <f>'3.pielik.Soc.ek.aprēķins altern'!I13</f>
        <v>0</v>
      </c>
      <c r="J8" s="122">
        <f>'3.pielik.Soc.ek.aprēķins altern'!J13</f>
        <v>0</v>
      </c>
      <c r="K8" s="122">
        <f>'3.pielik.Soc.ek.aprēķins altern'!K13</f>
        <v>0</v>
      </c>
      <c r="L8" s="122">
        <f>'3.pielik.Soc.ek.aprēķins altern'!L13</f>
        <v>0</v>
      </c>
      <c r="M8" s="122">
        <f>'3.pielik.Soc.ek.aprēķins altern'!M13</f>
        <v>0</v>
      </c>
      <c r="N8" s="122">
        <f>'3.pielik.Soc.ek.aprēķins altern'!N13</f>
        <v>0</v>
      </c>
      <c r="O8" s="122">
        <f>'3.pielik.Soc.ek.aprēķins altern'!O13</f>
        <v>0</v>
      </c>
      <c r="P8" s="122">
        <f>'3.pielik.Soc.ek.aprēķins altern'!P13</f>
        <v>0</v>
      </c>
      <c r="Q8" s="122">
        <f>'3.pielik.Soc.ek.aprēķins altern'!Q13</f>
        <v>0</v>
      </c>
      <c r="R8" s="122">
        <f>'3.pielik.Soc.ek.aprēķins altern'!R13</f>
        <v>0</v>
      </c>
      <c r="S8" s="122">
        <f>'3.pielik.Soc.ek.aprēķins altern'!S13</f>
        <v>0</v>
      </c>
      <c r="T8" s="122">
        <f>'3.pielik.Soc.ek.aprēķins altern'!T13</f>
        <v>0</v>
      </c>
      <c r="U8" s="122">
        <f>'3.pielik.Soc.ek.aprēķins altern'!U13</f>
        <v>0</v>
      </c>
      <c r="V8" s="122">
        <f>'3.pielik.Soc.ek.aprēķins altern'!V13</f>
        <v>0</v>
      </c>
      <c r="W8" s="122">
        <f>'3.pielik.Soc.ek.aprēķins altern'!W13</f>
        <v>0</v>
      </c>
      <c r="X8" s="122">
        <f>'3.pielik.Soc.ek.aprēķins altern'!X13</f>
        <v>0</v>
      </c>
      <c r="Y8" s="122">
        <f>'3.pielik.Soc.ek.aprēķins altern'!Y13</f>
        <v>0</v>
      </c>
      <c r="Z8" s="122">
        <f>'3.pielik.Soc.ek.aprēķins altern'!Z13</f>
        <v>0</v>
      </c>
      <c r="AA8" s="122">
        <f>'3.pielik.Soc.ek.aprēķins altern'!AA13</f>
        <v>0</v>
      </c>
      <c r="AB8" s="128">
        <f>'3.pielik.Soc.ek.aprēķins altern'!AB13</f>
        <v>0</v>
      </c>
    </row>
    <row r="9" spans="1:28" ht="12.75">
      <c r="A9" s="244"/>
      <c r="B9" s="166">
        <v>3</v>
      </c>
      <c r="C9" s="166" t="s">
        <v>70</v>
      </c>
      <c r="D9" s="168" t="s">
        <v>6</v>
      </c>
      <c r="E9" s="467"/>
      <c r="F9" s="467"/>
      <c r="G9" s="122">
        <f>'3.pielik.Soc.ek.aprēķins altern'!G17</f>
        <v>0</v>
      </c>
      <c r="H9" s="122">
        <f>'3.pielik.Soc.ek.aprēķins altern'!H17</f>
        <v>0</v>
      </c>
      <c r="I9" s="122">
        <f>'3.pielik.Soc.ek.aprēķins altern'!I17</f>
        <v>0</v>
      </c>
      <c r="J9" s="122">
        <f>'3.pielik.Soc.ek.aprēķins altern'!J17</f>
        <v>0</v>
      </c>
      <c r="K9" s="122">
        <f>'3.pielik.Soc.ek.aprēķins altern'!K17</f>
        <v>0</v>
      </c>
      <c r="L9" s="122">
        <f>'3.pielik.Soc.ek.aprēķins altern'!L17</f>
        <v>0</v>
      </c>
      <c r="M9" s="122">
        <f>'3.pielik.Soc.ek.aprēķins altern'!M17</f>
        <v>0</v>
      </c>
      <c r="N9" s="122">
        <f>'3.pielik.Soc.ek.aprēķins altern'!N17</f>
        <v>0</v>
      </c>
      <c r="O9" s="122">
        <f>'3.pielik.Soc.ek.aprēķins altern'!O17</f>
        <v>0</v>
      </c>
      <c r="P9" s="122">
        <f>'3.pielik.Soc.ek.aprēķins altern'!P17</f>
        <v>0</v>
      </c>
      <c r="Q9" s="122">
        <f>'3.pielik.Soc.ek.aprēķins altern'!Q17</f>
        <v>0</v>
      </c>
      <c r="R9" s="122">
        <f>'3.pielik.Soc.ek.aprēķins altern'!R17</f>
        <v>0</v>
      </c>
      <c r="S9" s="122">
        <f>'3.pielik.Soc.ek.aprēķins altern'!S17</f>
        <v>0</v>
      </c>
      <c r="T9" s="122">
        <f>'3.pielik.Soc.ek.aprēķins altern'!T17</f>
        <v>0</v>
      </c>
      <c r="U9" s="122">
        <f>'3.pielik.Soc.ek.aprēķins altern'!U17</f>
        <v>0</v>
      </c>
      <c r="V9" s="122">
        <f>'3.pielik.Soc.ek.aprēķins altern'!V17</f>
        <v>0</v>
      </c>
      <c r="W9" s="122">
        <f>'3.pielik.Soc.ek.aprēķins altern'!W17</f>
        <v>0</v>
      </c>
      <c r="X9" s="122">
        <f>'3.pielik.Soc.ek.aprēķins altern'!X17</f>
        <v>0</v>
      </c>
      <c r="Y9" s="122">
        <f>'3.pielik.Soc.ek.aprēķins altern'!Y17</f>
        <v>0</v>
      </c>
      <c r="Z9" s="122">
        <f>'3.pielik.Soc.ek.aprēķins altern'!Z17</f>
        <v>0</v>
      </c>
      <c r="AA9" s="122">
        <f>'3.pielik.Soc.ek.aprēķins altern'!AA17</f>
        <v>0</v>
      </c>
      <c r="AB9" s="128">
        <f>'3.pielik.Soc.ek.aprēķins altern'!AB17</f>
        <v>0</v>
      </c>
    </row>
    <row r="10" spans="1:28" ht="12.75">
      <c r="A10" s="150"/>
      <c r="B10" s="166">
        <v>4</v>
      </c>
      <c r="C10" s="166" t="s">
        <v>50</v>
      </c>
      <c r="D10" s="168" t="s">
        <v>6</v>
      </c>
      <c r="E10" s="467"/>
      <c r="F10" s="467"/>
      <c r="G10" s="122">
        <f>'3.pielik.Soc.ek.aprēķins altern'!G18</f>
        <v>0</v>
      </c>
      <c r="H10" s="122">
        <f>'3.pielik.Soc.ek.aprēķins altern'!H18</f>
        <v>0</v>
      </c>
      <c r="I10" s="122">
        <f>'3.pielik.Soc.ek.aprēķins altern'!I18</f>
        <v>0</v>
      </c>
      <c r="J10" s="122">
        <f>'3.pielik.Soc.ek.aprēķins altern'!J18</f>
        <v>0</v>
      </c>
      <c r="K10" s="122">
        <f>'3.pielik.Soc.ek.aprēķins altern'!K18</f>
        <v>0</v>
      </c>
      <c r="L10" s="122">
        <f>'3.pielik.Soc.ek.aprēķins altern'!L18</f>
        <v>0</v>
      </c>
      <c r="M10" s="122">
        <f>'3.pielik.Soc.ek.aprēķins altern'!M18</f>
        <v>0</v>
      </c>
      <c r="N10" s="122">
        <f>'3.pielik.Soc.ek.aprēķins altern'!N18</f>
        <v>0</v>
      </c>
      <c r="O10" s="122">
        <f>'3.pielik.Soc.ek.aprēķins altern'!O18</f>
        <v>0</v>
      </c>
      <c r="P10" s="122">
        <f>'3.pielik.Soc.ek.aprēķins altern'!P18</f>
        <v>0</v>
      </c>
      <c r="Q10" s="122">
        <f>'3.pielik.Soc.ek.aprēķins altern'!Q18</f>
        <v>0</v>
      </c>
      <c r="R10" s="122">
        <f>'3.pielik.Soc.ek.aprēķins altern'!R18</f>
        <v>0</v>
      </c>
      <c r="S10" s="122">
        <f>'3.pielik.Soc.ek.aprēķins altern'!S18</f>
        <v>0</v>
      </c>
      <c r="T10" s="122">
        <f>'3.pielik.Soc.ek.aprēķins altern'!T18</f>
        <v>0</v>
      </c>
      <c r="U10" s="122">
        <f>'3.pielik.Soc.ek.aprēķins altern'!U18</f>
        <v>0</v>
      </c>
      <c r="V10" s="122">
        <f>'3.pielik.Soc.ek.aprēķins altern'!V18</f>
        <v>0</v>
      </c>
      <c r="W10" s="122">
        <f>'3.pielik.Soc.ek.aprēķins altern'!W18</f>
        <v>0</v>
      </c>
      <c r="X10" s="122">
        <f>'3.pielik.Soc.ek.aprēķins altern'!X18</f>
        <v>0</v>
      </c>
      <c r="Y10" s="122">
        <f>'3.pielik.Soc.ek.aprēķins altern'!Y18</f>
        <v>0</v>
      </c>
      <c r="Z10" s="122">
        <f>'3.pielik.Soc.ek.aprēķins altern'!Z18</f>
        <v>0</v>
      </c>
      <c r="AA10" s="122">
        <f>'3.pielik.Soc.ek.aprēķins altern'!AA18</f>
        <v>0</v>
      </c>
      <c r="AB10" s="128">
        <f>'3.pielik.Soc.ek.aprēķins altern'!AB18</f>
        <v>0</v>
      </c>
    </row>
    <row r="11" spans="1:28" ht="12.75">
      <c r="A11" s="150"/>
      <c r="B11" s="166">
        <v>5</v>
      </c>
      <c r="C11" s="166" t="s">
        <v>71</v>
      </c>
      <c r="D11" s="168" t="s">
        <v>6</v>
      </c>
      <c r="E11" s="467"/>
      <c r="F11" s="467"/>
      <c r="G11" s="122">
        <f>'3.pielik.Soc.ek.aprēķins altern'!G22</f>
        <v>0</v>
      </c>
      <c r="H11" s="122">
        <f>'3.pielik.Soc.ek.aprēķins altern'!H22</f>
        <v>0</v>
      </c>
      <c r="I11" s="122">
        <f>'3.pielik.Soc.ek.aprēķins altern'!I22</f>
        <v>0</v>
      </c>
      <c r="J11" s="122">
        <f>'3.pielik.Soc.ek.aprēķins altern'!J22</f>
        <v>0</v>
      </c>
      <c r="K11" s="122">
        <f>'3.pielik.Soc.ek.aprēķins altern'!K22</f>
        <v>0</v>
      </c>
      <c r="L11" s="122">
        <f>'3.pielik.Soc.ek.aprēķins altern'!L22</f>
        <v>0</v>
      </c>
      <c r="M11" s="122">
        <f>'3.pielik.Soc.ek.aprēķins altern'!M22</f>
        <v>0</v>
      </c>
      <c r="N11" s="122">
        <f>'3.pielik.Soc.ek.aprēķins altern'!N22</f>
        <v>0</v>
      </c>
      <c r="O11" s="122">
        <f>'3.pielik.Soc.ek.aprēķins altern'!O22</f>
        <v>0</v>
      </c>
      <c r="P11" s="122">
        <f>'3.pielik.Soc.ek.aprēķins altern'!P22</f>
        <v>0</v>
      </c>
      <c r="Q11" s="122">
        <f>'3.pielik.Soc.ek.aprēķins altern'!Q22</f>
        <v>0</v>
      </c>
      <c r="R11" s="122">
        <f>'3.pielik.Soc.ek.aprēķins altern'!R22</f>
        <v>0</v>
      </c>
      <c r="S11" s="122">
        <f>'3.pielik.Soc.ek.aprēķins altern'!S22</f>
        <v>0</v>
      </c>
      <c r="T11" s="122">
        <f>'3.pielik.Soc.ek.aprēķins altern'!T22</f>
        <v>0</v>
      </c>
      <c r="U11" s="122">
        <f>'3.pielik.Soc.ek.aprēķins altern'!U22</f>
        <v>0</v>
      </c>
      <c r="V11" s="122">
        <f>'3.pielik.Soc.ek.aprēķins altern'!V22</f>
        <v>0</v>
      </c>
      <c r="W11" s="122">
        <f>'3.pielik.Soc.ek.aprēķins altern'!W22</f>
        <v>0</v>
      </c>
      <c r="X11" s="122">
        <f>'3.pielik.Soc.ek.aprēķins altern'!X22</f>
        <v>0</v>
      </c>
      <c r="Y11" s="122">
        <f>'3.pielik.Soc.ek.aprēķins altern'!Y22</f>
        <v>0</v>
      </c>
      <c r="Z11" s="122">
        <f>'3.pielik.Soc.ek.aprēķins altern'!Z22</f>
        <v>0</v>
      </c>
      <c r="AA11" s="122">
        <f>'3.pielik.Soc.ek.aprēķins altern'!AA22</f>
        <v>0</v>
      </c>
      <c r="AB11" s="128">
        <f>'3.pielik.Soc.ek.aprēķins altern'!AB22</f>
        <v>0</v>
      </c>
    </row>
    <row r="12" spans="1:28" ht="12.75">
      <c r="A12" s="150"/>
      <c r="B12" s="166">
        <v>6</v>
      </c>
      <c r="C12" s="166" t="s">
        <v>47</v>
      </c>
      <c r="D12" s="168" t="s">
        <v>6</v>
      </c>
      <c r="E12" s="467"/>
      <c r="F12" s="467"/>
      <c r="G12" s="122">
        <f>'3.pielik.Soc.ek.aprēķins altern'!G25</f>
        <v>0</v>
      </c>
      <c r="H12" s="122">
        <f>'3.pielik.Soc.ek.aprēķins altern'!H25</f>
        <v>0</v>
      </c>
      <c r="I12" s="122">
        <f>'3.pielik.Soc.ek.aprēķins altern'!I25</f>
        <v>0</v>
      </c>
      <c r="J12" s="122">
        <f>'3.pielik.Soc.ek.aprēķins altern'!J25</f>
        <v>0</v>
      </c>
      <c r="K12" s="122">
        <f>'3.pielik.Soc.ek.aprēķins altern'!K25</f>
        <v>0</v>
      </c>
      <c r="L12" s="122">
        <f>'3.pielik.Soc.ek.aprēķins altern'!L25</f>
        <v>0</v>
      </c>
      <c r="M12" s="122">
        <f>'3.pielik.Soc.ek.aprēķins altern'!M25</f>
        <v>0</v>
      </c>
      <c r="N12" s="122">
        <f>'3.pielik.Soc.ek.aprēķins altern'!N25</f>
        <v>0</v>
      </c>
      <c r="O12" s="122">
        <f>'3.pielik.Soc.ek.aprēķins altern'!O25</f>
        <v>0</v>
      </c>
      <c r="P12" s="122">
        <f>'3.pielik.Soc.ek.aprēķins altern'!P25</f>
        <v>0</v>
      </c>
      <c r="Q12" s="122">
        <f>'3.pielik.Soc.ek.aprēķins altern'!Q25</f>
        <v>0</v>
      </c>
      <c r="R12" s="122">
        <f>'3.pielik.Soc.ek.aprēķins altern'!R25</f>
        <v>0</v>
      </c>
      <c r="S12" s="122">
        <f>'3.pielik.Soc.ek.aprēķins altern'!S25</f>
        <v>0</v>
      </c>
      <c r="T12" s="122">
        <f>'3.pielik.Soc.ek.aprēķins altern'!T25</f>
        <v>0</v>
      </c>
      <c r="U12" s="122">
        <f>'3.pielik.Soc.ek.aprēķins altern'!U25</f>
        <v>0</v>
      </c>
      <c r="V12" s="122">
        <f>'3.pielik.Soc.ek.aprēķins altern'!V25</f>
        <v>0</v>
      </c>
      <c r="W12" s="122">
        <f>'3.pielik.Soc.ek.aprēķins altern'!W25</f>
        <v>0</v>
      </c>
      <c r="X12" s="122">
        <f>'3.pielik.Soc.ek.aprēķins altern'!X25</f>
        <v>0</v>
      </c>
      <c r="Y12" s="122">
        <f>'3.pielik.Soc.ek.aprēķins altern'!Y25</f>
        <v>0</v>
      </c>
      <c r="Z12" s="122">
        <f>'3.pielik.Soc.ek.aprēķins altern'!Z25</f>
        <v>0</v>
      </c>
      <c r="AA12" s="122">
        <f>'3.pielik.Soc.ek.aprēķins altern'!AA25</f>
        <v>0</v>
      </c>
      <c r="AB12" s="128">
        <f>'3.pielik.Soc.ek.aprēķins altern'!AB25</f>
        <v>0</v>
      </c>
    </row>
    <row r="13" spans="1:28" ht="12.75">
      <c r="A13" s="150"/>
      <c r="B13" s="230">
        <v>7</v>
      </c>
      <c r="C13" s="166" t="s">
        <v>74</v>
      </c>
      <c r="D13" s="168"/>
      <c r="E13" s="467"/>
      <c r="F13" s="467"/>
      <c r="G13" s="122">
        <f>'3.pielik.Soc.ek.aprēķins altern'!G29</f>
        <v>0</v>
      </c>
      <c r="H13" s="122">
        <f>'3.pielik.Soc.ek.aprēķins altern'!H29</f>
        <v>0</v>
      </c>
      <c r="I13" s="122">
        <f>'3.pielik.Soc.ek.aprēķins altern'!I29</f>
        <v>0</v>
      </c>
      <c r="J13" s="122">
        <f>'3.pielik.Soc.ek.aprēķins altern'!J29</f>
        <v>0</v>
      </c>
      <c r="K13" s="122">
        <f>'3.pielik.Soc.ek.aprēķins altern'!K29</f>
        <v>0</v>
      </c>
      <c r="L13" s="122">
        <f>'3.pielik.Soc.ek.aprēķins altern'!L29</f>
        <v>0</v>
      </c>
      <c r="M13" s="122">
        <f>'3.pielik.Soc.ek.aprēķins altern'!M29</f>
        <v>0</v>
      </c>
      <c r="N13" s="122">
        <f>'3.pielik.Soc.ek.aprēķins altern'!N29</f>
        <v>0</v>
      </c>
      <c r="O13" s="122">
        <f>'3.pielik.Soc.ek.aprēķins altern'!O29</f>
        <v>0</v>
      </c>
      <c r="P13" s="122">
        <f>'3.pielik.Soc.ek.aprēķins altern'!P29</f>
        <v>0</v>
      </c>
      <c r="Q13" s="122">
        <f>'3.pielik.Soc.ek.aprēķins altern'!Q29</f>
        <v>0</v>
      </c>
      <c r="R13" s="122">
        <f>'3.pielik.Soc.ek.aprēķins altern'!R29</f>
        <v>0</v>
      </c>
      <c r="S13" s="122">
        <f>'3.pielik.Soc.ek.aprēķins altern'!S29</f>
        <v>0</v>
      </c>
      <c r="T13" s="122">
        <f>'3.pielik.Soc.ek.aprēķins altern'!T29</f>
        <v>0</v>
      </c>
      <c r="U13" s="122">
        <f>'3.pielik.Soc.ek.aprēķins altern'!U29</f>
        <v>0</v>
      </c>
      <c r="V13" s="122">
        <f>'3.pielik.Soc.ek.aprēķins altern'!V29</f>
        <v>0</v>
      </c>
      <c r="W13" s="122">
        <f>'3.pielik.Soc.ek.aprēķins altern'!W29</f>
        <v>0</v>
      </c>
      <c r="X13" s="122">
        <f>'3.pielik.Soc.ek.aprēķins altern'!X29</f>
        <v>0</v>
      </c>
      <c r="Y13" s="122">
        <f>'3.pielik.Soc.ek.aprēķins altern'!Y29</f>
        <v>0</v>
      </c>
      <c r="Z13" s="122">
        <f>'3.pielik.Soc.ek.aprēķins altern'!Z29</f>
        <v>0</v>
      </c>
      <c r="AA13" s="122">
        <f>'3.pielik.Soc.ek.aprēķins altern'!AA29</f>
        <v>0</v>
      </c>
      <c r="AB13" s="128">
        <f>'3.pielik.Soc.ek.aprēķins altern'!AB29</f>
        <v>0</v>
      </c>
    </row>
    <row r="14" spans="1:28" ht="12.75">
      <c r="A14" s="156"/>
      <c r="B14" s="230">
        <v>8</v>
      </c>
      <c r="C14" s="157" t="s">
        <v>58</v>
      </c>
      <c r="D14" s="183" t="s">
        <v>6</v>
      </c>
      <c r="E14" s="468"/>
      <c r="F14" s="468"/>
      <c r="G14" s="129">
        <f>'3.pielik.Soc.ek.aprēķins altern'!G30</f>
        <v>0</v>
      </c>
      <c r="H14" s="130">
        <f>'3.pielik.Soc.ek.aprēķins altern'!H30</f>
        <v>0</v>
      </c>
      <c r="I14" s="130">
        <f>'3.pielik.Soc.ek.aprēķins altern'!I30</f>
        <v>0</v>
      </c>
      <c r="J14" s="130">
        <f>'3.pielik.Soc.ek.aprēķins altern'!J30</f>
        <v>0</v>
      </c>
      <c r="K14" s="130">
        <f>'3.pielik.Soc.ek.aprēķins altern'!K30</f>
        <v>0</v>
      </c>
      <c r="L14" s="130">
        <f>'3.pielik.Soc.ek.aprēķins altern'!L30</f>
        <v>0</v>
      </c>
      <c r="M14" s="130">
        <f>'3.pielik.Soc.ek.aprēķins altern'!M30</f>
        <v>0</v>
      </c>
      <c r="N14" s="130">
        <f>'3.pielik.Soc.ek.aprēķins altern'!N30</f>
        <v>0</v>
      </c>
      <c r="O14" s="130">
        <f>'3.pielik.Soc.ek.aprēķins altern'!O30</f>
        <v>0</v>
      </c>
      <c r="P14" s="130">
        <f>'3.pielik.Soc.ek.aprēķins altern'!P30</f>
        <v>0</v>
      </c>
      <c r="Q14" s="130">
        <f>'3.pielik.Soc.ek.aprēķins altern'!Q30</f>
        <v>0</v>
      </c>
      <c r="R14" s="130">
        <f>'3.pielik.Soc.ek.aprēķins altern'!R30</f>
        <v>0</v>
      </c>
      <c r="S14" s="130">
        <f>'3.pielik.Soc.ek.aprēķins altern'!S30</f>
        <v>0</v>
      </c>
      <c r="T14" s="130">
        <f>'3.pielik.Soc.ek.aprēķins altern'!T30</f>
        <v>0</v>
      </c>
      <c r="U14" s="130">
        <f>'3.pielik.Soc.ek.aprēķins altern'!U30</f>
        <v>0</v>
      </c>
      <c r="V14" s="130">
        <f>'3.pielik.Soc.ek.aprēķins altern'!V30</f>
        <v>0</v>
      </c>
      <c r="W14" s="130">
        <f>'3.pielik.Soc.ek.aprēķins altern'!W30</f>
        <v>0</v>
      </c>
      <c r="X14" s="130">
        <f>'3.pielik.Soc.ek.aprēķins altern'!X30</f>
        <v>0</v>
      </c>
      <c r="Y14" s="130">
        <f>'3.pielik.Soc.ek.aprēķins altern'!Y30</f>
        <v>0</v>
      </c>
      <c r="Z14" s="130">
        <f>'3.pielik.Soc.ek.aprēķins altern'!Z30</f>
        <v>0</v>
      </c>
      <c r="AA14" s="130">
        <f>'3.pielik.Soc.ek.aprēķins altern'!AA30</f>
        <v>0</v>
      </c>
      <c r="AB14" s="131">
        <f>'3.pielik.Soc.ek.aprēķins altern'!AB30</f>
        <v>0</v>
      </c>
    </row>
    <row r="15" spans="1:28" ht="12.75">
      <c r="A15" s="177"/>
      <c r="B15" s="19" t="s">
        <v>15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4:6" ht="12.75">
      <c r="D16" s="190"/>
      <c r="E16" s="127"/>
      <c r="F16" s="127"/>
    </row>
    <row r="17" spans="3:28" ht="12.75">
      <c r="C17" s="179" t="s">
        <v>57</v>
      </c>
      <c r="D17" s="184" t="s">
        <v>18</v>
      </c>
      <c r="E17" s="469"/>
      <c r="F17" s="469"/>
      <c r="G17" s="180">
        <v>0.055</v>
      </c>
      <c r="AB17" s="127"/>
    </row>
    <row r="18" spans="3:28" ht="12.75">
      <c r="C18" s="176" t="s">
        <v>20</v>
      </c>
      <c r="D18" s="185" t="s">
        <v>21</v>
      </c>
      <c r="E18" s="317"/>
      <c r="F18" s="317"/>
      <c r="G18" s="188">
        <v>0</v>
      </c>
      <c r="H18" s="188">
        <f>G18+1</f>
        <v>1</v>
      </c>
      <c r="I18" s="188">
        <f aca="true" t="shared" si="0" ref="I18:Z18">H18+1</f>
        <v>2</v>
      </c>
      <c r="J18" s="188">
        <f t="shared" si="0"/>
        <v>3</v>
      </c>
      <c r="K18" s="188">
        <f t="shared" si="0"/>
        <v>4</v>
      </c>
      <c r="L18" s="188">
        <f t="shared" si="0"/>
        <v>5</v>
      </c>
      <c r="M18" s="188">
        <f t="shared" si="0"/>
        <v>6</v>
      </c>
      <c r="N18" s="188">
        <f t="shared" si="0"/>
        <v>7</v>
      </c>
      <c r="O18" s="188">
        <f t="shared" si="0"/>
        <v>8</v>
      </c>
      <c r="P18" s="188">
        <f t="shared" si="0"/>
        <v>9</v>
      </c>
      <c r="Q18" s="188">
        <f t="shared" si="0"/>
        <v>10</v>
      </c>
      <c r="R18" s="188">
        <f t="shared" si="0"/>
        <v>11</v>
      </c>
      <c r="S18" s="188">
        <f t="shared" si="0"/>
        <v>12</v>
      </c>
      <c r="T18" s="188">
        <f t="shared" si="0"/>
        <v>13</v>
      </c>
      <c r="U18" s="188">
        <f t="shared" si="0"/>
        <v>14</v>
      </c>
      <c r="V18" s="188">
        <f t="shared" si="0"/>
        <v>15</v>
      </c>
      <c r="W18" s="188">
        <f t="shared" si="0"/>
        <v>16</v>
      </c>
      <c r="X18" s="188">
        <f t="shared" si="0"/>
        <v>17</v>
      </c>
      <c r="Y18" s="188">
        <f t="shared" si="0"/>
        <v>18</v>
      </c>
      <c r="Z18" s="188">
        <f t="shared" si="0"/>
        <v>19</v>
      </c>
      <c r="AA18" s="188">
        <f>Z18+1</f>
        <v>20</v>
      </c>
      <c r="AB18" s="127"/>
    </row>
    <row r="19" spans="1:28" ht="12.75">
      <c r="A19" s="130"/>
      <c r="B19" s="130"/>
      <c r="C19" s="181" t="s">
        <v>23</v>
      </c>
      <c r="D19" s="186" t="s">
        <v>24</v>
      </c>
      <c r="E19" s="319"/>
      <c r="F19" s="319"/>
      <c r="G19" s="189">
        <f aca="true" t="shared" si="1" ref="G19:AA19">1/(1+$G$17)^G18</f>
        <v>1</v>
      </c>
      <c r="H19" s="189">
        <f t="shared" si="1"/>
        <v>0.9478672985781991</v>
      </c>
      <c r="I19" s="189">
        <f t="shared" si="1"/>
        <v>0.8984524157139329</v>
      </c>
      <c r="J19" s="189">
        <f t="shared" si="1"/>
        <v>0.8516136641838227</v>
      </c>
      <c r="K19" s="189">
        <f t="shared" si="1"/>
        <v>0.8072167433022016</v>
      </c>
      <c r="L19" s="189">
        <f t="shared" si="1"/>
        <v>0.7651343538409494</v>
      </c>
      <c r="M19" s="189">
        <f t="shared" si="1"/>
        <v>0.7252458330245966</v>
      </c>
      <c r="N19" s="189">
        <f t="shared" si="1"/>
        <v>0.68743680855412</v>
      </c>
      <c r="O19" s="189">
        <f t="shared" si="1"/>
        <v>0.6515988706674124</v>
      </c>
      <c r="P19" s="189">
        <f t="shared" si="1"/>
        <v>0.6176292612961255</v>
      </c>
      <c r="Q19" s="189">
        <f t="shared" si="1"/>
        <v>0.5854305794276071</v>
      </c>
      <c r="R19" s="189">
        <f t="shared" si="1"/>
        <v>0.5549105018271158</v>
      </c>
      <c r="S19" s="189">
        <f t="shared" si="1"/>
        <v>0.5259815183195411</v>
      </c>
      <c r="T19" s="189">
        <f t="shared" si="1"/>
        <v>0.49856068087160293</v>
      </c>
      <c r="U19" s="189">
        <f t="shared" si="1"/>
        <v>0.47256936575507386</v>
      </c>
      <c r="V19" s="189">
        <f t="shared" si="1"/>
        <v>0.4479330481090748</v>
      </c>
      <c r="W19" s="189">
        <f t="shared" si="1"/>
        <v>0.4245810882550472</v>
      </c>
      <c r="X19" s="189">
        <f t="shared" si="1"/>
        <v>0.40244652915170354</v>
      </c>
      <c r="Y19" s="189">
        <f t="shared" si="1"/>
        <v>0.38146590440919764</v>
      </c>
      <c r="Z19" s="189">
        <f t="shared" si="1"/>
        <v>0.36157905631203574</v>
      </c>
      <c r="AA19" s="189">
        <f t="shared" si="1"/>
        <v>0.3427289633289438</v>
      </c>
      <c r="AB19" s="127"/>
    </row>
    <row r="20" spans="2:28" ht="12.75">
      <c r="B20" s="167">
        <v>1</v>
      </c>
      <c r="C20" s="146" t="s">
        <v>78</v>
      </c>
      <c r="D20" s="182" t="s">
        <v>6</v>
      </c>
      <c r="E20" s="470"/>
      <c r="F20" s="470"/>
      <c r="G20" s="123">
        <f>G19*G7</f>
        <v>0</v>
      </c>
      <c r="H20" s="124">
        <f aca="true" t="shared" si="2" ref="H20:AA20">H19*H7</f>
        <v>0</v>
      </c>
      <c r="I20" s="124">
        <f t="shared" si="2"/>
        <v>0</v>
      </c>
      <c r="J20" s="124">
        <f t="shared" si="2"/>
        <v>0</v>
      </c>
      <c r="K20" s="124">
        <f t="shared" si="2"/>
        <v>0</v>
      </c>
      <c r="L20" s="124">
        <f t="shared" si="2"/>
        <v>0</v>
      </c>
      <c r="M20" s="124">
        <f t="shared" si="2"/>
        <v>0</v>
      </c>
      <c r="N20" s="124">
        <f t="shared" si="2"/>
        <v>0</v>
      </c>
      <c r="O20" s="124">
        <f t="shared" si="2"/>
        <v>0</v>
      </c>
      <c r="P20" s="124">
        <f t="shared" si="2"/>
        <v>0</v>
      </c>
      <c r="Q20" s="124">
        <f t="shared" si="2"/>
        <v>0</v>
      </c>
      <c r="R20" s="124">
        <f t="shared" si="2"/>
        <v>0</v>
      </c>
      <c r="S20" s="124">
        <f t="shared" si="2"/>
        <v>0</v>
      </c>
      <c r="T20" s="124">
        <f t="shared" si="2"/>
        <v>0</v>
      </c>
      <c r="U20" s="124">
        <f t="shared" si="2"/>
        <v>0</v>
      </c>
      <c r="V20" s="124">
        <f t="shared" si="2"/>
        <v>0</v>
      </c>
      <c r="W20" s="124">
        <f t="shared" si="2"/>
        <v>0</v>
      </c>
      <c r="X20" s="124">
        <f t="shared" si="2"/>
        <v>0</v>
      </c>
      <c r="Y20" s="124">
        <f t="shared" si="2"/>
        <v>0</v>
      </c>
      <c r="Z20" s="124">
        <f t="shared" si="2"/>
        <v>0</v>
      </c>
      <c r="AA20" s="190">
        <f t="shared" si="2"/>
        <v>0</v>
      </c>
      <c r="AB20" s="125">
        <f>SUM(G20:AA20)</f>
        <v>0</v>
      </c>
    </row>
    <row r="21" spans="2:28" ht="12.75">
      <c r="B21" s="166">
        <v>2</v>
      </c>
      <c r="C21" s="245" t="s">
        <v>79</v>
      </c>
      <c r="D21" s="168" t="s">
        <v>6</v>
      </c>
      <c r="E21" s="467"/>
      <c r="F21" s="467"/>
      <c r="G21" s="126">
        <f>G19*G8</f>
        <v>0</v>
      </c>
      <c r="H21" s="127">
        <f aca="true" t="shared" si="3" ref="H21:AA21">H19*H8</f>
        <v>0</v>
      </c>
      <c r="I21" s="127">
        <f t="shared" si="3"/>
        <v>0</v>
      </c>
      <c r="J21" s="127">
        <f t="shared" si="3"/>
        <v>0</v>
      </c>
      <c r="K21" s="127">
        <f t="shared" si="3"/>
        <v>0</v>
      </c>
      <c r="L21" s="127">
        <f t="shared" si="3"/>
        <v>0</v>
      </c>
      <c r="M21" s="127">
        <f t="shared" si="3"/>
        <v>0</v>
      </c>
      <c r="N21" s="127">
        <f t="shared" si="3"/>
        <v>0</v>
      </c>
      <c r="O21" s="127">
        <f t="shared" si="3"/>
        <v>0</v>
      </c>
      <c r="P21" s="127">
        <f t="shared" si="3"/>
        <v>0</v>
      </c>
      <c r="Q21" s="127">
        <f t="shared" si="3"/>
        <v>0</v>
      </c>
      <c r="R21" s="127">
        <f t="shared" si="3"/>
        <v>0</v>
      </c>
      <c r="S21" s="127">
        <f t="shared" si="3"/>
        <v>0</v>
      </c>
      <c r="T21" s="127">
        <f t="shared" si="3"/>
        <v>0</v>
      </c>
      <c r="U21" s="127">
        <f t="shared" si="3"/>
        <v>0</v>
      </c>
      <c r="V21" s="127">
        <f t="shared" si="3"/>
        <v>0</v>
      </c>
      <c r="W21" s="127">
        <f t="shared" si="3"/>
        <v>0</v>
      </c>
      <c r="X21" s="127">
        <f t="shared" si="3"/>
        <v>0</v>
      </c>
      <c r="Y21" s="127">
        <f t="shared" si="3"/>
        <v>0</v>
      </c>
      <c r="Z21" s="127">
        <f t="shared" si="3"/>
        <v>0</v>
      </c>
      <c r="AA21" s="191">
        <f t="shared" si="3"/>
        <v>0</v>
      </c>
      <c r="AB21" s="128">
        <f aca="true" t="shared" si="4" ref="AB21:AB27">SUM(G21:AA21)</f>
        <v>0</v>
      </c>
    </row>
    <row r="22" spans="2:28" ht="12.75">
      <c r="B22" s="166">
        <v>3</v>
      </c>
      <c r="C22" s="166" t="s">
        <v>84</v>
      </c>
      <c r="D22" s="168" t="s">
        <v>6</v>
      </c>
      <c r="E22" s="467"/>
      <c r="F22" s="467"/>
      <c r="G22" s="126">
        <f>G19*G9</f>
        <v>0</v>
      </c>
      <c r="H22" s="127">
        <f aca="true" t="shared" si="5" ref="H22:AA22">H19*H9</f>
        <v>0</v>
      </c>
      <c r="I22" s="127">
        <f t="shared" si="5"/>
        <v>0</v>
      </c>
      <c r="J22" s="127">
        <f t="shared" si="5"/>
        <v>0</v>
      </c>
      <c r="K22" s="127">
        <f t="shared" si="5"/>
        <v>0</v>
      </c>
      <c r="L22" s="127">
        <f t="shared" si="5"/>
        <v>0</v>
      </c>
      <c r="M22" s="127">
        <f t="shared" si="5"/>
        <v>0</v>
      </c>
      <c r="N22" s="127">
        <f t="shared" si="5"/>
        <v>0</v>
      </c>
      <c r="O22" s="127">
        <f t="shared" si="5"/>
        <v>0</v>
      </c>
      <c r="P22" s="127">
        <f t="shared" si="5"/>
        <v>0</v>
      </c>
      <c r="Q22" s="127">
        <f t="shared" si="5"/>
        <v>0</v>
      </c>
      <c r="R22" s="127">
        <f t="shared" si="5"/>
        <v>0</v>
      </c>
      <c r="S22" s="127">
        <f t="shared" si="5"/>
        <v>0</v>
      </c>
      <c r="T22" s="127">
        <f t="shared" si="5"/>
        <v>0</v>
      </c>
      <c r="U22" s="127">
        <f t="shared" si="5"/>
        <v>0</v>
      </c>
      <c r="V22" s="127">
        <f t="shared" si="5"/>
        <v>0</v>
      </c>
      <c r="W22" s="127">
        <f t="shared" si="5"/>
        <v>0</v>
      </c>
      <c r="X22" s="127">
        <f t="shared" si="5"/>
        <v>0</v>
      </c>
      <c r="Y22" s="127">
        <f t="shared" si="5"/>
        <v>0</v>
      </c>
      <c r="Z22" s="127">
        <f t="shared" si="5"/>
        <v>0</v>
      </c>
      <c r="AA22" s="191">
        <f t="shared" si="5"/>
        <v>0</v>
      </c>
      <c r="AB22" s="128">
        <f t="shared" si="4"/>
        <v>0</v>
      </c>
    </row>
    <row r="23" spans="2:28" ht="12.75">
      <c r="B23" s="166">
        <v>4</v>
      </c>
      <c r="C23" s="166" t="s">
        <v>80</v>
      </c>
      <c r="D23" s="168" t="s">
        <v>6</v>
      </c>
      <c r="E23" s="467"/>
      <c r="F23" s="467"/>
      <c r="G23" s="126">
        <f>G19*G10</f>
        <v>0</v>
      </c>
      <c r="H23" s="127">
        <f aca="true" t="shared" si="6" ref="H23:AA23">H19*H10</f>
        <v>0</v>
      </c>
      <c r="I23" s="127">
        <f t="shared" si="6"/>
        <v>0</v>
      </c>
      <c r="J23" s="127">
        <f t="shared" si="6"/>
        <v>0</v>
      </c>
      <c r="K23" s="127">
        <f t="shared" si="6"/>
        <v>0</v>
      </c>
      <c r="L23" s="127">
        <f t="shared" si="6"/>
        <v>0</v>
      </c>
      <c r="M23" s="127">
        <f t="shared" si="6"/>
        <v>0</v>
      </c>
      <c r="N23" s="127">
        <f t="shared" si="6"/>
        <v>0</v>
      </c>
      <c r="O23" s="127">
        <f t="shared" si="6"/>
        <v>0</v>
      </c>
      <c r="P23" s="127">
        <f t="shared" si="6"/>
        <v>0</v>
      </c>
      <c r="Q23" s="127">
        <f t="shared" si="6"/>
        <v>0</v>
      </c>
      <c r="R23" s="127">
        <f t="shared" si="6"/>
        <v>0</v>
      </c>
      <c r="S23" s="127">
        <f t="shared" si="6"/>
        <v>0</v>
      </c>
      <c r="T23" s="127">
        <f t="shared" si="6"/>
        <v>0</v>
      </c>
      <c r="U23" s="127">
        <f t="shared" si="6"/>
        <v>0</v>
      </c>
      <c r="V23" s="127">
        <f t="shared" si="6"/>
        <v>0</v>
      </c>
      <c r="W23" s="127">
        <f t="shared" si="6"/>
        <v>0</v>
      </c>
      <c r="X23" s="127">
        <f t="shared" si="6"/>
        <v>0</v>
      </c>
      <c r="Y23" s="127">
        <f t="shared" si="6"/>
        <v>0</v>
      </c>
      <c r="Z23" s="127">
        <f t="shared" si="6"/>
        <v>0</v>
      </c>
      <c r="AA23" s="127">
        <f t="shared" si="6"/>
        <v>0</v>
      </c>
      <c r="AB23" s="128">
        <f>SUM(G23:AA23)</f>
        <v>0</v>
      </c>
    </row>
    <row r="24" spans="2:28" ht="12.75">
      <c r="B24" s="166">
        <v>5</v>
      </c>
      <c r="C24" s="166" t="s">
        <v>81</v>
      </c>
      <c r="D24" s="168" t="s">
        <v>6</v>
      </c>
      <c r="E24" s="467"/>
      <c r="F24" s="467"/>
      <c r="G24" s="126">
        <f>G19*G11</f>
        <v>0</v>
      </c>
      <c r="H24" s="127">
        <f aca="true" t="shared" si="7" ref="H24:AA24">H19*H11</f>
        <v>0</v>
      </c>
      <c r="I24" s="127">
        <f t="shared" si="7"/>
        <v>0</v>
      </c>
      <c r="J24" s="127">
        <f t="shared" si="7"/>
        <v>0</v>
      </c>
      <c r="K24" s="127">
        <f t="shared" si="7"/>
        <v>0</v>
      </c>
      <c r="L24" s="127">
        <f t="shared" si="7"/>
        <v>0</v>
      </c>
      <c r="M24" s="127">
        <f t="shared" si="7"/>
        <v>0</v>
      </c>
      <c r="N24" s="127">
        <f t="shared" si="7"/>
        <v>0</v>
      </c>
      <c r="O24" s="127">
        <f t="shared" si="7"/>
        <v>0</v>
      </c>
      <c r="P24" s="127">
        <f t="shared" si="7"/>
        <v>0</v>
      </c>
      <c r="Q24" s="127">
        <f t="shared" si="7"/>
        <v>0</v>
      </c>
      <c r="R24" s="127">
        <f t="shared" si="7"/>
        <v>0</v>
      </c>
      <c r="S24" s="127">
        <f t="shared" si="7"/>
        <v>0</v>
      </c>
      <c r="T24" s="127">
        <f t="shared" si="7"/>
        <v>0</v>
      </c>
      <c r="U24" s="127">
        <f t="shared" si="7"/>
        <v>0</v>
      </c>
      <c r="V24" s="127">
        <f t="shared" si="7"/>
        <v>0</v>
      </c>
      <c r="W24" s="127">
        <f t="shared" si="7"/>
        <v>0</v>
      </c>
      <c r="X24" s="127">
        <f t="shared" si="7"/>
        <v>0</v>
      </c>
      <c r="Y24" s="127">
        <f t="shared" si="7"/>
        <v>0</v>
      </c>
      <c r="Z24" s="127">
        <f t="shared" si="7"/>
        <v>0</v>
      </c>
      <c r="AA24" s="191">
        <f t="shared" si="7"/>
        <v>0</v>
      </c>
      <c r="AB24" s="128">
        <f t="shared" si="4"/>
        <v>0</v>
      </c>
    </row>
    <row r="25" spans="2:28" ht="12.75">
      <c r="B25" s="166">
        <v>6</v>
      </c>
      <c r="C25" s="166" t="s">
        <v>82</v>
      </c>
      <c r="D25" s="168" t="s">
        <v>6</v>
      </c>
      <c r="E25" s="467"/>
      <c r="F25" s="467"/>
      <c r="G25" s="126">
        <f>G19*G12</f>
        <v>0</v>
      </c>
      <c r="H25" s="127">
        <f aca="true" t="shared" si="8" ref="H25:AA25">H19*H12</f>
        <v>0</v>
      </c>
      <c r="I25" s="127">
        <f t="shared" si="8"/>
        <v>0</v>
      </c>
      <c r="J25" s="127">
        <f t="shared" si="8"/>
        <v>0</v>
      </c>
      <c r="K25" s="127">
        <f t="shared" si="8"/>
        <v>0</v>
      </c>
      <c r="L25" s="127">
        <f t="shared" si="8"/>
        <v>0</v>
      </c>
      <c r="M25" s="127">
        <f t="shared" si="8"/>
        <v>0</v>
      </c>
      <c r="N25" s="127">
        <f t="shared" si="8"/>
        <v>0</v>
      </c>
      <c r="O25" s="127">
        <f t="shared" si="8"/>
        <v>0</v>
      </c>
      <c r="P25" s="127">
        <f t="shared" si="8"/>
        <v>0</v>
      </c>
      <c r="Q25" s="127">
        <f t="shared" si="8"/>
        <v>0</v>
      </c>
      <c r="R25" s="127">
        <f t="shared" si="8"/>
        <v>0</v>
      </c>
      <c r="S25" s="127">
        <f t="shared" si="8"/>
        <v>0</v>
      </c>
      <c r="T25" s="127">
        <f t="shared" si="8"/>
        <v>0</v>
      </c>
      <c r="U25" s="127">
        <f t="shared" si="8"/>
        <v>0</v>
      </c>
      <c r="V25" s="127">
        <f t="shared" si="8"/>
        <v>0</v>
      </c>
      <c r="W25" s="127">
        <f t="shared" si="8"/>
        <v>0</v>
      </c>
      <c r="X25" s="127">
        <f t="shared" si="8"/>
        <v>0</v>
      </c>
      <c r="Y25" s="127">
        <f t="shared" si="8"/>
        <v>0</v>
      </c>
      <c r="Z25" s="127">
        <f t="shared" si="8"/>
        <v>0</v>
      </c>
      <c r="AA25" s="191">
        <f t="shared" si="8"/>
        <v>0</v>
      </c>
      <c r="AB25" s="128">
        <f t="shared" si="4"/>
        <v>0</v>
      </c>
    </row>
    <row r="26" spans="2:28" ht="12.75">
      <c r="B26" s="246">
        <v>7</v>
      </c>
      <c r="C26" s="166" t="s">
        <v>85</v>
      </c>
      <c r="D26" s="168" t="s">
        <v>6</v>
      </c>
      <c r="E26" s="467"/>
      <c r="F26" s="467"/>
      <c r="G26" s="126">
        <f>G19*G13</f>
        <v>0</v>
      </c>
      <c r="H26" s="127">
        <f aca="true" t="shared" si="9" ref="H26:AA26">H19*H13</f>
        <v>0</v>
      </c>
      <c r="I26" s="127">
        <f t="shared" si="9"/>
        <v>0</v>
      </c>
      <c r="J26" s="127">
        <f t="shared" si="9"/>
        <v>0</v>
      </c>
      <c r="K26" s="127">
        <f t="shared" si="9"/>
        <v>0</v>
      </c>
      <c r="L26" s="127">
        <f t="shared" si="9"/>
        <v>0</v>
      </c>
      <c r="M26" s="127">
        <f t="shared" si="9"/>
        <v>0</v>
      </c>
      <c r="N26" s="127">
        <f t="shared" si="9"/>
        <v>0</v>
      </c>
      <c r="O26" s="127">
        <f t="shared" si="9"/>
        <v>0</v>
      </c>
      <c r="P26" s="127">
        <f t="shared" si="9"/>
        <v>0</v>
      </c>
      <c r="Q26" s="127">
        <f t="shared" si="9"/>
        <v>0</v>
      </c>
      <c r="R26" s="127">
        <f t="shared" si="9"/>
        <v>0</v>
      </c>
      <c r="S26" s="127">
        <f t="shared" si="9"/>
        <v>0</v>
      </c>
      <c r="T26" s="127">
        <f t="shared" si="9"/>
        <v>0</v>
      </c>
      <c r="U26" s="127">
        <f t="shared" si="9"/>
        <v>0</v>
      </c>
      <c r="V26" s="127">
        <f t="shared" si="9"/>
        <v>0</v>
      </c>
      <c r="W26" s="127">
        <f t="shared" si="9"/>
        <v>0</v>
      </c>
      <c r="X26" s="127">
        <f t="shared" si="9"/>
        <v>0</v>
      </c>
      <c r="Y26" s="127">
        <f t="shared" si="9"/>
        <v>0</v>
      </c>
      <c r="Z26" s="127">
        <f t="shared" si="9"/>
        <v>0</v>
      </c>
      <c r="AA26" s="127">
        <f t="shared" si="9"/>
        <v>0</v>
      </c>
      <c r="AB26" s="128">
        <f t="shared" si="4"/>
        <v>0</v>
      </c>
    </row>
    <row r="27" spans="1:28" ht="12.75">
      <c r="A27" s="130"/>
      <c r="B27" s="249">
        <v>8</v>
      </c>
      <c r="C27" s="157" t="s">
        <v>83</v>
      </c>
      <c r="D27" s="183" t="s">
        <v>6</v>
      </c>
      <c r="E27" s="468"/>
      <c r="F27" s="468"/>
      <c r="G27" s="129">
        <f>G19*G14</f>
        <v>0</v>
      </c>
      <c r="H27" s="130">
        <f aca="true" t="shared" si="10" ref="H27:AA27">H19*H14</f>
        <v>0</v>
      </c>
      <c r="I27" s="130">
        <f t="shared" si="10"/>
        <v>0</v>
      </c>
      <c r="J27" s="130">
        <f t="shared" si="10"/>
        <v>0</v>
      </c>
      <c r="K27" s="130">
        <f t="shared" si="10"/>
        <v>0</v>
      </c>
      <c r="L27" s="130">
        <f t="shared" si="10"/>
        <v>0</v>
      </c>
      <c r="M27" s="130">
        <f t="shared" si="10"/>
        <v>0</v>
      </c>
      <c r="N27" s="130">
        <f t="shared" si="10"/>
        <v>0</v>
      </c>
      <c r="O27" s="130">
        <f t="shared" si="10"/>
        <v>0</v>
      </c>
      <c r="P27" s="130">
        <f t="shared" si="10"/>
        <v>0</v>
      </c>
      <c r="Q27" s="130">
        <f t="shared" si="10"/>
        <v>0</v>
      </c>
      <c r="R27" s="130">
        <f t="shared" si="10"/>
        <v>0</v>
      </c>
      <c r="S27" s="130">
        <f t="shared" si="10"/>
        <v>0</v>
      </c>
      <c r="T27" s="130">
        <f t="shared" si="10"/>
        <v>0</v>
      </c>
      <c r="U27" s="130">
        <f t="shared" si="10"/>
        <v>0</v>
      </c>
      <c r="V27" s="130">
        <f t="shared" si="10"/>
        <v>0</v>
      </c>
      <c r="W27" s="130">
        <f t="shared" si="10"/>
        <v>0</v>
      </c>
      <c r="X27" s="130">
        <f t="shared" si="10"/>
        <v>0</v>
      </c>
      <c r="Y27" s="130">
        <f t="shared" si="10"/>
        <v>0</v>
      </c>
      <c r="Z27" s="130">
        <f t="shared" si="10"/>
        <v>0</v>
      </c>
      <c r="AA27" s="192">
        <f t="shared" si="10"/>
        <v>0</v>
      </c>
      <c r="AB27" s="131">
        <f t="shared" si="4"/>
        <v>0</v>
      </c>
    </row>
    <row r="29" spans="1:6" ht="12.75">
      <c r="A29" s="18"/>
      <c r="B29" s="19" t="s">
        <v>60</v>
      </c>
      <c r="C29" s="19"/>
      <c r="D29" s="250"/>
      <c r="E29" s="471"/>
      <c r="F29" s="471"/>
    </row>
    <row r="30" spans="1:6" ht="43.5" customHeight="1">
      <c r="A30" s="193"/>
      <c r="B30" s="193"/>
      <c r="C30" s="193"/>
      <c r="D30" s="197" t="s">
        <v>59</v>
      </c>
      <c r="E30" s="435"/>
      <c r="F30" s="435"/>
    </row>
    <row r="31" spans="1:7" ht="12.75">
      <c r="A31" s="194"/>
      <c r="B31" s="194"/>
      <c r="C31" s="194" t="s">
        <v>61</v>
      </c>
      <c r="D31" s="198" t="s">
        <v>86</v>
      </c>
      <c r="E31" s="472"/>
      <c r="F31" s="472"/>
      <c r="G31" s="123">
        <f>AB27</f>
        <v>0</v>
      </c>
    </row>
    <row r="32" spans="1:7" ht="12.75">
      <c r="A32" s="194"/>
      <c r="B32" s="194"/>
      <c r="C32" s="194" t="s">
        <v>62</v>
      </c>
      <c r="D32" s="198" t="s">
        <v>87</v>
      </c>
      <c r="E32" s="436"/>
      <c r="F32" s="436"/>
      <c r="G32" s="196" t="e">
        <f>IRR(G14:AA14)</f>
        <v>#NUM!</v>
      </c>
    </row>
    <row r="33" spans="1:7" ht="12.75">
      <c r="A33" s="195"/>
      <c r="B33" s="194"/>
      <c r="C33" s="195" t="s">
        <v>63</v>
      </c>
      <c r="D33" s="198" t="s">
        <v>88</v>
      </c>
      <c r="E33" s="436"/>
      <c r="F33" s="436"/>
      <c r="G33" s="122" t="e">
        <f>AB22/ABS(AB26)</f>
        <v>#DIV/0!</v>
      </c>
    </row>
    <row r="36" spans="1:28" ht="12.75">
      <c r="A36" s="158" t="s">
        <v>95</v>
      </c>
      <c r="B36" s="159"/>
      <c r="C36" s="159"/>
      <c r="D36" s="160"/>
      <c r="E36" s="160"/>
      <c r="F36" s="160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1"/>
    </row>
    <row r="37" spans="1:28" ht="12.75">
      <c r="A37" s="132"/>
      <c r="B37" s="133"/>
      <c r="C37" s="134"/>
      <c r="D37" s="135"/>
      <c r="E37" s="135"/>
      <c r="F37" s="135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6"/>
    </row>
    <row r="38" spans="1:28" ht="12.75">
      <c r="A38" s="137"/>
      <c r="B38" s="138"/>
      <c r="C38" s="138"/>
      <c r="D38" s="139" t="s">
        <v>3</v>
      </c>
      <c r="E38" s="139"/>
      <c r="F38" s="139"/>
      <c r="G38" s="140">
        <v>2009</v>
      </c>
      <c r="H38" s="140">
        <v>2010</v>
      </c>
      <c r="I38" s="140">
        <v>2011</v>
      </c>
      <c r="J38" s="140">
        <v>2012</v>
      </c>
      <c r="K38" s="140">
        <v>2013</v>
      </c>
      <c r="L38" s="140">
        <v>2014</v>
      </c>
      <c r="M38" s="140">
        <v>2015</v>
      </c>
      <c r="N38" s="140">
        <v>2016</v>
      </c>
      <c r="O38" s="140">
        <v>2017</v>
      </c>
      <c r="P38" s="140">
        <v>2018</v>
      </c>
      <c r="Q38" s="140">
        <v>2019</v>
      </c>
      <c r="R38" s="140">
        <v>2020</v>
      </c>
      <c r="S38" s="140">
        <v>2021</v>
      </c>
      <c r="T38" s="140">
        <v>2022</v>
      </c>
      <c r="U38" s="140">
        <v>2023</v>
      </c>
      <c r="V38" s="140">
        <v>2024</v>
      </c>
      <c r="W38" s="140">
        <v>2025</v>
      </c>
      <c r="X38" s="140">
        <v>2026</v>
      </c>
      <c r="Y38" s="140">
        <v>2027</v>
      </c>
      <c r="Z38" s="140">
        <v>2028</v>
      </c>
      <c r="AA38" s="140">
        <v>2029</v>
      </c>
      <c r="AB38" s="141" t="s">
        <v>46</v>
      </c>
    </row>
    <row r="39" spans="1:28" ht="12.75">
      <c r="A39" s="142"/>
      <c r="B39" s="142"/>
      <c r="C39" s="142"/>
      <c r="D39" s="143"/>
      <c r="E39" s="143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</row>
    <row r="40" spans="1:28" ht="12.75">
      <c r="A40" s="162"/>
      <c r="B40" s="163" t="s">
        <v>48</v>
      </c>
      <c r="C40" s="163"/>
      <c r="D40" s="187"/>
      <c r="E40" s="163"/>
      <c r="F40" s="163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5"/>
    </row>
    <row r="41" spans="1:28" ht="12.75">
      <c r="A41" s="142"/>
      <c r="B41" s="142"/>
      <c r="C41" s="142"/>
      <c r="D41" s="247"/>
      <c r="E41" s="466"/>
      <c r="F41" s="46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</row>
    <row r="42" spans="1:28" ht="12.75">
      <c r="A42" s="145"/>
      <c r="B42" s="167">
        <v>1</v>
      </c>
      <c r="C42" s="146" t="s">
        <v>49</v>
      </c>
      <c r="D42" s="182" t="s">
        <v>6</v>
      </c>
      <c r="E42" s="470"/>
      <c r="F42" s="470"/>
      <c r="G42" s="123">
        <f>'3.pielik.Soc.ek.aprēķins altern'!G39</f>
        <v>0</v>
      </c>
      <c r="H42" s="124">
        <f>'3.pielik.Soc.ek.aprēķins altern'!H39</f>
        <v>0</v>
      </c>
      <c r="I42" s="124">
        <f>'3.pielik.Soc.ek.aprēķins altern'!I39</f>
        <v>0</v>
      </c>
      <c r="J42" s="124">
        <f>'3.pielik.Soc.ek.aprēķins altern'!J39</f>
        <v>0</v>
      </c>
      <c r="K42" s="124">
        <f>'3.pielik.Soc.ek.aprēķins altern'!K39</f>
        <v>0</v>
      </c>
      <c r="L42" s="124">
        <f>'3.pielik.Soc.ek.aprēķins altern'!L39</f>
        <v>0</v>
      </c>
      <c r="M42" s="124">
        <f>'3.pielik.Soc.ek.aprēķins altern'!M39</f>
        <v>0</v>
      </c>
      <c r="N42" s="124">
        <f>'3.pielik.Soc.ek.aprēķins altern'!N39</f>
        <v>0</v>
      </c>
      <c r="O42" s="124">
        <f>'3.pielik.Soc.ek.aprēķins altern'!O39</f>
        <v>0</v>
      </c>
      <c r="P42" s="124">
        <f>'3.pielik.Soc.ek.aprēķins altern'!P39</f>
        <v>0</v>
      </c>
      <c r="Q42" s="124">
        <f>'3.pielik.Soc.ek.aprēķins altern'!Q39</f>
        <v>0</v>
      </c>
      <c r="R42" s="124">
        <f>'3.pielik.Soc.ek.aprēķins altern'!R39</f>
        <v>0</v>
      </c>
      <c r="S42" s="124">
        <f>'3.pielik.Soc.ek.aprēķins altern'!S39</f>
        <v>0</v>
      </c>
      <c r="T42" s="124">
        <f>'3.pielik.Soc.ek.aprēķins altern'!T39</f>
        <v>0</v>
      </c>
      <c r="U42" s="124">
        <f>'3.pielik.Soc.ek.aprēķins altern'!U39</f>
        <v>0</v>
      </c>
      <c r="V42" s="124">
        <f>'3.pielik.Soc.ek.aprēķins altern'!V39</f>
        <v>0</v>
      </c>
      <c r="W42" s="124">
        <f>'3.pielik.Soc.ek.aprēķins altern'!W39</f>
        <v>0</v>
      </c>
      <c r="X42" s="124">
        <f>'3.pielik.Soc.ek.aprēķins altern'!X39</f>
        <v>0</v>
      </c>
      <c r="Y42" s="124">
        <f>'3.pielik.Soc.ek.aprēķins altern'!Y39</f>
        <v>0</v>
      </c>
      <c r="Z42" s="124">
        <f>'3.pielik.Soc.ek.aprēķins altern'!Z39</f>
        <v>0</v>
      </c>
      <c r="AA42" s="190">
        <f>'3.pielik.Soc.ek.aprēķins altern'!AA39</f>
        <v>0</v>
      </c>
      <c r="AB42" s="125">
        <f>'3.pielik.Soc.ek.aprēķins altern'!AB39</f>
        <v>0</v>
      </c>
    </row>
    <row r="43" spans="1:28" ht="12.75">
      <c r="A43" s="244"/>
      <c r="B43" s="166">
        <v>2</v>
      </c>
      <c r="C43" s="245" t="s">
        <v>64</v>
      </c>
      <c r="D43" s="168" t="s">
        <v>6</v>
      </c>
      <c r="E43" s="467"/>
      <c r="F43" s="467"/>
      <c r="G43" s="122">
        <f>'3.pielik.Soc.ek.aprēķins altern'!G45</f>
        <v>0</v>
      </c>
      <c r="H43" s="122">
        <f>'3.pielik.Soc.ek.aprēķins altern'!H45</f>
        <v>0</v>
      </c>
      <c r="I43" s="122">
        <f>'3.pielik.Soc.ek.aprēķins altern'!I45</f>
        <v>0</v>
      </c>
      <c r="J43" s="122">
        <f>'3.pielik.Soc.ek.aprēķins altern'!J45</f>
        <v>0</v>
      </c>
      <c r="K43" s="122">
        <f>'3.pielik.Soc.ek.aprēķins altern'!K45</f>
        <v>0</v>
      </c>
      <c r="L43" s="122">
        <f>'3.pielik.Soc.ek.aprēķins altern'!L45</f>
        <v>0</v>
      </c>
      <c r="M43" s="122">
        <f>'3.pielik.Soc.ek.aprēķins altern'!M45</f>
        <v>0</v>
      </c>
      <c r="N43" s="122">
        <f>'3.pielik.Soc.ek.aprēķins altern'!N45</f>
        <v>0</v>
      </c>
      <c r="O43" s="122">
        <f>'3.pielik.Soc.ek.aprēķins altern'!O45</f>
        <v>0</v>
      </c>
      <c r="P43" s="122">
        <f>'3.pielik.Soc.ek.aprēķins altern'!P45</f>
        <v>0</v>
      </c>
      <c r="Q43" s="122">
        <f>'3.pielik.Soc.ek.aprēķins altern'!Q45</f>
        <v>0</v>
      </c>
      <c r="R43" s="122">
        <f>'3.pielik.Soc.ek.aprēķins altern'!R45</f>
        <v>0</v>
      </c>
      <c r="S43" s="122">
        <f>'3.pielik.Soc.ek.aprēķins altern'!S45</f>
        <v>0</v>
      </c>
      <c r="T43" s="122">
        <f>'3.pielik.Soc.ek.aprēķins altern'!T45</f>
        <v>0</v>
      </c>
      <c r="U43" s="122">
        <f>'3.pielik.Soc.ek.aprēķins altern'!U45</f>
        <v>0</v>
      </c>
      <c r="V43" s="122">
        <f>'3.pielik.Soc.ek.aprēķins altern'!V45</f>
        <v>0</v>
      </c>
      <c r="W43" s="122">
        <f>'3.pielik.Soc.ek.aprēķins altern'!W45</f>
        <v>0</v>
      </c>
      <c r="X43" s="122">
        <f>'3.pielik.Soc.ek.aprēķins altern'!X45</f>
        <v>0</v>
      </c>
      <c r="Y43" s="122">
        <f>'3.pielik.Soc.ek.aprēķins altern'!Y45</f>
        <v>0</v>
      </c>
      <c r="Z43" s="122">
        <f>'3.pielik.Soc.ek.aprēķins altern'!Z45</f>
        <v>0</v>
      </c>
      <c r="AA43" s="122">
        <f>'3.pielik.Soc.ek.aprēķins altern'!AA45</f>
        <v>0</v>
      </c>
      <c r="AB43" s="128">
        <f>'3.pielik.Soc.ek.aprēķins altern'!AB45</f>
        <v>0</v>
      </c>
    </row>
    <row r="44" spans="1:28" ht="12.75">
      <c r="A44" s="244"/>
      <c r="B44" s="166">
        <v>3</v>
      </c>
      <c r="C44" s="166" t="s">
        <v>70</v>
      </c>
      <c r="D44" s="168" t="s">
        <v>6</v>
      </c>
      <c r="E44" s="467"/>
      <c r="F44" s="467"/>
      <c r="G44" s="122">
        <f>'3.pielik.Soc.ek.aprēķins altern'!G49</f>
        <v>0</v>
      </c>
      <c r="H44" s="122">
        <f>'3.pielik.Soc.ek.aprēķins altern'!H49</f>
        <v>0</v>
      </c>
      <c r="I44" s="122">
        <f>'3.pielik.Soc.ek.aprēķins altern'!I49</f>
        <v>0</v>
      </c>
      <c r="J44" s="122">
        <f>'3.pielik.Soc.ek.aprēķins altern'!J49</f>
        <v>0</v>
      </c>
      <c r="K44" s="122">
        <f>'3.pielik.Soc.ek.aprēķins altern'!K49</f>
        <v>0</v>
      </c>
      <c r="L44" s="122">
        <f>'3.pielik.Soc.ek.aprēķins altern'!L49</f>
        <v>0</v>
      </c>
      <c r="M44" s="122">
        <f>'3.pielik.Soc.ek.aprēķins altern'!M49</f>
        <v>0</v>
      </c>
      <c r="N44" s="122">
        <f>'3.pielik.Soc.ek.aprēķins altern'!N49</f>
        <v>0</v>
      </c>
      <c r="O44" s="122">
        <f>'3.pielik.Soc.ek.aprēķins altern'!O49</f>
        <v>0</v>
      </c>
      <c r="P44" s="122">
        <f>'3.pielik.Soc.ek.aprēķins altern'!P49</f>
        <v>0</v>
      </c>
      <c r="Q44" s="122">
        <f>'3.pielik.Soc.ek.aprēķins altern'!Q49</f>
        <v>0</v>
      </c>
      <c r="R44" s="122">
        <f>'3.pielik.Soc.ek.aprēķins altern'!R49</f>
        <v>0</v>
      </c>
      <c r="S44" s="122">
        <f>'3.pielik.Soc.ek.aprēķins altern'!S49</f>
        <v>0</v>
      </c>
      <c r="T44" s="122">
        <f>'3.pielik.Soc.ek.aprēķins altern'!T49</f>
        <v>0</v>
      </c>
      <c r="U44" s="122">
        <f>'3.pielik.Soc.ek.aprēķins altern'!U49</f>
        <v>0</v>
      </c>
      <c r="V44" s="122">
        <f>'3.pielik.Soc.ek.aprēķins altern'!V49</f>
        <v>0</v>
      </c>
      <c r="W44" s="122">
        <f>'3.pielik.Soc.ek.aprēķins altern'!W49</f>
        <v>0</v>
      </c>
      <c r="X44" s="122">
        <f>'3.pielik.Soc.ek.aprēķins altern'!X49</f>
        <v>0</v>
      </c>
      <c r="Y44" s="122">
        <f>'3.pielik.Soc.ek.aprēķins altern'!Y49</f>
        <v>0</v>
      </c>
      <c r="Z44" s="122">
        <f>'3.pielik.Soc.ek.aprēķins altern'!Z49</f>
        <v>0</v>
      </c>
      <c r="AA44" s="122">
        <f>'3.pielik.Soc.ek.aprēķins altern'!AA49</f>
        <v>0</v>
      </c>
      <c r="AB44" s="128">
        <f>'3.pielik.Soc.ek.aprēķins altern'!AB49</f>
        <v>0</v>
      </c>
    </row>
    <row r="45" spans="1:28" ht="12.75">
      <c r="A45" s="150"/>
      <c r="B45" s="166">
        <v>4</v>
      </c>
      <c r="C45" s="166" t="s">
        <v>50</v>
      </c>
      <c r="D45" s="168" t="s">
        <v>6</v>
      </c>
      <c r="E45" s="467"/>
      <c r="F45" s="467"/>
      <c r="G45" s="122">
        <f>'3.pielik.Soc.ek.aprēķins altern'!G50</f>
        <v>0</v>
      </c>
      <c r="H45" s="122">
        <f>'3.pielik.Soc.ek.aprēķins altern'!H50</f>
        <v>0</v>
      </c>
      <c r="I45" s="122">
        <f>'3.pielik.Soc.ek.aprēķins altern'!I50</f>
        <v>0</v>
      </c>
      <c r="J45" s="122">
        <f>'3.pielik.Soc.ek.aprēķins altern'!J50</f>
        <v>0</v>
      </c>
      <c r="K45" s="122">
        <f>'3.pielik.Soc.ek.aprēķins altern'!K50</f>
        <v>0</v>
      </c>
      <c r="L45" s="122">
        <f>'3.pielik.Soc.ek.aprēķins altern'!L50</f>
        <v>0</v>
      </c>
      <c r="M45" s="122">
        <f>'3.pielik.Soc.ek.aprēķins altern'!M50</f>
        <v>0</v>
      </c>
      <c r="N45" s="122">
        <f>'3.pielik.Soc.ek.aprēķins altern'!N50</f>
        <v>0</v>
      </c>
      <c r="O45" s="122">
        <f>'3.pielik.Soc.ek.aprēķins altern'!O50</f>
        <v>0</v>
      </c>
      <c r="P45" s="122">
        <f>'3.pielik.Soc.ek.aprēķins altern'!P50</f>
        <v>0</v>
      </c>
      <c r="Q45" s="122">
        <f>'3.pielik.Soc.ek.aprēķins altern'!Q50</f>
        <v>0</v>
      </c>
      <c r="R45" s="122">
        <f>'3.pielik.Soc.ek.aprēķins altern'!R50</f>
        <v>0</v>
      </c>
      <c r="S45" s="122">
        <f>'3.pielik.Soc.ek.aprēķins altern'!S50</f>
        <v>0</v>
      </c>
      <c r="T45" s="122">
        <f>'3.pielik.Soc.ek.aprēķins altern'!T50</f>
        <v>0</v>
      </c>
      <c r="U45" s="122">
        <f>'3.pielik.Soc.ek.aprēķins altern'!U50</f>
        <v>0</v>
      </c>
      <c r="V45" s="122">
        <f>'3.pielik.Soc.ek.aprēķins altern'!V50</f>
        <v>0</v>
      </c>
      <c r="W45" s="122">
        <f>'3.pielik.Soc.ek.aprēķins altern'!W50</f>
        <v>0</v>
      </c>
      <c r="X45" s="122">
        <f>'3.pielik.Soc.ek.aprēķins altern'!X50</f>
        <v>0</v>
      </c>
      <c r="Y45" s="122">
        <f>'3.pielik.Soc.ek.aprēķins altern'!Y50</f>
        <v>0</v>
      </c>
      <c r="Z45" s="122">
        <f>'3.pielik.Soc.ek.aprēķins altern'!Z50</f>
        <v>0</v>
      </c>
      <c r="AA45" s="122">
        <f>'3.pielik.Soc.ek.aprēķins altern'!AA50</f>
        <v>0</v>
      </c>
      <c r="AB45" s="128">
        <f>'3.pielik.Soc.ek.aprēķins altern'!AB50</f>
        <v>0</v>
      </c>
    </row>
    <row r="46" spans="1:28" ht="12.75">
      <c r="A46" s="150"/>
      <c r="B46" s="166">
        <v>5</v>
      </c>
      <c r="C46" s="166" t="s">
        <v>71</v>
      </c>
      <c r="D46" s="168" t="s">
        <v>6</v>
      </c>
      <c r="E46" s="467"/>
      <c r="F46" s="467"/>
      <c r="G46" s="122">
        <f>'3.pielik.Soc.ek.aprēķins altern'!G54</f>
        <v>0</v>
      </c>
      <c r="H46" s="122">
        <f>'3.pielik.Soc.ek.aprēķins altern'!H54</f>
        <v>0</v>
      </c>
      <c r="I46" s="122">
        <f>'3.pielik.Soc.ek.aprēķins altern'!I54</f>
        <v>0</v>
      </c>
      <c r="J46" s="122">
        <f>'3.pielik.Soc.ek.aprēķins altern'!J54</f>
        <v>0</v>
      </c>
      <c r="K46" s="122">
        <f>'3.pielik.Soc.ek.aprēķins altern'!K54</f>
        <v>0</v>
      </c>
      <c r="L46" s="122">
        <f>'3.pielik.Soc.ek.aprēķins altern'!L54</f>
        <v>0</v>
      </c>
      <c r="M46" s="122">
        <f>'3.pielik.Soc.ek.aprēķins altern'!M54</f>
        <v>0</v>
      </c>
      <c r="N46" s="122">
        <f>'3.pielik.Soc.ek.aprēķins altern'!N54</f>
        <v>0</v>
      </c>
      <c r="O46" s="122">
        <f>'3.pielik.Soc.ek.aprēķins altern'!O54</f>
        <v>0</v>
      </c>
      <c r="P46" s="122">
        <f>'3.pielik.Soc.ek.aprēķins altern'!P54</f>
        <v>0</v>
      </c>
      <c r="Q46" s="122">
        <f>'3.pielik.Soc.ek.aprēķins altern'!Q54</f>
        <v>0</v>
      </c>
      <c r="R46" s="122">
        <f>'3.pielik.Soc.ek.aprēķins altern'!R54</f>
        <v>0</v>
      </c>
      <c r="S46" s="122">
        <f>'3.pielik.Soc.ek.aprēķins altern'!S54</f>
        <v>0</v>
      </c>
      <c r="T46" s="122">
        <f>'3.pielik.Soc.ek.aprēķins altern'!T54</f>
        <v>0</v>
      </c>
      <c r="U46" s="122">
        <f>'3.pielik.Soc.ek.aprēķins altern'!U54</f>
        <v>0</v>
      </c>
      <c r="V46" s="122">
        <f>'3.pielik.Soc.ek.aprēķins altern'!V54</f>
        <v>0</v>
      </c>
      <c r="W46" s="122">
        <f>'3.pielik.Soc.ek.aprēķins altern'!W54</f>
        <v>0</v>
      </c>
      <c r="X46" s="122">
        <f>'3.pielik.Soc.ek.aprēķins altern'!X54</f>
        <v>0</v>
      </c>
      <c r="Y46" s="122">
        <f>'3.pielik.Soc.ek.aprēķins altern'!Y54</f>
        <v>0</v>
      </c>
      <c r="Z46" s="122">
        <f>'3.pielik.Soc.ek.aprēķins altern'!Z54</f>
        <v>0</v>
      </c>
      <c r="AA46" s="122">
        <f>'3.pielik.Soc.ek.aprēķins altern'!AA54</f>
        <v>0</v>
      </c>
      <c r="AB46" s="128">
        <f>'3.pielik.Soc.ek.aprēķins altern'!AB54</f>
        <v>0</v>
      </c>
    </row>
    <row r="47" spans="1:28" ht="12.75">
      <c r="A47" s="150"/>
      <c r="B47" s="166">
        <v>6</v>
      </c>
      <c r="C47" s="166" t="s">
        <v>47</v>
      </c>
      <c r="D47" s="168" t="s">
        <v>6</v>
      </c>
      <c r="E47" s="467"/>
      <c r="F47" s="467"/>
      <c r="G47" s="122">
        <f>'3.pielik.Soc.ek.aprēķins altern'!G57</f>
        <v>0</v>
      </c>
      <c r="H47" s="122">
        <f>'3.pielik.Soc.ek.aprēķins altern'!H57</f>
        <v>0</v>
      </c>
      <c r="I47" s="122">
        <f>'3.pielik.Soc.ek.aprēķins altern'!I57</f>
        <v>0</v>
      </c>
      <c r="J47" s="122">
        <f>'3.pielik.Soc.ek.aprēķins altern'!J57</f>
        <v>0</v>
      </c>
      <c r="K47" s="122">
        <f>'3.pielik.Soc.ek.aprēķins altern'!K57</f>
        <v>0</v>
      </c>
      <c r="L47" s="122">
        <f>'3.pielik.Soc.ek.aprēķins altern'!L57</f>
        <v>0</v>
      </c>
      <c r="M47" s="122">
        <f>'3.pielik.Soc.ek.aprēķins altern'!M57</f>
        <v>0</v>
      </c>
      <c r="N47" s="122">
        <f>'3.pielik.Soc.ek.aprēķins altern'!N57</f>
        <v>0</v>
      </c>
      <c r="O47" s="122">
        <f>'3.pielik.Soc.ek.aprēķins altern'!O57</f>
        <v>0</v>
      </c>
      <c r="P47" s="122">
        <f>'3.pielik.Soc.ek.aprēķins altern'!P57</f>
        <v>0</v>
      </c>
      <c r="Q47" s="122">
        <f>'3.pielik.Soc.ek.aprēķins altern'!Q57</f>
        <v>0</v>
      </c>
      <c r="R47" s="122">
        <f>'3.pielik.Soc.ek.aprēķins altern'!R57</f>
        <v>0</v>
      </c>
      <c r="S47" s="122">
        <f>'3.pielik.Soc.ek.aprēķins altern'!S57</f>
        <v>0</v>
      </c>
      <c r="T47" s="122">
        <f>'3.pielik.Soc.ek.aprēķins altern'!T57</f>
        <v>0</v>
      </c>
      <c r="U47" s="122">
        <f>'3.pielik.Soc.ek.aprēķins altern'!U57</f>
        <v>0</v>
      </c>
      <c r="V47" s="122">
        <f>'3.pielik.Soc.ek.aprēķins altern'!V57</f>
        <v>0</v>
      </c>
      <c r="W47" s="122">
        <f>'3.pielik.Soc.ek.aprēķins altern'!W57</f>
        <v>0</v>
      </c>
      <c r="X47" s="122">
        <f>'3.pielik.Soc.ek.aprēķins altern'!X57</f>
        <v>0</v>
      </c>
      <c r="Y47" s="122">
        <f>'3.pielik.Soc.ek.aprēķins altern'!Y57</f>
        <v>0</v>
      </c>
      <c r="Z47" s="122">
        <f>'3.pielik.Soc.ek.aprēķins altern'!Z57</f>
        <v>0</v>
      </c>
      <c r="AA47" s="122">
        <f>'3.pielik.Soc.ek.aprēķins altern'!AA57</f>
        <v>0</v>
      </c>
      <c r="AB47" s="128">
        <f>'3.pielik.Soc.ek.aprēķins altern'!AB57</f>
        <v>0</v>
      </c>
    </row>
    <row r="48" spans="1:28" ht="12.75">
      <c r="A48" s="150"/>
      <c r="B48" s="230">
        <v>7</v>
      </c>
      <c r="C48" s="166" t="s">
        <v>74</v>
      </c>
      <c r="D48" s="168"/>
      <c r="E48" s="467"/>
      <c r="F48" s="467"/>
      <c r="G48" s="122">
        <f>'3.pielik.Soc.ek.aprēķins altern'!G61</f>
        <v>0</v>
      </c>
      <c r="H48" s="122">
        <f>'3.pielik.Soc.ek.aprēķins altern'!H61</f>
        <v>0</v>
      </c>
      <c r="I48" s="122">
        <f>'3.pielik.Soc.ek.aprēķins altern'!I61</f>
        <v>0</v>
      </c>
      <c r="J48" s="122">
        <f>'3.pielik.Soc.ek.aprēķins altern'!J61</f>
        <v>0</v>
      </c>
      <c r="K48" s="122">
        <f>'3.pielik.Soc.ek.aprēķins altern'!K61</f>
        <v>0</v>
      </c>
      <c r="L48" s="122">
        <f>'3.pielik.Soc.ek.aprēķins altern'!L61</f>
        <v>0</v>
      </c>
      <c r="M48" s="122">
        <f>'3.pielik.Soc.ek.aprēķins altern'!M61</f>
        <v>0</v>
      </c>
      <c r="N48" s="122">
        <f>'3.pielik.Soc.ek.aprēķins altern'!N61</f>
        <v>0</v>
      </c>
      <c r="O48" s="122">
        <f>'3.pielik.Soc.ek.aprēķins altern'!O61</f>
        <v>0</v>
      </c>
      <c r="P48" s="122">
        <f>'3.pielik.Soc.ek.aprēķins altern'!P61</f>
        <v>0</v>
      </c>
      <c r="Q48" s="122">
        <f>'3.pielik.Soc.ek.aprēķins altern'!Q61</f>
        <v>0</v>
      </c>
      <c r="R48" s="122">
        <f>'3.pielik.Soc.ek.aprēķins altern'!R61</f>
        <v>0</v>
      </c>
      <c r="S48" s="122">
        <f>'3.pielik.Soc.ek.aprēķins altern'!S61</f>
        <v>0</v>
      </c>
      <c r="T48" s="122">
        <f>'3.pielik.Soc.ek.aprēķins altern'!T61</f>
        <v>0</v>
      </c>
      <c r="U48" s="122">
        <f>'3.pielik.Soc.ek.aprēķins altern'!U61</f>
        <v>0</v>
      </c>
      <c r="V48" s="122">
        <f>'3.pielik.Soc.ek.aprēķins altern'!V61</f>
        <v>0</v>
      </c>
      <c r="W48" s="122">
        <f>'3.pielik.Soc.ek.aprēķins altern'!W61</f>
        <v>0</v>
      </c>
      <c r="X48" s="122">
        <f>'3.pielik.Soc.ek.aprēķins altern'!X61</f>
        <v>0</v>
      </c>
      <c r="Y48" s="122">
        <f>'3.pielik.Soc.ek.aprēķins altern'!Y61</f>
        <v>0</v>
      </c>
      <c r="Z48" s="122">
        <f>'3.pielik.Soc.ek.aprēķins altern'!Z61</f>
        <v>0</v>
      </c>
      <c r="AA48" s="122">
        <f>'3.pielik.Soc.ek.aprēķins altern'!AA61</f>
        <v>0</v>
      </c>
      <c r="AB48" s="128">
        <f>'3.pielik.Soc.ek.aprēķins altern'!AB61</f>
        <v>0</v>
      </c>
    </row>
    <row r="49" spans="1:28" ht="12.75">
      <c r="A49" s="156"/>
      <c r="B49" s="230">
        <v>8</v>
      </c>
      <c r="C49" s="157" t="s">
        <v>58</v>
      </c>
      <c r="D49" s="183" t="s">
        <v>6</v>
      </c>
      <c r="E49" s="468"/>
      <c r="F49" s="468"/>
      <c r="G49" s="129">
        <f>'3.pielik.Soc.ek.aprēķins altern'!G62</f>
        <v>0</v>
      </c>
      <c r="H49" s="130">
        <f>'3.pielik.Soc.ek.aprēķins altern'!H62</f>
        <v>0</v>
      </c>
      <c r="I49" s="130">
        <f>'3.pielik.Soc.ek.aprēķins altern'!I62</f>
        <v>0</v>
      </c>
      <c r="J49" s="130">
        <f>'3.pielik.Soc.ek.aprēķins altern'!J62</f>
        <v>0</v>
      </c>
      <c r="K49" s="130">
        <f>'3.pielik.Soc.ek.aprēķins altern'!K62</f>
        <v>0</v>
      </c>
      <c r="L49" s="130">
        <f>'3.pielik.Soc.ek.aprēķins altern'!L62</f>
        <v>0</v>
      </c>
      <c r="M49" s="130">
        <f>'3.pielik.Soc.ek.aprēķins altern'!M62</f>
        <v>0</v>
      </c>
      <c r="N49" s="130">
        <f>'3.pielik.Soc.ek.aprēķins altern'!N62</f>
        <v>0</v>
      </c>
      <c r="O49" s="130">
        <f>'3.pielik.Soc.ek.aprēķins altern'!O62</f>
        <v>0</v>
      </c>
      <c r="P49" s="130">
        <f>'3.pielik.Soc.ek.aprēķins altern'!P62</f>
        <v>0</v>
      </c>
      <c r="Q49" s="130">
        <f>'3.pielik.Soc.ek.aprēķins altern'!Q62</f>
        <v>0</v>
      </c>
      <c r="R49" s="130">
        <f>'3.pielik.Soc.ek.aprēķins altern'!R62</f>
        <v>0</v>
      </c>
      <c r="S49" s="130">
        <f>'3.pielik.Soc.ek.aprēķins altern'!S62</f>
        <v>0</v>
      </c>
      <c r="T49" s="130">
        <f>'3.pielik.Soc.ek.aprēķins altern'!T62</f>
        <v>0</v>
      </c>
      <c r="U49" s="130">
        <f>'3.pielik.Soc.ek.aprēķins altern'!U62</f>
        <v>0</v>
      </c>
      <c r="V49" s="130">
        <f>'3.pielik.Soc.ek.aprēķins altern'!V62</f>
        <v>0</v>
      </c>
      <c r="W49" s="130">
        <f>'3.pielik.Soc.ek.aprēķins altern'!W62</f>
        <v>0</v>
      </c>
      <c r="X49" s="130">
        <f>'3.pielik.Soc.ek.aprēķins altern'!X62</f>
        <v>0</v>
      </c>
      <c r="Y49" s="130">
        <f>'3.pielik.Soc.ek.aprēķins altern'!Y62</f>
        <v>0</v>
      </c>
      <c r="Z49" s="130">
        <f>'3.pielik.Soc.ek.aprēķins altern'!Z62</f>
        <v>0</v>
      </c>
      <c r="AA49" s="130">
        <f>'3.pielik.Soc.ek.aprēķins altern'!AA62</f>
        <v>0</v>
      </c>
      <c r="AB49" s="131">
        <f>'3.pielik.Soc.ek.aprēķins altern'!AB62</f>
        <v>0</v>
      </c>
    </row>
    <row r="50" spans="1:28" ht="12.75">
      <c r="A50" s="177"/>
      <c r="B50" s="19" t="s">
        <v>15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</row>
    <row r="51" spans="4:6" ht="12.75">
      <c r="D51" s="190"/>
      <c r="E51" s="127"/>
      <c r="F51" s="127"/>
    </row>
    <row r="52" spans="3:28" ht="12.75">
      <c r="C52" s="179" t="s">
        <v>57</v>
      </c>
      <c r="D52" s="184" t="s">
        <v>18</v>
      </c>
      <c r="E52" s="184"/>
      <c r="F52" s="184"/>
      <c r="G52" s="456"/>
      <c r="AB52" s="127"/>
    </row>
    <row r="53" spans="3:28" ht="12.75">
      <c r="C53" s="176" t="s">
        <v>20</v>
      </c>
      <c r="D53" s="185" t="s">
        <v>21</v>
      </c>
      <c r="E53" s="317"/>
      <c r="F53" s="317"/>
      <c r="G53" s="188">
        <v>0</v>
      </c>
      <c r="H53" s="188">
        <f>G53+1</f>
        <v>1</v>
      </c>
      <c r="I53" s="188">
        <f aca="true" t="shared" si="11" ref="I53:Z53">H53+1</f>
        <v>2</v>
      </c>
      <c r="J53" s="188">
        <f t="shared" si="11"/>
        <v>3</v>
      </c>
      <c r="K53" s="188">
        <f t="shared" si="11"/>
        <v>4</v>
      </c>
      <c r="L53" s="188">
        <f t="shared" si="11"/>
        <v>5</v>
      </c>
      <c r="M53" s="188">
        <f t="shared" si="11"/>
        <v>6</v>
      </c>
      <c r="N53" s="188">
        <f t="shared" si="11"/>
        <v>7</v>
      </c>
      <c r="O53" s="188">
        <f t="shared" si="11"/>
        <v>8</v>
      </c>
      <c r="P53" s="188">
        <f t="shared" si="11"/>
        <v>9</v>
      </c>
      <c r="Q53" s="188">
        <f t="shared" si="11"/>
        <v>10</v>
      </c>
      <c r="R53" s="188">
        <f t="shared" si="11"/>
        <v>11</v>
      </c>
      <c r="S53" s="188">
        <f t="shared" si="11"/>
        <v>12</v>
      </c>
      <c r="T53" s="188">
        <f t="shared" si="11"/>
        <v>13</v>
      </c>
      <c r="U53" s="188">
        <f t="shared" si="11"/>
        <v>14</v>
      </c>
      <c r="V53" s="188">
        <f t="shared" si="11"/>
        <v>15</v>
      </c>
      <c r="W53" s="188">
        <f t="shared" si="11"/>
        <v>16</v>
      </c>
      <c r="X53" s="188">
        <f t="shared" si="11"/>
        <v>17</v>
      </c>
      <c r="Y53" s="188">
        <f t="shared" si="11"/>
        <v>18</v>
      </c>
      <c r="Z53" s="188">
        <f t="shared" si="11"/>
        <v>19</v>
      </c>
      <c r="AA53" s="188">
        <f>Z53+1</f>
        <v>20</v>
      </c>
      <c r="AB53" s="127"/>
    </row>
    <row r="54" spans="1:28" ht="12.75">
      <c r="A54" s="130"/>
      <c r="B54" s="130"/>
      <c r="C54" s="181" t="s">
        <v>23</v>
      </c>
      <c r="D54" s="186" t="s">
        <v>24</v>
      </c>
      <c r="E54" s="319"/>
      <c r="F54" s="319"/>
      <c r="G54" s="189">
        <f>1/(1+$G$52)^G53</f>
        <v>1</v>
      </c>
      <c r="H54" s="189">
        <f>1/(1+$G$52)^H53</f>
        <v>1</v>
      </c>
      <c r="I54" s="189">
        <f>1/(1+$G$52)^I53</f>
        <v>1</v>
      </c>
      <c r="J54" s="189">
        <f aca="true" t="shared" si="12" ref="J54:AA54">1/(1+$G$52)^J53</f>
        <v>1</v>
      </c>
      <c r="K54" s="189">
        <f t="shared" si="12"/>
        <v>1</v>
      </c>
      <c r="L54" s="189">
        <f>1/(1+$G$52)^L53</f>
        <v>1</v>
      </c>
      <c r="M54" s="189">
        <f t="shared" si="12"/>
        <v>1</v>
      </c>
      <c r="N54" s="189">
        <f t="shared" si="12"/>
        <v>1</v>
      </c>
      <c r="O54" s="189">
        <f t="shared" si="12"/>
        <v>1</v>
      </c>
      <c r="P54" s="189">
        <f t="shared" si="12"/>
        <v>1</v>
      </c>
      <c r="Q54" s="189">
        <f t="shared" si="12"/>
        <v>1</v>
      </c>
      <c r="R54" s="189">
        <f t="shared" si="12"/>
        <v>1</v>
      </c>
      <c r="S54" s="189">
        <f t="shared" si="12"/>
        <v>1</v>
      </c>
      <c r="T54" s="189">
        <f t="shared" si="12"/>
        <v>1</v>
      </c>
      <c r="U54" s="189">
        <f t="shared" si="12"/>
        <v>1</v>
      </c>
      <c r="V54" s="189">
        <f t="shared" si="12"/>
        <v>1</v>
      </c>
      <c r="W54" s="189">
        <f t="shared" si="12"/>
        <v>1</v>
      </c>
      <c r="X54" s="189">
        <f t="shared" si="12"/>
        <v>1</v>
      </c>
      <c r="Y54" s="189">
        <f t="shared" si="12"/>
        <v>1</v>
      </c>
      <c r="Z54" s="189">
        <f t="shared" si="12"/>
        <v>1</v>
      </c>
      <c r="AA54" s="189">
        <f t="shared" si="12"/>
        <v>1</v>
      </c>
      <c r="AB54" s="127"/>
    </row>
    <row r="55" spans="2:28" ht="12.75">
      <c r="B55" s="167">
        <v>1</v>
      </c>
      <c r="C55" s="146" t="s">
        <v>78</v>
      </c>
      <c r="D55" s="182" t="s">
        <v>6</v>
      </c>
      <c r="E55" s="470"/>
      <c r="F55" s="470"/>
      <c r="G55" s="123">
        <f>G54*G42</f>
        <v>0</v>
      </c>
      <c r="H55" s="124">
        <f aca="true" t="shared" si="13" ref="H55:AA55">H54*H42</f>
        <v>0</v>
      </c>
      <c r="I55" s="124">
        <f t="shared" si="13"/>
        <v>0</v>
      </c>
      <c r="J55" s="124">
        <f t="shared" si="13"/>
        <v>0</v>
      </c>
      <c r="K55" s="124">
        <f t="shared" si="13"/>
        <v>0</v>
      </c>
      <c r="L55" s="124">
        <f t="shared" si="13"/>
        <v>0</v>
      </c>
      <c r="M55" s="124">
        <f t="shared" si="13"/>
        <v>0</v>
      </c>
      <c r="N55" s="124">
        <f t="shared" si="13"/>
        <v>0</v>
      </c>
      <c r="O55" s="124">
        <f t="shared" si="13"/>
        <v>0</v>
      </c>
      <c r="P55" s="124">
        <f t="shared" si="13"/>
        <v>0</v>
      </c>
      <c r="Q55" s="124">
        <f t="shared" si="13"/>
        <v>0</v>
      </c>
      <c r="R55" s="124">
        <f t="shared" si="13"/>
        <v>0</v>
      </c>
      <c r="S55" s="124">
        <f t="shared" si="13"/>
        <v>0</v>
      </c>
      <c r="T55" s="124">
        <f t="shared" si="13"/>
        <v>0</v>
      </c>
      <c r="U55" s="124">
        <f t="shared" si="13"/>
        <v>0</v>
      </c>
      <c r="V55" s="124">
        <f t="shared" si="13"/>
        <v>0</v>
      </c>
      <c r="W55" s="124">
        <f t="shared" si="13"/>
        <v>0</v>
      </c>
      <c r="X55" s="124">
        <f t="shared" si="13"/>
        <v>0</v>
      </c>
      <c r="Y55" s="124">
        <f t="shared" si="13"/>
        <v>0</v>
      </c>
      <c r="Z55" s="124">
        <f t="shared" si="13"/>
        <v>0</v>
      </c>
      <c r="AA55" s="190">
        <f t="shared" si="13"/>
        <v>0</v>
      </c>
      <c r="AB55" s="125">
        <f>SUM(G55:AA55)</f>
        <v>0</v>
      </c>
    </row>
    <row r="56" spans="2:28" ht="12.75">
      <c r="B56" s="166">
        <v>2</v>
      </c>
      <c r="C56" s="245" t="s">
        <v>79</v>
      </c>
      <c r="D56" s="168" t="s">
        <v>6</v>
      </c>
      <c r="E56" s="467"/>
      <c r="F56" s="467"/>
      <c r="G56" s="126">
        <f>G54*G43</f>
        <v>0</v>
      </c>
      <c r="H56" s="127">
        <f aca="true" t="shared" si="14" ref="H56:AA56">H54*H43</f>
        <v>0</v>
      </c>
      <c r="I56" s="127">
        <f t="shared" si="14"/>
        <v>0</v>
      </c>
      <c r="J56" s="127">
        <f t="shared" si="14"/>
        <v>0</v>
      </c>
      <c r="K56" s="127">
        <f t="shared" si="14"/>
        <v>0</v>
      </c>
      <c r="L56" s="127">
        <f t="shared" si="14"/>
        <v>0</v>
      </c>
      <c r="M56" s="127">
        <f t="shared" si="14"/>
        <v>0</v>
      </c>
      <c r="N56" s="127">
        <f t="shared" si="14"/>
        <v>0</v>
      </c>
      <c r="O56" s="127">
        <f t="shared" si="14"/>
        <v>0</v>
      </c>
      <c r="P56" s="127">
        <f t="shared" si="14"/>
        <v>0</v>
      </c>
      <c r="Q56" s="127">
        <f t="shared" si="14"/>
        <v>0</v>
      </c>
      <c r="R56" s="127">
        <f t="shared" si="14"/>
        <v>0</v>
      </c>
      <c r="S56" s="127">
        <f t="shared" si="14"/>
        <v>0</v>
      </c>
      <c r="T56" s="127">
        <f t="shared" si="14"/>
        <v>0</v>
      </c>
      <c r="U56" s="127">
        <f t="shared" si="14"/>
        <v>0</v>
      </c>
      <c r="V56" s="127">
        <f t="shared" si="14"/>
        <v>0</v>
      </c>
      <c r="W56" s="127">
        <f t="shared" si="14"/>
        <v>0</v>
      </c>
      <c r="X56" s="127">
        <f t="shared" si="14"/>
        <v>0</v>
      </c>
      <c r="Y56" s="127">
        <f t="shared" si="14"/>
        <v>0</v>
      </c>
      <c r="Z56" s="127">
        <f t="shared" si="14"/>
        <v>0</v>
      </c>
      <c r="AA56" s="191">
        <f t="shared" si="14"/>
        <v>0</v>
      </c>
      <c r="AB56" s="128">
        <f aca="true" t="shared" si="15" ref="AB56:AB62">SUM(G56:AA56)</f>
        <v>0</v>
      </c>
    </row>
    <row r="57" spans="2:28" ht="12.75">
      <c r="B57" s="166">
        <v>3</v>
      </c>
      <c r="C57" s="166" t="s">
        <v>84</v>
      </c>
      <c r="D57" s="168" t="s">
        <v>6</v>
      </c>
      <c r="E57" s="467"/>
      <c r="F57" s="467"/>
      <c r="G57" s="126">
        <f>G54*G44</f>
        <v>0</v>
      </c>
      <c r="H57" s="127">
        <f aca="true" t="shared" si="16" ref="H57:AA57">H54*H44</f>
        <v>0</v>
      </c>
      <c r="I57" s="127">
        <f t="shared" si="16"/>
        <v>0</v>
      </c>
      <c r="J57" s="127">
        <f t="shared" si="16"/>
        <v>0</v>
      </c>
      <c r="K57" s="127">
        <f t="shared" si="16"/>
        <v>0</v>
      </c>
      <c r="L57" s="127">
        <f t="shared" si="16"/>
        <v>0</v>
      </c>
      <c r="M57" s="127">
        <f t="shared" si="16"/>
        <v>0</v>
      </c>
      <c r="N57" s="127">
        <f t="shared" si="16"/>
        <v>0</v>
      </c>
      <c r="O57" s="127">
        <f t="shared" si="16"/>
        <v>0</v>
      </c>
      <c r="P57" s="127">
        <f t="shared" si="16"/>
        <v>0</v>
      </c>
      <c r="Q57" s="127">
        <f t="shared" si="16"/>
        <v>0</v>
      </c>
      <c r="R57" s="127">
        <f t="shared" si="16"/>
        <v>0</v>
      </c>
      <c r="S57" s="127">
        <f t="shared" si="16"/>
        <v>0</v>
      </c>
      <c r="T57" s="127">
        <f t="shared" si="16"/>
        <v>0</v>
      </c>
      <c r="U57" s="127">
        <f t="shared" si="16"/>
        <v>0</v>
      </c>
      <c r="V57" s="127">
        <f t="shared" si="16"/>
        <v>0</v>
      </c>
      <c r="W57" s="127">
        <f t="shared" si="16"/>
        <v>0</v>
      </c>
      <c r="X57" s="127">
        <f t="shared" si="16"/>
        <v>0</v>
      </c>
      <c r="Y57" s="127">
        <f t="shared" si="16"/>
        <v>0</v>
      </c>
      <c r="Z57" s="127">
        <f t="shared" si="16"/>
        <v>0</v>
      </c>
      <c r="AA57" s="191">
        <f t="shared" si="16"/>
        <v>0</v>
      </c>
      <c r="AB57" s="128">
        <f t="shared" si="15"/>
        <v>0</v>
      </c>
    </row>
    <row r="58" spans="2:28" ht="12.75">
      <c r="B58" s="166">
        <v>4</v>
      </c>
      <c r="C58" s="166" t="s">
        <v>80</v>
      </c>
      <c r="D58" s="168" t="s">
        <v>6</v>
      </c>
      <c r="E58" s="467"/>
      <c r="F58" s="467"/>
      <c r="G58" s="126">
        <f>G54*G45</f>
        <v>0</v>
      </c>
      <c r="H58" s="127">
        <f aca="true" t="shared" si="17" ref="H58:AA58">H54*H45</f>
        <v>0</v>
      </c>
      <c r="I58" s="127">
        <f t="shared" si="17"/>
        <v>0</v>
      </c>
      <c r="J58" s="127">
        <f t="shared" si="17"/>
        <v>0</v>
      </c>
      <c r="K58" s="127">
        <f t="shared" si="17"/>
        <v>0</v>
      </c>
      <c r="L58" s="127">
        <f t="shared" si="17"/>
        <v>0</v>
      </c>
      <c r="M58" s="127">
        <f t="shared" si="17"/>
        <v>0</v>
      </c>
      <c r="N58" s="127">
        <f t="shared" si="17"/>
        <v>0</v>
      </c>
      <c r="O58" s="127">
        <f t="shared" si="17"/>
        <v>0</v>
      </c>
      <c r="P58" s="127">
        <f t="shared" si="17"/>
        <v>0</v>
      </c>
      <c r="Q58" s="127">
        <f t="shared" si="17"/>
        <v>0</v>
      </c>
      <c r="R58" s="127">
        <f t="shared" si="17"/>
        <v>0</v>
      </c>
      <c r="S58" s="127">
        <f t="shared" si="17"/>
        <v>0</v>
      </c>
      <c r="T58" s="127">
        <f t="shared" si="17"/>
        <v>0</v>
      </c>
      <c r="U58" s="127">
        <f t="shared" si="17"/>
        <v>0</v>
      </c>
      <c r="V58" s="127">
        <f t="shared" si="17"/>
        <v>0</v>
      </c>
      <c r="W58" s="127">
        <f t="shared" si="17"/>
        <v>0</v>
      </c>
      <c r="X58" s="127">
        <f t="shared" si="17"/>
        <v>0</v>
      </c>
      <c r="Y58" s="127">
        <f t="shared" si="17"/>
        <v>0</v>
      </c>
      <c r="Z58" s="127">
        <f t="shared" si="17"/>
        <v>0</v>
      </c>
      <c r="AA58" s="127">
        <f t="shared" si="17"/>
        <v>0</v>
      </c>
      <c r="AB58" s="128">
        <f t="shared" si="15"/>
        <v>0</v>
      </c>
    </row>
    <row r="59" spans="2:28" ht="12.75">
      <c r="B59" s="166">
        <v>5</v>
      </c>
      <c r="C59" s="166" t="s">
        <v>81</v>
      </c>
      <c r="D59" s="168" t="s">
        <v>6</v>
      </c>
      <c r="E59" s="467"/>
      <c r="F59" s="467"/>
      <c r="G59" s="126">
        <f>G54*G46</f>
        <v>0</v>
      </c>
      <c r="H59" s="127">
        <f aca="true" t="shared" si="18" ref="H59:AA59">H54*H46</f>
        <v>0</v>
      </c>
      <c r="I59" s="127">
        <f t="shared" si="18"/>
        <v>0</v>
      </c>
      <c r="J59" s="127">
        <f t="shared" si="18"/>
        <v>0</v>
      </c>
      <c r="K59" s="127">
        <f t="shared" si="18"/>
        <v>0</v>
      </c>
      <c r="L59" s="127">
        <f t="shared" si="18"/>
        <v>0</v>
      </c>
      <c r="M59" s="127">
        <f t="shared" si="18"/>
        <v>0</v>
      </c>
      <c r="N59" s="127">
        <f t="shared" si="18"/>
        <v>0</v>
      </c>
      <c r="O59" s="127">
        <f t="shared" si="18"/>
        <v>0</v>
      </c>
      <c r="P59" s="127">
        <f t="shared" si="18"/>
        <v>0</v>
      </c>
      <c r="Q59" s="127">
        <f t="shared" si="18"/>
        <v>0</v>
      </c>
      <c r="R59" s="127">
        <f t="shared" si="18"/>
        <v>0</v>
      </c>
      <c r="S59" s="127">
        <f t="shared" si="18"/>
        <v>0</v>
      </c>
      <c r="T59" s="127">
        <f t="shared" si="18"/>
        <v>0</v>
      </c>
      <c r="U59" s="127">
        <f t="shared" si="18"/>
        <v>0</v>
      </c>
      <c r="V59" s="127">
        <f t="shared" si="18"/>
        <v>0</v>
      </c>
      <c r="W59" s="127">
        <f t="shared" si="18"/>
        <v>0</v>
      </c>
      <c r="X59" s="127">
        <f>X54*X46</f>
        <v>0</v>
      </c>
      <c r="Y59" s="127">
        <f t="shared" si="18"/>
        <v>0</v>
      </c>
      <c r="Z59" s="127">
        <f t="shared" si="18"/>
        <v>0</v>
      </c>
      <c r="AA59" s="191">
        <f t="shared" si="18"/>
        <v>0</v>
      </c>
      <c r="AB59" s="128">
        <f t="shared" si="15"/>
        <v>0</v>
      </c>
    </row>
    <row r="60" spans="2:28" ht="12.75">
      <c r="B60" s="166">
        <v>6</v>
      </c>
      <c r="C60" s="166" t="s">
        <v>82</v>
      </c>
      <c r="D60" s="168" t="s">
        <v>6</v>
      </c>
      <c r="E60" s="467"/>
      <c r="F60" s="467"/>
      <c r="G60" s="126">
        <f>G54*G47</f>
        <v>0</v>
      </c>
      <c r="H60" s="127">
        <f aca="true" t="shared" si="19" ref="H60:AA60">H54*H47</f>
        <v>0</v>
      </c>
      <c r="I60" s="127">
        <f t="shared" si="19"/>
        <v>0</v>
      </c>
      <c r="J60" s="127">
        <f t="shared" si="19"/>
        <v>0</v>
      </c>
      <c r="K60" s="127">
        <f t="shared" si="19"/>
        <v>0</v>
      </c>
      <c r="L60" s="127">
        <f t="shared" si="19"/>
        <v>0</v>
      </c>
      <c r="M60" s="127">
        <f t="shared" si="19"/>
        <v>0</v>
      </c>
      <c r="N60" s="127">
        <f t="shared" si="19"/>
        <v>0</v>
      </c>
      <c r="O60" s="127">
        <f t="shared" si="19"/>
        <v>0</v>
      </c>
      <c r="P60" s="127">
        <f t="shared" si="19"/>
        <v>0</v>
      </c>
      <c r="Q60" s="127">
        <f t="shared" si="19"/>
        <v>0</v>
      </c>
      <c r="R60" s="127">
        <f t="shared" si="19"/>
        <v>0</v>
      </c>
      <c r="S60" s="127">
        <f t="shared" si="19"/>
        <v>0</v>
      </c>
      <c r="T60" s="127">
        <f t="shared" si="19"/>
        <v>0</v>
      </c>
      <c r="U60" s="127">
        <f t="shared" si="19"/>
        <v>0</v>
      </c>
      <c r="V60" s="127">
        <f t="shared" si="19"/>
        <v>0</v>
      </c>
      <c r="W60" s="127">
        <f t="shared" si="19"/>
        <v>0</v>
      </c>
      <c r="X60" s="127">
        <f t="shared" si="19"/>
        <v>0</v>
      </c>
      <c r="Y60" s="127">
        <f t="shared" si="19"/>
        <v>0</v>
      </c>
      <c r="Z60" s="127">
        <f t="shared" si="19"/>
        <v>0</v>
      </c>
      <c r="AA60" s="191">
        <f t="shared" si="19"/>
        <v>0</v>
      </c>
      <c r="AB60" s="128">
        <f t="shared" si="15"/>
        <v>0</v>
      </c>
    </row>
    <row r="61" spans="2:28" ht="12.75">
      <c r="B61" s="246">
        <v>7</v>
      </c>
      <c r="C61" s="166" t="s">
        <v>85</v>
      </c>
      <c r="D61" s="168" t="s">
        <v>6</v>
      </c>
      <c r="E61" s="467"/>
      <c r="F61" s="467"/>
      <c r="G61" s="126">
        <f>G54*G48</f>
        <v>0</v>
      </c>
      <c r="H61" s="127">
        <f aca="true" t="shared" si="20" ref="H61:AA61">H54*H48</f>
        <v>0</v>
      </c>
      <c r="I61" s="127">
        <f t="shared" si="20"/>
        <v>0</v>
      </c>
      <c r="J61" s="127">
        <f t="shared" si="20"/>
        <v>0</v>
      </c>
      <c r="K61" s="127">
        <f t="shared" si="20"/>
        <v>0</v>
      </c>
      <c r="L61" s="127">
        <f t="shared" si="20"/>
        <v>0</v>
      </c>
      <c r="M61" s="127">
        <f t="shared" si="20"/>
        <v>0</v>
      </c>
      <c r="N61" s="127">
        <f t="shared" si="20"/>
        <v>0</v>
      </c>
      <c r="O61" s="127">
        <f t="shared" si="20"/>
        <v>0</v>
      </c>
      <c r="P61" s="127">
        <f t="shared" si="20"/>
        <v>0</v>
      </c>
      <c r="Q61" s="127">
        <f t="shared" si="20"/>
        <v>0</v>
      </c>
      <c r="R61" s="127">
        <f t="shared" si="20"/>
        <v>0</v>
      </c>
      <c r="S61" s="127">
        <f t="shared" si="20"/>
        <v>0</v>
      </c>
      <c r="T61" s="127">
        <f t="shared" si="20"/>
        <v>0</v>
      </c>
      <c r="U61" s="127">
        <f t="shared" si="20"/>
        <v>0</v>
      </c>
      <c r="V61" s="127">
        <f t="shared" si="20"/>
        <v>0</v>
      </c>
      <c r="W61" s="127">
        <f t="shared" si="20"/>
        <v>0</v>
      </c>
      <c r="X61" s="127">
        <f>X54*X48</f>
        <v>0</v>
      </c>
      <c r="Y61" s="127">
        <f t="shared" si="20"/>
        <v>0</v>
      </c>
      <c r="Z61" s="127">
        <f t="shared" si="20"/>
        <v>0</v>
      </c>
      <c r="AA61" s="127">
        <f t="shared" si="20"/>
        <v>0</v>
      </c>
      <c r="AB61" s="128">
        <f t="shared" si="15"/>
        <v>0</v>
      </c>
    </row>
    <row r="62" spans="2:28" ht="12.75">
      <c r="B62" s="246">
        <v>8</v>
      </c>
      <c r="C62" s="157" t="s">
        <v>83</v>
      </c>
      <c r="D62" s="183" t="s">
        <v>6</v>
      </c>
      <c r="E62" s="468"/>
      <c r="F62" s="468"/>
      <c r="G62" s="129">
        <f>G54*G49</f>
        <v>0</v>
      </c>
      <c r="H62" s="130">
        <f aca="true" t="shared" si="21" ref="H62:AA62">H54*H49</f>
        <v>0</v>
      </c>
      <c r="I62" s="130">
        <f t="shared" si="21"/>
        <v>0</v>
      </c>
      <c r="J62" s="130">
        <f t="shared" si="21"/>
        <v>0</v>
      </c>
      <c r="K62" s="130">
        <f t="shared" si="21"/>
        <v>0</v>
      </c>
      <c r="L62" s="130">
        <f t="shared" si="21"/>
        <v>0</v>
      </c>
      <c r="M62" s="130">
        <f t="shared" si="21"/>
        <v>0</v>
      </c>
      <c r="N62" s="130">
        <f t="shared" si="21"/>
        <v>0</v>
      </c>
      <c r="O62" s="130">
        <f t="shared" si="21"/>
        <v>0</v>
      </c>
      <c r="P62" s="130">
        <f t="shared" si="21"/>
        <v>0</v>
      </c>
      <c r="Q62" s="130">
        <f t="shared" si="21"/>
        <v>0</v>
      </c>
      <c r="R62" s="130">
        <f t="shared" si="21"/>
        <v>0</v>
      </c>
      <c r="S62" s="130">
        <f t="shared" si="21"/>
        <v>0</v>
      </c>
      <c r="T62" s="130">
        <f t="shared" si="21"/>
        <v>0</v>
      </c>
      <c r="U62" s="130">
        <f t="shared" si="21"/>
        <v>0</v>
      </c>
      <c r="V62" s="130">
        <f>V54*V49</f>
        <v>0</v>
      </c>
      <c r="W62" s="130">
        <f t="shared" si="21"/>
        <v>0</v>
      </c>
      <c r="X62" s="130">
        <f t="shared" si="21"/>
        <v>0</v>
      </c>
      <c r="Y62" s="130">
        <f t="shared" si="21"/>
        <v>0</v>
      </c>
      <c r="Z62" s="130">
        <f t="shared" si="21"/>
        <v>0</v>
      </c>
      <c r="AA62" s="192">
        <f t="shared" si="21"/>
        <v>0</v>
      </c>
      <c r="AB62" s="131">
        <f t="shared" si="15"/>
        <v>0</v>
      </c>
    </row>
    <row r="64" spans="1:6" ht="12.75">
      <c r="A64" s="18"/>
      <c r="B64" s="19" t="s">
        <v>60</v>
      </c>
      <c r="C64" s="19"/>
      <c r="D64" s="250"/>
      <c r="E64" s="471"/>
      <c r="F64" s="471"/>
    </row>
    <row r="65" spans="1:6" ht="45" customHeight="1">
      <c r="A65" s="193"/>
      <c r="B65" s="193"/>
      <c r="C65" s="193"/>
      <c r="D65" s="197" t="s">
        <v>59</v>
      </c>
      <c r="E65" s="435"/>
      <c r="F65" s="435"/>
    </row>
    <row r="66" spans="1:7" ht="12.75">
      <c r="A66" s="194"/>
      <c r="B66" s="194"/>
      <c r="C66" s="194" t="s">
        <v>61</v>
      </c>
      <c r="D66" s="198" t="s">
        <v>86</v>
      </c>
      <c r="E66" s="472"/>
      <c r="F66" s="472"/>
      <c r="G66" s="123">
        <f>AB62</f>
        <v>0</v>
      </c>
    </row>
    <row r="67" spans="1:7" ht="12.75">
      <c r="A67" s="194"/>
      <c r="B67" s="194"/>
      <c r="C67" s="194" t="s">
        <v>62</v>
      </c>
      <c r="D67" s="198" t="s">
        <v>87</v>
      </c>
      <c r="E67" s="436"/>
      <c r="F67" s="436"/>
      <c r="G67" s="196" t="e">
        <f>IRR(G49:AA49)</f>
        <v>#NUM!</v>
      </c>
    </row>
    <row r="68" spans="1:7" ht="12.75">
      <c r="A68" s="195"/>
      <c r="B68" s="194"/>
      <c r="C68" s="195" t="s">
        <v>63</v>
      </c>
      <c r="D68" s="198" t="s">
        <v>88</v>
      </c>
      <c r="E68" s="436"/>
      <c r="F68" s="436"/>
      <c r="G68" s="122" t="e">
        <f>AB57/ABS(AB61)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  <headerFooter alignWithMargins="0">
    <oddHeader>&amp;C3. Pielikums - Sociālekonomiskā analīze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showGridLines="0" zoomScale="60" zoomScaleNormal="60" zoomScalePageLayoutView="0" workbookViewId="0" topLeftCell="A1">
      <selection activeCell="A1" sqref="A1:AB62"/>
    </sheetView>
  </sheetViews>
  <sheetFormatPr defaultColWidth="8.75390625" defaultRowHeight="15.75"/>
  <cols>
    <col min="1" max="1" width="2.25390625" style="122" customWidth="1"/>
    <col min="2" max="2" width="4.625" style="122" customWidth="1"/>
    <col min="3" max="3" width="32.75390625" style="122" customWidth="1"/>
    <col min="4" max="4" width="5.25390625" style="230" customWidth="1"/>
    <col min="5" max="6" width="5.25390625" style="230" hidden="1" customWidth="1"/>
    <col min="7" max="8" width="7.875" style="122" customWidth="1"/>
    <col min="9" max="25" width="8.75390625" style="122" customWidth="1"/>
    <col min="26" max="27" width="8.25390625" style="122" customWidth="1"/>
    <col min="28" max="16384" width="8.75390625" style="122" customWidth="1"/>
  </cols>
  <sheetData>
    <row r="1" spans="1:28" ht="12.75">
      <c r="A1" s="158" t="s">
        <v>90</v>
      </c>
      <c r="B1" s="159"/>
      <c r="C1" s="159"/>
      <c r="D1" s="231"/>
      <c r="E1" s="231"/>
      <c r="F1" s="231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61"/>
    </row>
    <row r="2" spans="1:28" ht="7.5" customHeight="1">
      <c r="A2" s="132"/>
      <c r="B2" s="133"/>
      <c r="C2" s="134"/>
      <c r="D2" s="232"/>
      <c r="E2" s="232"/>
      <c r="F2" s="232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6"/>
    </row>
    <row r="3" spans="1:28" ht="12.75">
      <c r="A3" s="137"/>
      <c r="B3" s="138"/>
      <c r="C3" s="138"/>
      <c r="D3" s="233" t="s">
        <v>3</v>
      </c>
      <c r="E3" s="233"/>
      <c r="F3" s="233"/>
      <c r="G3" s="140">
        <f>'[10]3.pielik. Invest.n.pl. aprēķ.'!F3</f>
        <v>2009</v>
      </c>
      <c r="H3" s="140">
        <f>'[10]3.pielik. Invest.n.pl. aprēķ.'!G3</f>
        <v>2010</v>
      </c>
      <c r="I3" s="140">
        <f>'[10]3.pielik. Invest.n.pl. aprēķ.'!H3</f>
        <v>2011</v>
      </c>
      <c r="J3" s="140">
        <f>'[10]3.pielik. Invest.n.pl. aprēķ.'!I3</f>
        <v>2012</v>
      </c>
      <c r="K3" s="140">
        <f>'[10]3.pielik. Invest.n.pl. aprēķ.'!J3</f>
        <v>2013</v>
      </c>
      <c r="L3" s="140">
        <f>'[10]3.pielik. Invest.n.pl. aprēķ.'!K3</f>
        <v>2014</v>
      </c>
      <c r="M3" s="140">
        <f>'[10]3.pielik. Invest.n.pl. aprēķ.'!L3</f>
        <v>2015</v>
      </c>
      <c r="N3" s="140">
        <f>'[10]3.pielik. Invest.n.pl. aprēķ.'!M3</f>
        <v>2016</v>
      </c>
      <c r="O3" s="140">
        <f>'[10]3.pielik. Invest.n.pl. aprēķ.'!N3</f>
        <v>2017</v>
      </c>
      <c r="P3" s="140">
        <f>'[10]3.pielik. Invest.n.pl. aprēķ.'!O3</f>
        <v>2018</v>
      </c>
      <c r="Q3" s="140">
        <f>'[10]3.pielik. Invest.n.pl. aprēķ.'!P3</f>
        <v>2019</v>
      </c>
      <c r="R3" s="140">
        <f>'[10]3.pielik. Invest.n.pl. aprēķ.'!Q3</f>
        <v>2020</v>
      </c>
      <c r="S3" s="140">
        <f>'[10]3.pielik. Invest.n.pl. aprēķ.'!R3</f>
        <v>2021</v>
      </c>
      <c r="T3" s="140">
        <f>'[10]3.pielik. Invest.n.pl. aprēķ.'!S3</f>
        <v>2022</v>
      </c>
      <c r="U3" s="140">
        <f>'[10]3.pielik. Invest.n.pl. aprēķ.'!T3</f>
        <v>2023</v>
      </c>
      <c r="V3" s="140">
        <f>'[10]3.pielik. Invest.n.pl. aprēķ.'!U3</f>
        <v>2024</v>
      </c>
      <c r="W3" s="140">
        <f>'[10]3.pielik. Invest.n.pl. aprēķ.'!V3</f>
        <v>2025</v>
      </c>
      <c r="X3" s="140">
        <f>'[10]3.pielik. Invest.n.pl. aprēķ.'!W3</f>
        <v>2026</v>
      </c>
      <c r="Y3" s="140">
        <f>'[10]3.pielik. Invest.n.pl. aprēķ.'!X3</f>
        <v>2027</v>
      </c>
      <c r="Z3" s="140">
        <f>'[10]3.pielik. Invest.n.pl. aprēķ.'!Y3</f>
        <v>2028</v>
      </c>
      <c r="AA3" s="140">
        <f>'[10]3.pielik. Invest.n.pl. aprēķ.'!Z3</f>
        <v>2029</v>
      </c>
      <c r="AB3" s="141" t="s">
        <v>46</v>
      </c>
    </row>
    <row r="4" spans="1:28" ht="12.75">
      <c r="A4" s="142"/>
      <c r="B4" s="142"/>
      <c r="C4" s="142"/>
      <c r="D4" s="234"/>
      <c r="E4" s="234"/>
      <c r="F4" s="23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12.75">
      <c r="A5" s="162"/>
      <c r="B5" s="163" t="s">
        <v>48</v>
      </c>
      <c r="C5" s="163"/>
      <c r="D5" s="235"/>
      <c r="E5" s="235"/>
      <c r="F5" s="235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</row>
    <row r="6" spans="1:28" ht="12.75">
      <c r="A6" s="142"/>
      <c r="B6" s="142"/>
      <c r="C6" s="142"/>
      <c r="D6" s="234"/>
      <c r="E6" s="234"/>
      <c r="F6" s="23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</row>
    <row r="7" spans="1:28" ht="12.75">
      <c r="A7" s="145"/>
      <c r="B7" s="167">
        <v>1</v>
      </c>
      <c r="C7" s="146" t="s">
        <v>49</v>
      </c>
      <c r="D7" s="167" t="s">
        <v>6</v>
      </c>
      <c r="E7" s="167"/>
      <c r="F7" s="167"/>
      <c r="G7" s="201">
        <f>SUM(G8:G12)</f>
        <v>0</v>
      </c>
      <c r="H7" s="202">
        <f aca="true" t="shared" si="0" ref="H7:AA7">SUM(H8:H12)</f>
        <v>0</v>
      </c>
      <c r="I7" s="202">
        <f>SUM(I8:I12)</f>
        <v>0</v>
      </c>
      <c r="J7" s="202">
        <f t="shared" si="0"/>
        <v>0</v>
      </c>
      <c r="K7" s="202">
        <f t="shared" si="0"/>
        <v>0</v>
      </c>
      <c r="L7" s="202">
        <f>SUM(L8:L12)</f>
        <v>0</v>
      </c>
      <c r="M7" s="202">
        <f t="shared" si="0"/>
        <v>0</v>
      </c>
      <c r="N7" s="202">
        <f t="shared" si="0"/>
        <v>0</v>
      </c>
      <c r="O7" s="202">
        <f t="shared" si="0"/>
        <v>0</v>
      </c>
      <c r="P7" s="202">
        <f t="shared" si="0"/>
        <v>0</v>
      </c>
      <c r="Q7" s="202">
        <f t="shared" si="0"/>
        <v>0</v>
      </c>
      <c r="R7" s="202">
        <f t="shared" si="0"/>
        <v>0</v>
      </c>
      <c r="S7" s="202">
        <f t="shared" si="0"/>
        <v>0</v>
      </c>
      <c r="T7" s="202">
        <f t="shared" si="0"/>
        <v>0</v>
      </c>
      <c r="U7" s="202">
        <f t="shared" si="0"/>
        <v>0</v>
      </c>
      <c r="V7" s="202">
        <f t="shared" si="0"/>
        <v>0</v>
      </c>
      <c r="W7" s="202">
        <f t="shared" si="0"/>
        <v>0</v>
      </c>
      <c r="X7" s="202">
        <f t="shared" si="0"/>
        <v>0</v>
      </c>
      <c r="Y7" s="202">
        <f t="shared" si="0"/>
        <v>0</v>
      </c>
      <c r="Z7" s="202">
        <f t="shared" si="0"/>
        <v>0</v>
      </c>
      <c r="AA7" s="202">
        <f t="shared" si="0"/>
        <v>0</v>
      </c>
      <c r="AB7" s="149">
        <f>SUM(G7:AA7)</f>
        <v>0</v>
      </c>
    </row>
    <row r="8" spans="1:28" ht="12.75">
      <c r="A8" s="150"/>
      <c r="B8" s="151" t="s">
        <v>5</v>
      </c>
      <c r="C8" s="152"/>
      <c r="D8" s="152" t="s">
        <v>6</v>
      </c>
      <c r="E8" s="152"/>
      <c r="F8" s="152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>
        <f aca="true" t="shared" si="1" ref="AB8:AB30">SUM(G8:AA8)</f>
        <v>0</v>
      </c>
    </row>
    <row r="9" spans="1:28" ht="12.75">
      <c r="A9" s="150"/>
      <c r="B9" s="151" t="s">
        <v>7</v>
      </c>
      <c r="C9" s="152"/>
      <c r="D9" s="152" t="s">
        <v>6</v>
      </c>
      <c r="E9" s="152"/>
      <c r="F9" s="152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5">
        <f t="shared" si="1"/>
        <v>0</v>
      </c>
    </row>
    <row r="10" spans="1:28" ht="12.75">
      <c r="A10" s="150"/>
      <c r="B10" s="151" t="s">
        <v>9</v>
      </c>
      <c r="C10" s="152"/>
      <c r="D10" s="152" t="s">
        <v>6</v>
      </c>
      <c r="E10" s="152"/>
      <c r="F10" s="152"/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5">
        <f t="shared" si="1"/>
        <v>0</v>
      </c>
    </row>
    <row r="11" spans="1:28" ht="12.75">
      <c r="A11" s="150"/>
      <c r="B11" s="151" t="s">
        <v>10</v>
      </c>
      <c r="C11" s="152"/>
      <c r="D11" s="152" t="s">
        <v>6</v>
      </c>
      <c r="E11" s="152"/>
      <c r="F11" s="152"/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5">
        <f t="shared" si="1"/>
        <v>0</v>
      </c>
    </row>
    <row r="12" spans="1:28" ht="12.75">
      <c r="A12" s="150"/>
      <c r="B12" s="151" t="s">
        <v>11</v>
      </c>
      <c r="C12" s="152"/>
      <c r="D12" s="152" t="s">
        <v>6</v>
      </c>
      <c r="E12" s="152"/>
      <c r="F12" s="152"/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5">
        <f t="shared" si="1"/>
        <v>0</v>
      </c>
    </row>
    <row r="13" spans="1:28" ht="12.75">
      <c r="A13" s="150"/>
      <c r="B13" s="166">
        <v>2</v>
      </c>
      <c r="C13" s="166" t="s">
        <v>64</v>
      </c>
      <c r="D13" s="166" t="s">
        <v>6</v>
      </c>
      <c r="E13" s="166"/>
      <c r="F13" s="166"/>
      <c r="G13" s="170">
        <f>SUM(G14:G16)</f>
        <v>0</v>
      </c>
      <c r="H13" s="171">
        <f aca="true" t="shared" si="2" ref="H13:AA13">SUM(H14:H16)</f>
        <v>0</v>
      </c>
      <c r="I13" s="171">
        <f t="shared" si="2"/>
        <v>0</v>
      </c>
      <c r="J13" s="171">
        <f t="shared" si="2"/>
        <v>0</v>
      </c>
      <c r="K13" s="171">
        <f t="shared" si="2"/>
        <v>0</v>
      </c>
      <c r="L13" s="171">
        <f t="shared" si="2"/>
        <v>0</v>
      </c>
      <c r="M13" s="171">
        <f t="shared" si="2"/>
        <v>0</v>
      </c>
      <c r="N13" s="171">
        <f t="shared" si="2"/>
        <v>0</v>
      </c>
      <c r="O13" s="171">
        <f t="shared" si="2"/>
        <v>0</v>
      </c>
      <c r="P13" s="171">
        <f t="shared" si="2"/>
        <v>0</v>
      </c>
      <c r="Q13" s="171">
        <f t="shared" si="2"/>
        <v>0</v>
      </c>
      <c r="R13" s="171">
        <f t="shared" si="2"/>
        <v>0</v>
      </c>
      <c r="S13" s="171">
        <f t="shared" si="2"/>
        <v>0</v>
      </c>
      <c r="T13" s="171">
        <f t="shared" si="2"/>
        <v>0</v>
      </c>
      <c r="U13" s="171">
        <f t="shared" si="2"/>
        <v>0</v>
      </c>
      <c r="V13" s="171">
        <f t="shared" si="2"/>
        <v>0</v>
      </c>
      <c r="W13" s="171">
        <f t="shared" si="2"/>
        <v>0</v>
      </c>
      <c r="X13" s="171">
        <f t="shared" si="2"/>
        <v>0</v>
      </c>
      <c r="Y13" s="171">
        <f t="shared" si="2"/>
        <v>0</v>
      </c>
      <c r="Z13" s="171">
        <f t="shared" si="2"/>
        <v>0</v>
      </c>
      <c r="AA13" s="171">
        <f t="shared" si="2"/>
        <v>0</v>
      </c>
      <c r="AB13" s="155">
        <f t="shared" si="1"/>
        <v>0</v>
      </c>
    </row>
    <row r="14" spans="1:28" ht="12.75">
      <c r="A14" s="150"/>
      <c r="B14" s="151" t="s">
        <v>16</v>
      </c>
      <c r="C14" s="152" t="s">
        <v>2</v>
      </c>
      <c r="D14" s="152" t="s">
        <v>6</v>
      </c>
      <c r="E14" s="152"/>
      <c r="F14" s="152"/>
      <c r="G14" s="153">
        <f>'2.pielik. Alternatīvas'!G8</f>
        <v>0</v>
      </c>
      <c r="H14" s="154">
        <f>'2.pielik. Alternatīvas'!H8</f>
        <v>0</v>
      </c>
      <c r="I14" s="154">
        <f>'2.pielik. Alternatīvas'!I8</f>
        <v>0</v>
      </c>
      <c r="J14" s="154">
        <f>'2.pielik. Alternatīvas'!J8</f>
        <v>0</v>
      </c>
      <c r="K14" s="154">
        <f>'2.pielik. Alternatīvas'!K8</f>
        <v>0</v>
      </c>
      <c r="L14" s="154">
        <f>'2.pielik. Alternatīvas'!L8</f>
        <v>0</v>
      </c>
      <c r="M14" s="154">
        <f>'2.pielik. Alternatīvas'!M8</f>
        <v>0</v>
      </c>
      <c r="N14" s="154">
        <f>'2.pielik. Alternatīvas'!N8</f>
        <v>0</v>
      </c>
      <c r="O14" s="154">
        <f>'2.pielik. Alternatīvas'!O8</f>
        <v>0</v>
      </c>
      <c r="P14" s="154">
        <f>'2.pielik. Alternatīvas'!P8</f>
        <v>0</v>
      </c>
      <c r="Q14" s="154">
        <f>'2.pielik. Alternatīvas'!Q8</f>
        <v>0</v>
      </c>
      <c r="R14" s="154">
        <f>'2.pielik. Alternatīvas'!R8</f>
        <v>0</v>
      </c>
      <c r="S14" s="154">
        <f>'2.pielik. Alternatīvas'!S8</f>
        <v>0</v>
      </c>
      <c r="T14" s="154">
        <f>'2.pielik. Alternatīvas'!T8</f>
        <v>0</v>
      </c>
      <c r="U14" s="154">
        <f>'2.pielik. Alternatīvas'!U8</f>
        <v>0</v>
      </c>
      <c r="V14" s="154">
        <f>'2.pielik. Alternatīvas'!V8</f>
        <v>0</v>
      </c>
      <c r="W14" s="154">
        <f>'2.pielik. Alternatīvas'!W8</f>
        <v>0</v>
      </c>
      <c r="X14" s="154">
        <f>'2.pielik. Alternatīvas'!X8</f>
        <v>0</v>
      </c>
      <c r="Y14" s="154">
        <f>'2.pielik. Alternatīvas'!Y8</f>
        <v>0</v>
      </c>
      <c r="Z14" s="154">
        <f>'2.pielik. Alternatīvas'!Z8</f>
        <v>0</v>
      </c>
      <c r="AA14" s="154">
        <f>'2.pielik. Alternatīvas'!AA8</f>
        <v>0</v>
      </c>
      <c r="AB14" s="155">
        <f>SUM(G14:AA14)</f>
        <v>0</v>
      </c>
    </row>
    <row r="15" spans="1:28" ht="12.75">
      <c r="A15" s="150"/>
      <c r="B15" s="151" t="s">
        <v>19</v>
      </c>
      <c r="C15" s="152" t="s">
        <v>8</v>
      </c>
      <c r="D15" s="152" t="s">
        <v>6</v>
      </c>
      <c r="E15" s="152"/>
      <c r="F15" s="152"/>
      <c r="G15" s="153">
        <f>'2.pielik. Alternatīvas'!G9</f>
        <v>0</v>
      </c>
      <c r="H15" s="154">
        <f>'2.pielik. Alternatīvas'!H9</f>
        <v>0</v>
      </c>
      <c r="I15" s="154">
        <f>'2.pielik. Alternatīvas'!I9</f>
        <v>0</v>
      </c>
      <c r="J15" s="154">
        <f>'2.pielik. Alternatīvas'!J9</f>
        <v>0</v>
      </c>
      <c r="K15" s="154">
        <f>'2.pielik. Alternatīvas'!K9</f>
        <v>0</v>
      </c>
      <c r="L15" s="154">
        <f>'2.pielik. Alternatīvas'!L9</f>
        <v>0</v>
      </c>
      <c r="M15" s="154">
        <f>'2.pielik. Alternatīvas'!M9</f>
        <v>0</v>
      </c>
      <c r="N15" s="154">
        <f>'2.pielik. Alternatīvas'!N9</f>
        <v>0</v>
      </c>
      <c r="O15" s="154">
        <f>'2.pielik. Alternatīvas'!O9</f>
        <v>0</v>
      </c>
      <c r="P15" s="154">
        <f>'2.pielik. Alternatīvas'!P9</f>
        <v>0</v>
      </c>
      <c r="Q15" s="154">
        <f>'2.pielik. Alternatīvas'!Q9</f>
        <v>0</v>
      </c>
      <c r="R15" s="154">
        <f>'2.pielik. Alternatīvas'!R9</f>
        <v>0</v>
      </c>
      <c r="S15" s="154">
        <f>'2.pielik. Alternatīvas'!S9</f>
        <v>0</v>
      </c>
      <c r="T15" s="154">
        <f>'2.pielik. Alternatīvas'!T9</f>
        <v>0</v>
      </c>
      <c r="U15" s="154">
        <f>'2.pielik. Alternatīvas'!U9</f>
        <v>0</v>
      </c>
      <c r="V15" s="154">
        <f>'2.pielik. Alternatīvas'!V9</f>
        <v>0</v>
      </c>
      <c r="W15" s="154">
        <f>'2.pielik. Alternatīvas'!W9</f>
        <v>0</v>
      </c>
      <c r="X15" s="154">
        <f>'2.pielik. Alternatīvas'!X9</f>
        <v>0</v>
      </c>
      <c r="Y15" s="154">
        <f>'2.pielik. Alternatīvas'!Y9</f>
        <v>0</v>
      </c>
      <c r="Z15" s="154">
        <f>'2.pielik. Alternatīvas'!Z9</f>
        <v>0</v>
      </c>
      <c r="AA15" s="154">
        <f>'2.pielik. Alternatīvas'!AA9</f>
        <v>0</v>
      </c>
      <c r="AB15" s="155">
        <f t="shared" si="1"/>
        <v>0</v>
      </c>
    </row>
    <row r="16" spans="1:28" ht="12.75">
      <c r="A16" s="150"/>
      <c r="B16" s="151" t="s">
        <v>22</v>
      </c>
      <c r="C16" s="152" t="s">
        <v>12</v>
      </c>
      <c r="D16" s="152" t="s">
        <v>6</v>
      </c>
      <c r="E16" s="152"/>
      <c r="F16" s="152"/>
      <c r="G16" s="153">
        <f>'2.pielik. Alternatīvas'!G12</f>
        <v>0</v>
      </c>
      <c r="H16" s="154">
        <f>'2.pielik. Alternatīvas'!H12</f>
        <v>0</v>
      </c>
      <c r="I16" s="154">
        <f>'2.pielik. Alternatīvas'!I12</f>
        <v>0</v>
      </c>
      <c r="J16" s="154">
        <f>'2.pielik. Alternatīvas'!J12</f>
        <v>0</v>
      </c>
      <c r="K16" s="154">
        <f>'2.pielik. Alternatīvas'!K12</f>
        <v>0</v>
      </c>
      <c r="L16" s="154">
        <f>'2.pielik. Alternatīvas'!L12</f>
        <v>0</v>
      </c>
      <c r="M16" s="154">
        <f>'2.pielik. Alternatīvas'!M12</f>
        <v>0</v>
      </c>
      <c r="N16" s="154">
        <f>'2.pielik. Alternatīvas'!N12</f>
        <v>0</v>
      </c>
      <c r="O16" s="154">
        <f>'2.pielik. Alternatīvas'!O12</f>
        <v>0</v>
      </c>
      <c r="P16" s="154">
        <f>'2.pielik. Alternatīvas'!P12</f>
        <v>0</v>
      </c>
      <c r="Q16" s="154">
        <f>'2.pielik. Alternatīvas'!Q12</f>
        <v>0</v>
      </c>
      <c r="R16" s="154">
        <f>'2.pielik. Alternatīvas'!R12</f>
        <v>0</v>
      </c>
      <c r="S16" s="154">
        <f>'2.pielik. Alternatīvas'!S12</f>
        <v>0</v>
      </c>
      <c r="T16" s="154">
        <f>'2.pielik. Alternatīvas'!T12</f>
        <v>0</v>
      </c>
      <c r="U16" s="154">
        <f>'2.pielik. Alternatīvas'!U12</f>
        <v>0</v>
      </c>
      <c r="V16" s="154">
        <f>'2.pielik. Alternatīvas'!V12</f>
        <v>0</v>
      </c>
      <c r="W16" s="154">
        <f>'2.pielik. Alternatīvas'!W12</f>
        <v>0</v>
      </c>
      <c r="X16" s="154">
        <f>'2.pielik. Alternatīvas'!X12</f>
        <v>0</v>
      </c>
      <c r="Y16" s="154">
        <f>'2.pielik. Alternatīvas'!Y12</f>
        <v>0</v>
      </c>
      <c r="Z16" s="154">
        <f>'2.pielik. Alternatīvas'!Z12</f>
        <v>0</v>
      </c>
      <c r="AA16" s="154">
        <f>'2.pielik. Alternatīvas'!AA12</f>
        <v>0</v>
      </c>
      <c r="AB16" s="155">
        <f t="shared" si="1"/>
        <v>0</v>
      </c>
    </row>
    <row r="17" spans="1:28" ht="12.75">
      <c r="A17" s="150"/>
      <c r="B17" s="166">
        <v>3</v>
      </c>
      <c r="C17" s="166" t="s">
        <v>70</v>
      </c>
      <c r="D17" s="166" t="s">
        <v>6</v>
      </c>
      <c r="E17" s="166"/>
      <c r="F17" s="166"/>
      <c r="G17" s="170">
        <f>G13+G7</f>
        <v>0</v>
      </c>
      <c r="H17" s="171">
        <f aca="true" t="shared" si="3" ref="H17:AA17">H13+H7</f>
        <v>0</v>
      </c>
      <c r="I17" s="171">
        <f t="shared" si="3"/>
        <v>0</v>
      </c>
      <c r="J17" s="171">
        <f t="shared" si="3"/>
        <v>0</v>
      </c>
      <c r="K17" s="171">
        <f t="shared" si="3"/>
        <v>0</v>
      </c>
      <c r="L17" s="171">
        <f t="shared" si="3"/>
        <v>0</v>
      </c>
      <c r="M17" s="171">
        <f t="shared" si="3"/>
        <v>0</v>
      </c>
      <c r="N17" s="171">
        <f t="shared" si="3"/>
        <v>0</v>
      </c>
      <c r="O17" s="171">
        <f t="shared" si="3"/>
        <v>0</v>
      </c>
      <c r="P17" s="171">
        <f t="shared" si="3"/>
        <v>0</v>
      </c>
      <c r="Q17" s="171">
        <f t="shared" si="3"/>
        <v>0</v>
      </c>
      <c r="R17" s="171">
        <f t="shared" si="3"/>
        <v>0</v>
      </c>
      <c r="S17" s="171">
        <f t="shared" si="3"/>
        <v>0</v>
      </c>
      <c r="T17" s="171">
        <f t="shared" si="3"/>
        <v>0</v>
      </c>
      <c r="U17" s="171">
        <f t="shared" si="3"/>
        <v>0</v>
      </c>
      <c r="V17" s="171">
        <f t="shared" si="3"/>
        <v>0</v>
      </c>
      <c r="W17" s="171">
        <f t="shared" si="3"/>
        <v>0</v>
      </c>
      <c r="X17" s="171">
        <f t="shared" si="3"/>
        <v>0</v>
      </c>
      <c r="Y17" s="171">
        <f t="shared" si="3"/>
        <v>0</v>
      </c>
      <c r="Z17" s="171">
        <f t="shared" si="3"/>
        <v>0</v>
      </c>
      <c r="AA17" s="171">
        <f t="shared" si="3"/>
        <v>0</v>
      </c>
      <c r="AB17" s="155">
        <f t="shared" si="1"/>
        <v>0</v>
      </c>
    </row>
    <row r="18" spans="1:28" ht="12.75">
      <c r="A18" s="150"/>
      <c r="B18" s="166">
        <v>4</v>
      </c>
      <c r="C18" s="166" t="s">
        <v>50</v>
      </c>
      <c r="D18" s="236" t="s">
        <v>6</v>
      </c>
      <c r="E18" s="166"/>
      <c r="F18" s="166"/>
      <c r="G18" s="170">
        <f>SUM(G19:G21)</f>
        <v>0</v>
      </c>
      <c r="H18" s="171">
        <f aca="true" t="shared" si="4" ref="H18:AA18">SUM(H19:H21)</f>
        <v>0</v>
      </c>
      <c r="I18" s="171">
        <f t="shared" si="4"/>
        <v>0</v>
      </c>
      <c r="J18" s="171">
        <f t="shared" si="4"/>
        <v>0</v>
      </c>
      <c r="K18" s="171">
        <f t="shared" si="4"/>
        <v>0</v>
      </c>
      <c r="L18" s="171">
        <f t="shared" si="4"/>
        <v>0</v>
      </c>
      <c r="M18" s="171">
        <f t="shared" si="4"/>
        <v>0</v>
      </c>
      <c r="N18" s="171">
        <f t="shared" si="4"/>
        <v>0</v>
      </c>
      <c r="O18" s="171">
        <f t="shared" si="4"/>
        <v>0</v>
      </c>
      <c r="P18" s="171">
        <f t="shared" si="4"/>
        <v>0</v>
      </c>
      <c r="Q18" s="171">
        <f t="shared" si="4"/>
        <v>0</v>
      </c>
      <c r="R18" s="171">
        <f t="shared" si="4"/>
        <v>0</v>
      </c>
      <c r="S18" s="171">
        <f t="shared" si="4"/>
        <v>0</v>
      </c>
      <c r="T18" s="171">
        <f t="shared" si="4"/>
        <v>0</v>
      </c>
      <c r="U18" s="171">
        <f t="shared" si="4"/>
        <v>0</v>
      </c>
      <c r="V18" s="171">
        <f t="shared" si="4"/>
        <v>0</v>
      </c>
      <c r="W18" s="171">
        <f t="shared" si="4"/>
        <v>0</v>
      </c>
      <c r="X18" s="171">
        <f t="shared" si="4"/>
        <v>0</v>
      </c>
      <c r="Y18" s="171">
        <f t="shared" si="4"/>
        <v>0</v>
      </c>
      <c r="Z18" s="171">
        <f t="shared" si="4"/>
        <v>0</v>
      </c>
      <c r="AA18" s="171">
        <f t="shared" si="4"/>
        <v>0</v>
      </c>
      <c r="AB18" s="155">
        <f t="shared" si="1"/>
        <v>0</v>
      </c>
    </row>
    <row r="19" spans="1:28" ht="12.75">
      <c r="A19" s="150"/>
      <c r="B19" s="151" t="s">
        <v>54</v>
      </c>
      <c r="C19" s="152"/>
      <c r="D19" s="152" t="s">
        <v>6</v>
      </c>
      <c r="E19" s="152"/>
      <c r="F19" s="152"/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5">
        <f t="shared" si="1"/>
        <v>0</v>
      </c>
    </row>
    <row r="20" spans="1:28" ht="12.75">
      <c r="A20" s="150"/>
      <c r="B20" s="151" t="s">
        <v>55</v>
      </c>
      <c r="C20" s="152"/>
      <c r="D20" s="152" t="s">
        <v>6</v>
      </c>
      <c r="E20" s="152"/>
      <c r="F20" s="152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>
        <f t="shared" si="1"/>
        <v>0</v>
      </c>
    </row>
    <row r="21" spans="1:28" ht="12.75">
      <c r="A21" s="150"/>
      <c r="B21" s="151" t="s">
        <v>56</v>
      </c>
      <c r="C21" s="152"/>
      <c r="D21" s="152" t="s">
        <v>6</v>
      </c>
      <c r="E21" s="152"/>
      <c r="F21" s="152"/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5">
        <f t="shared" si="1"/>
        <v>0</v>
      </c>
    </row>
    <row r="22" spans="1:28" ht="12.75">
      <c r="A22" s="150"/>
      <c r="B22" s="166">
        <v>5</v>
      </c>
      <c r="C22" s="166" t="s">
        <v>71</v>
      </c>
      <c r="D22" s="166" t="s">
        <v>6</v>
      </c>
      <c r="E22" s="166"/>
      <c r="F22" s="166"/>
      <c r="G22" s="170">
        <f>SUM(G23:G24)</f>
        <v>0</v>
      </c>
      <c r="H22" s="171">
        <f aca="true" t="shared" si="5" ref="H22:AA22">SUM(H23:H24)</f>
        <v>0</v>
      </c>
      <c r="I22" s="171">
        <f t="shared" si="5"/>
        <v>0</v>
      </c>
      <c r="J22" s="171">
        <f t="shared" si="5"/>
        <v>0</v>
      </c>
      <c r="K22" s="171">
        <f t="shared" si="5"/>
        <v>0</v>
      </c>
      <c r="L22" s="171">
        <f t="shared" si="5"/>
        <v>0</v>
      </c>
      <c r="M22" s="171">
        <f t="shared" si="5"/>
        <v>0</v>
      </c>
      <c r="N22" s="171">
        <f t="shared" si="5"/>
        <v>0</v>
      </c>
      <c r="O22" s="171">
        <f t="shared" si="5"/>
        <v>0</v>
      </c>
      <c r="P22" s="171">
        <f t="shared" si="5"/>
        <v>0</v>
      </c>
      <c r="Q22" s="171">
        <f t="shared" si="5"/>
        <v>0</v>
      </c>
      <c r="R22" s="171">
        <f t="shared" si="5"/>
        <v>0</v>
      </c>
      <c r="S22" s="171">
        <f t="shared" si="5"/>
        <v>0</v>
      </c>
      <c r="T22" s="171">
        <f t="shared" si="5"/>
        <v>0</v>
      </c>
      <c r="U22" s="171">
        <f t="shared" si="5"/>
        <v>0</v>
      </c>
      <c r="V22" s="171">
        <f t="shared" si="5"/>
        <v>0</v>
      </c>
      <c r="W22" s="171">
        <f t="shared" si="5"/>
        <v>0</v>
      </c>
      <c r="X22" s="171">
        <f t="shared" si="5"/>
        <v>0</v>
      </c>
      <c r="Y22" s="171">
        <f t="shared" si="5"/>
        <v>0</v>
      </c>
      <c r="Z22" s="171">
        <f t="shared" si="5"/>
        <v>0</v>
      </c>
      <c r="AA22" s="171">
        <f t="shared" si="5"/>
        <v>0</v>
      </c>
      <c r="AB22" s="155">
        <f t="shared" si="1"/>
        <v>0</v>
      </c>
    </row>
    <row r="23" spans="1:28" ht="12.75">
      <c r="A23" s="150"/>
      <c r="B23" s="151" t="s">
        <v>72</v>
      </c>
      <c r="C23" s="30" t="s">
        <v>1</v>
      </c>
      <c r="D23" s="152" t="s">
        <v>6</v>
      </c>
      <c r="E23" s="152"/>
      <c r="F23" s="152"/>
      <c r="G23" s="153">
        <f>'2.pielik. Alternatīvas'!G10</f>
        <v>0</v>
      </c>
      <c r="H23" s="154">
        <f>'2.pielik. Alternatīvas'!H10</f>
        <v>0</v>
      </c>
      <c r="I23" s="154">
        <f>'2.pielik. Alternatīvas'!I10</f>
        <v>0</v>
      </c>
      <c r="J23" s="154">
        <f>'2.pielik. Alternatīvas'!J10</f>
        <v>0</v>
      </c>
      <c r="K23" s="154">
        <f>'2.pielik. Alternatīvas'!K10</f>
        <v>0</v>
      </c>
      <c r="L23" s="154">
        <f>'2.pielik. Alternatīvas'!L10</f>
        <v>0</v>
      </c>
      <c r="M23" s="154">
        <f>'2.pielik. Alternatīvas'!M10</f>
        <v>0</v>
      </c>
      <c r="N23" s="154">
        <f>'2.pielik. Alternatīvas'!N10</f>
        <v>0</v>
      </c>
      <c r="O23" s="154">
        <f>'2.pielik. Alternatīvas'!O10</f>
        <v>0</v>
      </c>
      <c r="P23" s="154">
        <f>'2.pielik. Alternatīvas'!P10</f>
        <v>0</v>
      </c>
      <c r="Q23" s="154">
        <f>'2.pielik. Alternatīvas'!Q10</f>
        <v>0</v>
      </c>
      <c r="R23" s="154">
        <f>'2.pielik. Alternatīvas'!R10</f>
        <v>0</v>
      </c>
      <c r="S23" s="154">
        <f>'2.pielik. Alternatīvas'!S10</f>
        <v>0</v>
      </c>
      <c r="T23" s="154">
        <f>'2.pielik. Alternatīvas'!T10</f>
        <v>0</v>
      </c>
      <c r="U23" s="154">
        <f>'2.pielik. Alternatīvas'!U10</f>
        <v>0</v>
      </c>
      <c r="V23" s="154">
        <f>'2.pielik. Alternatīvas'!V10</f>
        <v>0</v>
      </c>
      <c r="W23" s="154">
        <f>'2.pielik. Alternatīvas'!W10</f>
        <v>0</v>
      </c>
      <c r="X23" s="154">
        <f>'2.pielik. Alternatīvas'!X10</f>
        <v>0</v>
      </c>
      <c r="Y23" s="154">
        <f>'2.pielik. Alternatīvas'!Y10</f>
        <v>0</v>
      </c>
      <c r="Z23" s="154">
        <f>'2.pielik. Alternatīvas'!Z10</f>
        <v>0</v>
      </c>
      <c r="AA23" s="154">
        <f>'2.pielik. Alternatīvas'!AA10</f>
        <v>0</v>
      </c>
      <c r="AB23" s="155">
        <f t="shared" si="1"/>
        <v>0</v>
      </c>
    </row>
    <row r="24" spans="1:28" ht="12.75">
      <c r="A24" s="150"/>
      <c r="B24" s="151" t="s">
        <v>73</v>
      </c>
      <c r="C24" s="30" t="s">
        <v>0</v>
      </c>
      <c r="D24" s="152" t="s">
        <v>6</v>
      </c>
      <c r="E24" s="152"/>
      <c r="F24" s="152"/>
      <c r="G24" s="153">
        <f>'2.pielik. Alternatīvas'!G11</f>
        <v>0</v>
      </c>
      <c r="H24" s="154">
        <f>'2.pielik. Alternatīvas'!H11</f>
        <v>0</v>
      </c>
      <c r="I24" s="154">
        <f>'2.pielik. Alternatīvas'!I11</f>
        <v>0</v>
      </c>
      <c r="J24" s="154">
        <f>'2.pielik. Alternatīvas'!J11</f>
        <v>0</v>
      </c>
      <c r="K24" s="154">
        <f>'2.pielik. Alternatīvas'!K11</f>
        <v>0</v>
      </c>
      <c r="L24" s="154">
        <f>'2.pielik. Alternatīvas'!L11</f>
        <v>0</v>
      </c>
      <c r="M24" s="154">
        <f>'2.pielik. Alternatīvas'!M11</f>
        <v>0</v>
      </c>
      <c r="N24" s="154">
        <f>'2.pielik. Alternatīvas'!N11</f>
        <v>0</v>
      </c>
      <c r="O24" s="154">
        <f>'2.pielik. Alternatīvas'!O11</f>
        <v>0</v>
      </c>
      <c r="P24" s="154">
        <f>'2.pielik. Alternatīvas'!P11</f>
        <v>0</v>
      </c>
      <c r="Q24" s="154">
        <f>'2.pielik. Alternatīvas'!Q11</f>
        <v>0</v>
      </c>
      <c r="R24" s="154">
        <f>'2.pielik. Alternatīvas'!R11</f>
        <v>0</v>
      </c>
      <c r="S24" s="154">
        <f>'2.pielik. Alternatīvas'!S11</f>
        <v>0</v>
      </c>
      <c r="T24" s="154">
        <f>'2.pielik. Alternatīvas'!T11</f>
        <v>0</v>
      </c>
      <c r="U24" s="154">
        <f>'2.pielik. Alternatīvas'!U11</f>
        <v>0</v>
      </c>
      <c r="V24" s="154">
        <f>'2.pielik. Alternatīvas'!V11</f>
        <v>0</v>
      </c>
      <c r="W24" s="154">
        <f>'2.pielik. Alternatīvas'!W11</f>
        <v>0</v>
      </c>
      <c r="X24" s="154">
        <f>'2.pielik. Alternatīvas'!X11</f>
        <v>0</v>
      </c>
      <c r="Y24" s="154">
        <f>'2.pielik. Alternatīvas'!Y11</f>
        <v>0</v>
      </c>
      <c r="Z24" s="154">
        <f>'2.pielik. Alternatīvas'!Z11</f>
        <v>0</v>
      </c>
      <c r="AA24" s="154">
        <f>'2.pielik. Alternatīvas'!AA11</f>
        <v>0</v>
      </c>
      <c r="AB24" s="155">
        <f t="shared" si="1"/>
        <v>0</v>
      </c>
    </row>
    <row r="25" spans="2:28" ht="12.75">
      <c r="B25" s="237">
        <v>6</v>
      </c>
      <c r="C25" s="166" t="s">
        <v>47</v>
      </c>
      <c r="D25" s="237" t="s">
        <v>6</v>
      </c>
      <c r="E25" s="237"/>
      <c r="F25" s="237"/>
      <c r="G25" s="241">
        <f>SUM(G26:G28)</f>
        <v>0</v>
      </c>
      <c r="H25" s="240">
        <f aca="true" t="shared" si="6" ref="H25:AA25">SUM(H26:H28)</f>
        <v>0</v>
      </c>
      <c r="I25" s="240">
        <f t="shared" si="6"/>
        <v>0</v>
      </c>
      <c r="J25" s="240">
        <f t="shared" si="6"/>
        <v>0</v>
      </c>
      <c r="K25" s="240">
        <f t="shared" si="6"/>
        <v>0</v>
      </c>
      <c r="L25" s="240">
        <f t="shared" si="6"/>
        <v>0</v>
      </c>
      <c r="M25" s="240">
        <f t="shared" si="6"/>
        <v>0</v>
      </c>
      <c r="N25" s="240">
        <f t="shared" si="6"/>
        <v>0</v>
      </c>
      <c r="O25" s="240">
        <f t="shared" si="6"/>
        <v>0</v>
      </c>
      <c r="P25" s="240">
        <f t="shared" si="6"/>
        <v>0</v>
      </c>
      <c r="Q25" s="240">
        <f t="shared" si="6"/>
        <v>0</v>
      </c>
      <c r="R25" s="240">
        <f t="shared" si="6"/>
        <v>0</v>
      </c>
      <c r="S25" s="240">
        <f t="shared" si="6"/>
        <v>0</v>
      </c>
      <c r="T25" s="240">
        <f t="shared" si="6"/>
        <v>0</v>
      </c>
      <c r="U25" s="240">
        <f t="shared" si="6"/>
        <v>0</v>
      </c>
      <c r="V25" s="240">
        <f t="shared" si="6"/>
        <v>0</v>
      </c>
      <c r="W25" s="240">
        <f t="shared" si="6"/>
        <v>0</v>
      </c>
      <c r="X25" s="240">
        <f t="shared" si="6"/>
        <v>0</v>
      </c>
      <c r="Y25" s="240">
        <f t="shared" si="6"/>
        <v>0</v>
      </c>
      <c r="Z25" s="240">
        <f t="shared" si="6"/>
        <v>0</v>
      </c>
      <c r="AA25" s="240">
        <f t="shared" si="6"/>
        <v>0</v>
      </c>
      <c r="AB25" s="155">
        <f t="shared" si="1"/>
        <v>0</v>
      </c>
    </row>
    <row r="26" spans="2:28" ht="12.75">
      <c r="B26" s="230" t="s">
        <v>75</v>
      </c>
      <c r="C26" s="166"/>
      <c r="D26" s="152" t="s">
        <v>6</v>
      </c>
      <c r="E26" s="152"/>
      <c r="F26" s="152"/>
      <c r="G26" s="238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155">
        <f t="shared" si="1"/>
        <v>0</v>
      </c>
    </row>
    <row r="27" spans="2:28" ht="12.75">
      <c r="B27" s="230" t="s">
        <v>76</v>
      </c>
      <c r="C27" s="166"/>
      <c r="D27" s="152" t="s">
        <v>6</v>
      </c>
      <c r="E27" s="152"/>
      <c r="F27" s="152"/>
      <c r="G27" s="238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155">
        <f t="shared" si="1"/>
        <v>0</v>
      </c>
    </row>
    <row r="28" spans="2:28" ht="12.75">
      <c r="B28" s="122" t="s">
        <v>77</v>
      </c>
      <c r="C28" s="166"/>
      <c r="D28" s="152" t="s">
        <v>6</v>
      </c>
      <c r="E28" s="152"/>
      <c r="F28" s="152"/>
      <c r="G28" s="238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155">
        <f t="shared" si="1"/>
        <v>0</v>
      </c>
    </row>
    <row r="29" spans="1:28" ht="12.75">
      <c r="A29" s="150"/>
      <c r="B29" s="166">
        <v>7</v>
      </c>
      <c r="C29" s="166" t="s">
        <v>74</v>
      </c>
      <c r="D29" s="166" t="s">
        <v>6</v>
      </c>
      <c r="E29" s="166"/>
      <c r="F29" s="166"/>
      <c r="G29" s="170">
        <f>G18+G22+G25</f>
        <v>0</v>
      </c>
      <c r="H29" s="171">
        <f aca="true" t="shared" si="7" ref="H29:AA29">H18+H22+H25</f>
        <v>0</v>
      </c>
      <c r="I29" s="171">
        <f t="shared" si="7"/>
        <v>0</v>
      </c>
      <c r="J29" s="171">
        <f t="shared" si="7"/>
        <v>0</v>
      </c>
      <c r="K29" s="171">
        <f>K18+K22+K25</f>
        <v>0</v>
      </c>
      <c r="L29" s="171">
        <f t="shared" si="7"/>
        <v>0</v>
      </c>
      <c r="M29" s="171">
        <f t="shared" si="7"/>
        <v>0</v>
      </c>
      <c r="N29" s="171">
        <f t="shared" si="7"/>
        <v>0</v>
      </c>
      <c r="O29" s="171">
        <f>O18+O22+O25</f>
        <v>0</v>
      </c>
      <c r="P29" s="171">
        <f t="shared" si="7"/>
        <v>0</v>
      </c>
      <c r="Q29" s="171">
        <f t="shared" si="7"/>
        <v>0</v>
      </c>
      <c r="R29" s="171">
        <f t="shared" si="7"/>
        <v>0</v>
      </c>
      <c r="S29" s="171">
        <f t="shared" si="7"/>
        <v>0</v>
      </c>
      <c r="T29" s="171">
        <f t="shared" si="7"/>
        <v>0</v>
      </c>
      <c r="U29" s="171">
        <f t="shared" si="7"/>
        <v>0</v>
      </c>
      <c r="V29" s="171">
        <f t="shared" si="7"/>
        <v>0</v>
      </c>
      <c r="W29" s="171">
        <f t="shared" si="7"/>
        <v>0</v>
      </c>
      <c r="X29" s="171">
        <f t="shared" si="7"/>
        <v>0</v>
      </c>
      <c r="Y29" s="171">
        <f t="shared" si="7"/>
        <v>0</v>
      </c>
      <c r="Z29" s="171">
        <f t="shared" si="7"/>
        <v>0</v>
      </c>
      <c r="AA29" s="171">
        <f t="shared" si="7"/>
        <v>0</v>
      </c>
      <c r="AB29" s="155">
        <f t="shared" si="1"/>
        <v>0</v>
      </c>
    </row>
    <row r="30" spans="1:28" ht="12.75">
      <c r="A30" s="156"/>
      <c r="B30" s="172">
        <v>8</v>
      </c>
      <c r="C30" s="157" t="s">
        <v>14</v>
      </c>
      <c r="D30" s="172" t="s">
        <v>6</v>
      </c>
      <c r="E30" s="172"/>
      <c r="F30" s="172"/>
      <c r="G30" s="173">
        <f>G7+G13+G18+G22+G25</f>
        <v>0</v>
      </c>
      <c r="H30" s="174">
        <f aca="true" t="shared" si="8" ref="H30:AA30">H7+H13+H18+H22+H25</f>
        <v>0</v>
      </c>
      <c r="I30" s="174">
        <f t="shared" si="8"/>
        <v>0</v>
      </c>
      <c r="J30" s="174">
        <f t="shared" si="8"/>
        <v>0</v>
      </c>
      <c r="K30" s="174">
        <f t="shared" si="8"/>
        <v>0</v>
      </c>
      <c r="L30" s="174">
        <f t="shared" si="8"/>
        <v>0</v>
      </c>
      <c r="M30" s="174">
        <f t="shared" si="8"/>
        <v>0</v>
      </c>
      <c r="N30" s="174">
        <f t="shared" si="8"/>
        <v>0</v>
      </c>
      <c r="O30" s="174">
        <f t="shared" si="8"/>
        <v>0</v>
      </c>
      <c r="P30" s="174">
        <f t="shared" si="8"/>
        <v>0</v>
      </c>
      <c r="Q30" s="174">
        <f t="shared" si="8"/>
        <v>0</v>
      </c>
      <c r="R30" s="174">
        <f t="shared" si="8"/>
        <v>0</v>
      </c>
      <c r="S30" s="174">
        <f t="shared" si="8"/>
        <v>0</v>
      </c>
      <c r="T30" s="174">
        <f t="shared" si="8"/>
        <v>0</v>
      </c>
      <c r="U30" s="174">
        <f t="shared" si="8"/>
        <v>0</v>
      </c>
      <c r="V30" s="174">
        <f t="shared" si="8"/>
        <v>0</v>
      </c>
      <c r="W30" s="174">
        <f t="shared" si="8"/>
        <v>0</v>
      </c>
      <c r="X30" s="174">
        <f t="shared" si="8"/>
        <v>0</v>
      </c>
      <c r="Y30" s="174">
        <f t="shared" si="8"/>
        <v>0</v>
      </c>
      <c r="Z30" s="174">
        <f t="shared" si="8"/>
        <v>0</v>
      </c>
      <c r="AA30" s="175">
        <f t="shared" si="8"/>
        <v>0</v>
      </c>
      <c r="AB30" s="169">
        <f t="shared" si="1"/>
        <v>0</v>
      </c>
    </row>
    <row r="33" spans="1:28" ht="12.75">
      <c r="A33" s="158" t="s">
        <v>95</v>
      </c>
      <c r="B33" s="159"/>
      <c r="C33" s="159"/>
      <c r="D33" s="231"/>
      <c r="E33" s="231"/>
      <c r="F33" s="231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61"/>
    </row>
    <row r="34" spans="1:28" ht="6" customHeight="1">
      <c r="A34" s="132"/>
      <c r="B34" s="133"/>
      <c r="C34" s="134"/>
      <c r="D34" s="232"/>
      <c r="E34" s="232"/>
      <c r="F34" s="232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6"/>
    </row>
    <row r="35" spans="1:28" ht="12.75">
      <c r="A35" s="137"/>
      <c r="B35" s="138"/>
      <c r="C35" s="138"/>
      <c r="D35" s="233" t="s">
        <v>3</v>
      </c>
      <c r="E35" s="233"/>
      <c r="F35" s="233"/>
      <c r="G35" s="140">
        <v>2009</v>
      </c>
      <c r="H35" s="140">
        <v>2010</v>
      </c>
      <c r="I35" s="140">
        <v>2011</v>
      </c>
      <c r="J35" s="140">
        <v>2012</v>
      </c>
      <c r="K35" s="140">
        <v>2013</v>
      </c>
      <c r="L35" s="140">
        <v>2014</v>
      </c>
      <c r="M35" s="140">
        <v>2015</v>
      </c>
      <c r="N35" s="140">
        <v>2016</v>
      </c>
      <c r="O35" s="140">
        <v>2017</v>
      </c>
      <c r="P35" s="140">
        <v>2018</v>
      </c>
      <c r="Q35" s="140">
        <v>2019</v>
      </c>
      <c r="R35" s="140">
        <v>2020</v>
      </c>
      <c r="S35" s="140">
        <v>2021</v>
      </c>
      <c r="T35" s="140">
        <v>2022</v>
      </c>
      <c r="U35" s="140">
        <v>2023</v>
      </c>
      <c r="V35" s="140">
        <v>2024</v>
      </c>
      <c r="W35" s="140">
        <v>2025</v>
      </c>
      <c r="X35" s="140">
        <v>2026</v>
      </c>
      <c r="Y35" s="140">
        <v>2027</v>
      </c>
      <c r="Z35" s="140">
        <v>2028</v>
      </c>
      <c r="AA35" s="140">
        <v>2029</v>
      </c>
      <c r="AB35" s="141" t="s">
        <v>46</v>
      </c>
    </row>
    <row r="36" spans="1:28" ht="12.75">
      <c r="A36" s="142"/>
      <c r="B36" s="142"/>
      <c r="C36" s="142"/>
      <c r="D36" s="234"/>
      <c r="E36" s="234"/>
      <c r="F36" s="23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</row>
    <row r="37" spans="1:28" ht="12.75">
      <c r="A37" s="162"/>
      <c r="B37" s="163" t="s">
        <v>48</v>
      </c>
      <c r="C37" s="163"/>
      <c r="D37" s="235"/>
      <c r="E37" s="235"/>
      <c r="F37" s="235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5"/>
    </row>
    <row r="38" spans="1:28" ht="12.75">
      <c r="A38" s="142"/>
      <c r="B38" s="142"/>
      <c r="C38" s="142"/>
      <c r="D38" s="234"/>
      <c r="E38" s="234"/>
      <c r="F38" s="23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</row>
    <row r="39" spans="1:28" ht="12.75">
      <c r="A39" s="145"/>
      <c r="B39" s="167">
        <v>1</v>
      </c>
      <c r="C39" s="146" t="s">
        <v>49</v>
      </c>
      <c r="D39" s="167" t="s">
        <v>6</v>
      </c>
      <c r="E39" s="167"/>
      <c r="F39" s="167"/>
      <c r="G39" s="147">
        <f>SUM(G40:G44)</f>
        <v>0</v>
      </c>
      <c r="H39" s="148">
        <f aca="true" t="shared" si="9" ref="H39:AA39">SUM(H40:H44)</f>
        <v>0</v>
      </c>
      <c r="I39" s="148">
        <f t="shared" si="9"/>
        <v>0</v>
      </c>
      <c r="J39" s="148">
        <f t="shared" si="9"/>
        <v>0</v>
      </c>
      <c r="K39" s="148">
        <f t="shared" si="9"/>
        <v>0</v>
      </c>
      <c r="L39" s="148">
        <f t="shared" si="9"/>
        <v>0</v>
      </c>
      <c r="M39" s="148">
        <f t="shared" si="9"/>
        <v>0</v>
      </c>
      <c r="N39" s="148">
        <f t="shared" si="9"/>
        <v>0</v>
      </c>
      <c r="O39" s="148">
        <f t="shared" si="9"/>
        <v>0</v>
      </c>
      <c r="P39" s="148">
        <f t="shared" si="9"/>
        <v>0</v>
      </c>
      <c r="Q39" s="148">
        <f t="shared" si="9"/>
        <v>0</v>
      </c>
      <c r="R39" s="148">
        <f t="shared" si="9"/>
        <v>0</v>
      </c>
      <c r="S39" s="148">
        <f t="shared" si="9"/>
        <v>0</v>
      </c>
      <c r="T39" s="148">
        <f t="shared" si="9"/>
        <v>0</v>
      </c>
      <c r="U39" s="148">
        <f t="shared" si="9"/>
        <v>0</v>
      </c>
      <c r="V39" s="148">
        <f t="shared" si="9"/>
        <v>0</v>
      </c>
      <c r="W39" s="148">
        <f t="shared" si="9"/>
        <v>0</v>
      </c>
      <c r="X39" s="148">
        <f t="shared" si="9"/>
        <v>0</v>
      </c>
      <c r="Y39" s="148">
        <f t="shared" si="9"/>
        <v>0</v>
      </c>
      <c r="Z39" s="148">
        <f t="shared" si="9"/>
        <v>0</v>
      </c>
      <c r="AA39" s="148">
        <f t="shared" si="9"/>
        <v>0</v>
      </c>
      <c r="AB39" s="149">
        <f>SUM(G39:AA39)</f>
        <v>0</v>
      </c>
    </row>
    <row r="40" spans="1:28" ht="12.75">
      <c r="A40" s="150"/>
      <c r="B40" s="151" t="s">
        <v>5</v>
      </c>
      <c r="C40" s="152"/>
      <c r="D40" s="152" t="s">
        <v>6</v>
      </c>
      <c r="E40" s="152"/>
      <c r="F40" s="152"/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5">
        <f aca="true" t="shared" si="10" ref="AB40:AB62">SUM(G40:AA40)</f>
        <v>0</v>
      </c>
    </row>
    <row r="41" spans="1:28" ht="12.75">
      <c r="A41" s="150"/>
      <c r="B41" s="151" t="s">
        <v>7</v>
      </c>
      <c r="C41" s="152"/>
      <c r="D41" s="152" t="s">
        <v>6</v>
      </c>
      <c r="E41" s="152"/>
      <c r="F41" s="152"/>
      <c r="G41" s="153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>
        <f t="shared" si="10"/>
        <v>0</v>
      </c>
    </row>
    <row r="42" spans="1:28" ht="12.75">
      <c r="A42" s="150"/>
      <c r="B42" s="151" t="s">
        <v>9</v>
      </c>
      <c r="C42" s="152"/>
      <c r="D42" s="152" t="s">
        <v>6</v>
      </c>
      <c r="E42" s="152"/>
      <c r="F42" s="152"/>
      <c r="G42" s="153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5">
        <f t="shared" si="10"/>
        <v>0</v>
      </c>
    </row>
    <row r="43" spans="1:28" ht="12.75">
      <c r="A43" s="150"/>
      <c r="B43" s="151" t="s">
        <v>10</v>
      </c>
      <c r="C43" s="152"/>
      <c r="D43" s="152" t="s">
        <v>6</v>
      </c>
      <c r="E43" s="152"/>
      <c r="F43" s="152"/>
      <c r="G43" s="153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>
        <f t="shared" si="10"/>
        <v>0</v>
      </c>
    </row>
    <row r="44" spans="1:28" ht="12.75">
      <c r="A44" s="150"/>
      <c r="B44" s="151" t="s">
        <v>11</v>
      </c>
      <c r="C44" s="152"/>
      <c r="D44" s="152" t="s">
        <v>6</v>
      </c>
      <c r="E44" s="152"/>
      <c r="F44" s="152"/>
      <c r="G44" s="153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5">
        <f t="shared" si="10"/>
        <v>0</v>
      </c>
    </row>
    <row r="45" spans="1:28" ht="12.75">
      <c r="A45" s="150"/>
      <c r="B45" s="166">
        <v>2</v>
      </c>
      <c r="C45" s="166" t="s">
        <v>64</v>
      </c>
      <c r="D45" s="166" t="s">
        <v>6</v>
      </c>
      <c r="E45" s="166"/>
      <c r="F45" s="166"/>
      <c r="G45" s="170">
        <f>SUM(G46:G48)</f>
        <v>0</v>
      </c>
      <c r="H45" s="171">
        <f aca="true" t="shared" si="11" ref="H45:AA45">SUM(H46:H48)</f>
        <v>0</v>
      </c>
      <c r="I45" s="171">
        <f t="shared" si="11"/>
        <v>0</v>
      </c>
      <c r="J45" s="171">
        <f t="shared" si="11"/>
        <v>0</v>
      </c>
      <c r="K45" s="171">
        <f t="shared" si="11"/>
        <v>0</v>
      </c>
      <c r="L45" s="171">
        <f t="shared" si="11"/>
        <v>0</v>
      </c>
      <c r="M45" s="171">
        <f t="shared" si="11"/>
        <v>0</v>
      </c>
      <c r="N45" s="171">
        <f t="shared" si="11"/>
        <v>0</v>
      </c>
      <c r="O45" s="171">
        <f t="shared" si="11"/>
        <v>0</v>
      </c>
      <c r="P45" s="171">
        <f t="shared" si="11"/>
        <v>0</v>
      </c>
      <c r="Q45" s="171">
        <f t="shared" si="11"/>
        <v>0</v>
      </c>
      <c r="R45" s="171">
        <f t="shared" si="11"/>
        <v>0</v>
      </c>
      <c r="S45" s="171">
        <f t="shared" si="11"/>
        <v>0</v>
      </c>
      <c r="T45" s="171">
        <f t="shared" si="11"/>
        <v>0</v>
      </c>
      <c r="U45" s="171">
        <f t="shared" si="11"/>
        <v>0</v>
      </c>
      <c r="V45" s="171">
        <f t="shared" si="11"/>
        <v>0</v>
      </c>
      <c r="W45" s="171">
        <f t="shared" si="11"/>
        <v>0</v>
      </c>
      <c r="X45" s="171">
        <f t="shared" si="11"/>
        <v>0</v>
      </c>
      <c r="Y45" s="171">
        <f t="shared" si="11"/>
        <v>0</v>
      </c>
      <c r="Z45" s="171">
        <f t="shared" si="11"/>
        <v>0</v>
      </c>
      <c r="AA45" s="171">
        <f t="shared" si="11"/>
        <v>0</v>
      </c>
      <c r="AB45" s="155">
        <f t="shared" si="10"/>
        <v>0</v>
      </c>
    </row>
    <row r="46" spans="1:28" ht="12.75">
      <c r="A46" s="150"/>
      <c r="B46" s="151" t="s">
        <v>16</v>
      </c>
      <c r="C46" s="152" t="s">
        <v>2</v>
      </c>
      <c r="D46" s="152" t="s">
        <v>6</v>
      </c>
      <c r="E46" s="152"/>
      <c r="F46" s="152"/>
      <c r="G46" s="153">
        <f>'2.pielik. Alternatīvas'!G35</f>
        <v>0</v>
      </c>
      <c r="H46" s="154">
        <f>'2.pielik. Alternatīvas'!H35</f>
        <v>0</v>
      </c>
      <c r="I46" s="154">
        <f>'2.pielik. Alternatīvas'!I35</f>
        <v>0</v>
      </c>
      <c r="J46" s="154">
        <f>'2.pielik. Alternatīvas'!J35</f>
        <v>0</v>
      </c>
      <c r="K46" s="154">
        <f>'2.pielik. Alternatīvas'!K35</f>
        <v>0</v>
      </c>
      <c r="L46" s="154">
        <f>'2.pielik. Alternatīvas'!L35</f>
        <v>0</v>
      </c>
      <c r="M46" s="154">
        <f>'2.pielik. Alternatīvas'!M35</f>
        <v>0</v>
      </c>
      <c r="N46" s="154">
        <f>'2.pielik. Alternatīvas'!N35</f>
        <v>0</v>
      </c>
      <c r="O46" s="154">
        <f>'2.pielik. Alternatīvas'!O35</f>
        <v>0</v>
      </c>
      <c r="P46" s="154">
        <f>'2.pielik. Alternatīvas'!P35</f>
        <v>0</v>
      </c>
      <c r="Q46" s="154">
        <f>'2.pielik. Alternatīvas'!Q35</f>
        <v>0</v>
      </c>
      <c r="R46" s="154">
        <f>'2.pielik. Alternatīvas'!R35</f>
        <v>0</v>
      </c>
      <c r="S46" s="154">
        <f>'2.pielik. Alternatīvas'!S35</f>
        <v>0</v>
      </c>
      <c r="T46" s="154">
        <f>'2.pielik. Alternatīvas'!T35</f>
        <v>0</v>
      </c>
      <c r="U46" s="154">
        <f>'2.pielik. Alternatīvas'!U35</f>
        <v>0</v>
      </c>
      <c r="V46" s="154">
        <f>'2.pielik. Alternatīvas'!V35</f>
        <v>0</v>
      </c>
      <c r="W46" s="154">
        <f>'2.pielik. Alternatīvas'!W35</f>
        <v>0</v>
      </c>
      <c r="X46" s="154">
        <f>'2.pielik. Alternatīvas'!X35</f>
        <v>0</v>
      </c>
      <c r="Y46" s="154">
        <f>'2.pielik. Alternatīvas'!Y35</f>
        <v>0</v>
      </c>
      <c r="Z46" s="154">
        <f>'2.pielik. Alternatīvas'!Z35</f>
        <v>0</v>
      </c>
      <c r="AA46" s="154">
        <f>'2.pielik. Alternatīvas'!AA35</f>
        <v>0</v>
      </c>
      <c r="AB46" s="155">
        <f t="shared" si="10"/>
        <v>0</v>
      </c>
    </row>
    <row r="47" spans="1:28" ht="12.75">
      <c r="A47" s="150"/>
      <c r="B47" s="151" t="s">
        <v>19</v>
      </c>
      <c r="C47" s="152" t="s">
        <v>8</v>
      </c>
      <c r="D47" s="152" t="s">
        <v>6</v>
      </c>
      <c r="E47" s="152"/>
      <c r="F47" s="152"/>
      <c r="G47" s="153">
        <f>'2.pielik. Alternatīvas'!G36</f>
        <v>0</v>
      </c>
      <c r="H47" s="154">
        <f>'2.pielik. Alternatīvas'!H36</f>
        <v>0</v>
      </c>
      <c r="I47" s="154">
        <f>'2.pielik. Alternatīvas'!I36</f>
        <v>0</v>
      </c>
      <c r="J47" s="154">
        <f>'2.pielik. Alternatīvas'!J36</f>
        <v>0</v>
      </c>
      <c r="K47" s="154">
        <f>'2.pielik. Alternatīvas'!K36</f>
        <v>0</v>
      </c>
      <c r="L47" s="154">
        <f>'2.pielik. Alternatīvas'!L36</f>
        <v>0</v>
      </c>
      <c r="M47" s="154">
        <f>'2.pielik. Alternatīvas'!M36</f>
        <v>0</v>
      </c>
      <c r="N47" s="154">
        <f>'2.pielik. Alternatīvas'!N36</f>
        <v>0</v>
      </c>
      <c r="O47" s="154">
        <f>'2.pielik. Alternatīvas'!O36</f>
        <v>0</v>
      </c>
      <c r="P47" s="154">
        <f>'2.pielik. Alternatīvas'!P36</f>
        <v>0</v>
      </c>
      <c r="Q47" s="154">
        <f>'2.pielik. Alternatīvas'!Q36</f>
        <v>0</v>
      </c>
      <c r="R47" s="154">
        <f>'2.pielik. Alternatīvas'!R36</f>
        <v>0</v>
      </c>
      <c r="S47" s="154">
        <f>'2.pielik. Alternatīvas'!S36</f>
        <v>0</v>
      </c>
      <c r="T47" s="154">
        <f>'2.pielik. Alternatīvas'!T36</f>
        <v>0</v>
      </c>
      <c r="U47" s="154">
        <f>'2.pielik. Alternatīvas'!U36</f>
        <v>0</v>
      </c>
      <c r="V47" s="154">
        <f>'2.pielik. Alternatīvas'!V36</f>
        <v>0</v>
      </c>
      <c r="W47" s="154">
        <f>'2.pielik. Alternatīvas'!W36</f>
        <v>0</v>
      </c>
      <c r="X47" s="154">
        <f>'2.pielik. Alternatīvas'!X36</f>
        <v>0</v>
      </c>
      <c r="Y47" s="154">
        <f>'2.pielik. Alternatīvas'!Y36</f>
        <v>0</v>
      </c>
      <c r="Z47" s="154">
        <f>'2.pielik. Alternatīvas'!Z36</f>
        <v>0</v>
      </c>
      <c r="AA47" s="154">
        <f>'2.pielik. Alternatīvas'!AA36</f>
        <v>0</v>
      </c>
      <c r="AB47" s="155">
        <f t="shared" si="10"/>
        <v>0</v>
      </c>
    </row>
    <row r="48" spans="1:28" ht="12.75">
      <c r="A48" s="150"/>
      <c r="B48" s="151" t="s">
        <v>22</v>
      </c>
      <c r="C48" s="152" t="s">
        <v>12</v>
      </c>
      <c r="D48" s="152" t="s">
        <v>6</v>
      </c>
      <c r="E48" s="152"/>
      <c r="F48" s="152"/>
      <c r="G48" s="153">
        <f>'2.pielik. Alternatīvas'!G39</f>
        <v>0</v>
      </c>
      <c r="H48" s="154">
        <f>'2.pielik. Alternatīvas'!H39</f>
        <v>0</v>
      </c>
      <c r="I48" s="154">
        <f>'2.pielik. Alternatīvas'!I39</f>
        <v>0</v>
      </c>
      <c r="J48" s="154">
        <f>'2.pielik. Alternatīvas'!J39</f>
        <v>0</v>
      </c>
      <c r="K48" s="154">
        <f>'2.pielik. Alternatīvas'!K39</f>
        <v>0</v>
      </c>
      <c r="L48" s="154">
        <f>'2.pielik. Alternatīvas'!L39</f>
        <v>0</v>
      </c>
      <c r="M48" s="154">
        <f>'2.pielik. Alternatīvas'!M39</f>
        <v>0</v>
      </c>
      <c r="N48" s="154">
        <f>'2.pielik. Alternatīvas'!N39</f>
        <v>0</v>
      </c>
      <c r="O48" s="154">
        <f>'2.pielik. Alternatīvas'!O39</f>
        <v>0</v>
      </c>
      <c r="P48" s="154">
        <f>'2.pielik. Alternatīvas'!P39</f>
        <v>0</v>
      </c>
      <c r="Q48" s="154">
        <f>'2.pielik. Alternatīvas'!Q39</f>
        <v>0</v>
      </c>
      <c r="R48" s="154">
        <f>'2.pielik. Alternatīvas'!R39</f>
        <v>0</v>
      </c>
      <c r="S48" s="154">
        <f>'2.pielik. Alternatīvas'!S39</f>
        <v>0</v>
      </c>
      <c r="T48" s="154">
        <f>'2.pielik. Alternatīvas'!T39</f>
        <v>0</v>
      </c>
      <c r="U48" s="154">
        <f>'2.pielik. Alternatīvas'!U39</f>
        <v>0</v>
      </c>
      <c r="V48" s="154">
        <f>'2.pielik. Alternatīvas'!V39</f>
        <v>0</v>
      </c>
      <c r="W48" s="154">
        <f>'2.pielik. Alternatīvas'!W39</f>
        <v>0</v>
      </c>
      <c r="X48" s="154">
        <f>'2.pielik. Alternatīvas'!X39</f>
        <v>0</v>
      </c>
      <c r="Y48" s="154">
        <f>'2.pielik. Alternatīvas'!Y39</f>
        <v>0</v>
      </c>
      <c r="Z48" s="154">
        <f>'2.pielik. Alternatīvas'!Z39</f>
        <v>0</v>
      </c>
      <c r="AA48" s="154">
        <f>'2.pielik. Alternatīvas'!AA39</f>
        <v>0</v>
      </c>
      <c r="AB48" s="155">
        <f t="shared" si="10"/>
        <v>0</v>
      </c>
    </row>
    <row r="49" spans="1:28" ht="12.75">
      <c r="A49" s="150"/>
      <c r="B49" s="166">
        <v>3</v>
      </c>
      <c r="C49" s="166" t="s">
        <v>70</v>
      </c>
      <c r="D49" s="166" t="s">
        <v>6</v>
      </c>
      <c r="E49" s="166"/>
      <c r="F49" s="166"/>
      <c r="G49" s="170">
        <f>G45+G39</f>
        <v>0</v>
      </c>
      <c r="H49" s="171">
        <f aca="true" t="shared" si="12" ref="H49:AA49">H45+H39</f>
        <v>0</v>
      </c>
      <c r="I49" s="171">
        <f t="shared" si="12"/>
        <v>0</v>
      </c>
      <c r="J49" s="171">
        <f t="shared" si="12"/>
        <v>0</v>
      </c>
      <c r="K49" s="171">
        <f t="shared" si="12"/>
        <v>0</v>
      </c>
      <c r="L49" s="171">
        <f t="shared" si="12"/>
        <v>0</v>
      </c>
      <c r="M49" s="171">
        <f t="shared" si="12"/>
        <v>0</v>
      </c>
      <c r="N49" s="171">
        <f t="shared" si="12"/>
        <v>0</v>
      </c>
      <c r="O49" s="171">
        <f t="shared" si="12"/>
        <v>0</v>
      </c>
      <c r="P49" s="171">
        <f t="shared" si="12"/>
        <v>0</v>
      </c>
      <c r="Q49" s="171">
        <f t="shared" si="12"/>
        <v>0</v>
      </c>
      <c r="R49" s="171">
        <f t="shared" si="12"/>
        <v>0</v>
      </c>
      <c r="S49" s="171">
        <f t="shared" si="12"/>
        <v>0</v>
      </c>
      <c r="T49" s="171">
        <f t="shared" si="12"/>
        <v>0</v>
      </c>
      <c r="U49" s="171">
        <f t="shared" si="12"/>
        <v>0</v>
      </c>
      <c r="V49" s="171">
        <f t="shared" si="12"/>
        <v>0</v>
      </c>
      <c r="W49" s="171">
        <f t="shared" si="12"/>
        <v>0</v>
      </c>
      <c r="X49" s="171">
        <f t="shared" si="12"/>
        <v>0</v>
      </c>
      <c r="Y49" s="171">
        <f t="shared" si="12"/>
        <v>0</v>
      </c>
      <c r="Z49" s="171">
        <f t="shared" si="12"/>
        <v>0</v>
      </c>
      <c r="AA49" s="171">
        <f t="shared" si="12"/>
        <v>0</v>
      </c>
      <c r="AB49" s="155">
        <f t="shared" si="10"/>
        <v>0</v>
      </c>
    </row>
    <row r="50" spans="1:28" ht="12.75">
      <c r="A50" s="150"/>
      <c r="B50" s="166">
        <v>4</v>
      </c>
      <c r="C50" s="166" t="s">
        <v>50</v>
      </c>
      <c r="D50" s="236" t="s">
        <v>6</v>
      </c>
      <c r="E50" s="166"/>
      <c r="F50" s="166"/>
      <c r="G50" s="170">
        <f>SUM(G51:G53)</f>
        <v>0</v>
      </c>
      <c r="H50" s="171">
        <f aca="true" t="shared" si="13" ref="H50:AA50">SUM(H51:H53)</f>
        <v>0</v>
      </c>
      <c r="I50" s="171">
        <f t="shared" si="13"/>
        <v>0</v>
      </c>
      <c r="J50" s="171">
        <f t="shared" si="13"/>
        <v>0</v>
      </c>
      <c r="K50" s="171">
        <f t="shared" si="13"/>
        <v>0</v>
      </c>
      <c r="L50" s="171">
        <f t="shared" si="13"/>
        <v>0</v>
      </c>
      <c r="M50" s="171">
        <f t="shared" si="13"/>
        <v>0</v>
      </c>
      <c r="N50" s="171">
        <f t="shared" si="13"/>
        <v>0</v>
      </c>
      <c r="O50" s="171">
        <f t="shared" si="13"/>
        <v>0</v>
      </c>
      <c r="P50" s="171">
        <f t="shared" si="13"/>
        <v>0</v>
      </c>
      <c r="Q50" s="171">
        <f t="shared" si="13"/>
        <v>0</v>
      </c>
      <c r="R50" s="171">
        <f t="shared" si="13"/>
        <v>0</v>
      </c>
      <c r="S50" s="171">
        <f t="shared" si="13"/>
        <v>0</v>
      </c>
      <c r="T50" s="171">
        <f t="shared" si="13"/>
        <v>0</v>
      </c>
      <c r="U50" s="171">
        <f t="shared" si="13"/>
        <v>0</v>
      </c>
      <c r="V50" s="171">
        <f t="shared" si="13"/>
        <v>0</v>
      </c>
      <c r="W50" s="171">
        <f t="shared" si="13"/>
        <v>0</v>
      </c>
      <c r="X50" s="171">
        <f t="shared" si="13"/>
        <v>0</v>
      </c>
      <c r="Y50" s="171">
        <f t="shared" si="13"/>
        <v>0</v>
      </c>
      <c r="Z50" s="171">
        <f t="shared" si="13"/>
        <v>0</v>
      </c>
      <c r="AA50" s="171">
        <f t="shared" si="13"/>
        <v>0</v>
      </c>
      <c r="AB50" s="155">
        <f t="shared" si="10"/>
        <v>0</v>
      </c>
    </row>
    <row r="51" spans="1:28" ht="12.75">
      <c r="A51" s="150"/>
      <c r="B51" s="151" t="s">
        <v>54</v>
      </c>
      <c r="C51" s="152"/>
      <c r="D51" s="152" t="s">
        <v>6</v>
      </c>
      <c r="E51" s="152"/>
      <c r="F51" s="152"/>
      <c r="G51" s="153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>
        <f t="shared" si="10"/>
        <v>0</v>
      </c>
    </row>
    <row r="52" spans="1:28" ht="12.75">
      <c r="A52" s="150"/>
      <c r="B52" s="151" t="s">
        <v>55</v>
      </c>
      <c r="C52" s="152"/>
      <c r="D52" s="152" t="s">
        <v>6</v>
      </c>
      <c r="E52" s="152"/>
      <c r="F52" s="152"/>
      <c r="G52" s="153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5">
        <f t="shared" si="10"/>
        <v>0</v>
      </c>
    </row>
    <row r="53" spans="1:28" ht="12.75">
      <c r="A53" s="150"/>
      <c r="B53" s="151" t="s">
        <v>56</v>
      </c>
      <c r="C53" s="152"/>
      <c r="D53" s="152" t="s">
        <v>6</v>
      </c>
      <c r="E53" s="152"/>
      <c r="F53" s="152"/>
      <c r="G53" s="153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>
        <f t="shared" si="10"/>
        <v>0</v>
      </c>
    </row>
    <row r="54" spans="1:28" ht="12.75">
      <c r="A54" s="150"/>
      <c r="B54" s="166">
        <v>5</v>
      </c>
      <c r="C54" s="166" t="s">
        <v>71</v>
      </c>
      <c r="D54" s="166" t="s">
        <v>6</v>
      </c>
      <c r="E54" s="166"/>
      <c r="F54" s="166"/>
      <c r="G54" s="170">
        <f>SUM(G55:G56)</f>
        <v>0</v>
      </c>
      <c r="H54" s="171">
        <f aca="true" t="shared" si="14" ref="H54:AA54">SUM(H55:H56)</f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171">
        <f t="shared" si="14"/>
        <v>0</v>
      </c>
      <c r="U54" s="171">
        <f t="shared" si="14"/>
        <v>0</v>
      </c>
      <c r="V54" s="171">
        <f t="shared" si="14"/>
        <v>0</v>
      </c>
      <c r="W54" s="171">
        <f t="shared" si="14"/>
        <v>0</v>
      </c>
      <c r="X54" s="171">
        <f t="shared" si="14"/>
        <v>0</v>
      </c>
      <c r="Y54" s="171">
        <f t="shared" si="14"/>
        <v>0</v>
      </c>
      <c r="Z54" s="171">
        <f t="shared" si="14"/>
        <v>0</v>
      </c>
      <c r="AA54" s="171">
        <f t="shared" si="14"/>
        <v>0</v>
      </c>
      <c r="AB54" s="155">
        <f t="shared" si="10"/>
        <v>0</v>
      </c>
    </row>
    <row r="55" spans="1:28" ht="12.75">
      <c r="A55" s="150"/>
      <c r="B55" s="151" t="s">
        <v>72</v>
      </c>
      <c r="C55" s="30" t="s">
        <v>1</v>
      </c>
      <c r="D55" s="152" t="s">
        <v>6</v>
      </c>
      <c r="E55" s="152"/>
      <c r="F55" s="152"/>
      <c r="G55" s="153">
        <f>'2.pielik. Alternatīvas'!G37</f>
        <v>0</v>
      </c>
      <c r="H55" s="154">
        <f>'2.pielik. Alternatīvas'!H37</f>
        <v>0</v>
      </c>
      <c r="I55" s="154">
        <f>'2.pielik. Alternatīvas'!I37</f>
        <v>0</v>
      </c>
      <c r="J55" s="154">
        <f>'2.pielik. Alternatīvas'!J37</f>
        <v>0</v>
      </c>
      <c r="K55" s="154">
        <f>'2.pielik. Alternatīvas'!K37</f>
        <v>0</v>
      </c>
      <c r="L55" s="154">
        <f>'2.pielik. Alternatīvas'!L37</f>
        <v>0</v>
      </c>
      <c r="M55" s="154">
        <f>'2.pielik. Alternatīvas'!M37</f>
        <v>0</v>
      </c>
      <c r="N55" s="154">
        <f>'2.pielik. Alternatīvas'!N37</f>
        <v>0</v>
      </c>
      <c r="O55" s="154">
        <f>'2.pielik. Alternatīvas'!O37</f>
        <v>0</v>
      </c>
      <c r="P55" s="154">
        <f>'2.pielik. Alternatīvas'!P37</f>
        <v>0</v>
      </c>
      <c r="Q55" s="154">
        <f>'2.pielik. Alternatīvas'!Q37</f>
        <v>0</v>
      </c>
      <c r="R55" s="154">
        <f>'2.pielik. Alternatīvas'!R37</f>
        <v>0</v>
      </c>
      <c r="S55" s="154">
        <f>'2.pielik. Alternatīvas'!S37</f>
        <v>0</v>
      </c>
      <c r="T55" s="154">
        <f>'2.pielik. Alternatīvas'!T37</f>
        <v>0</v>
      </c>
      <c r="U55" s="154">
        <f>'2.pielik. Alternatīvas'!U37</f>
        <v>0</v>
      </c>
      <c r="V55" s="154">
        <f>'2.pielik. Alternatīvas'!V37</f>
        <v>0</v>
      </c>
      <c r="W55" s="154">
        <f>'2.pielik. Alternatīvas'!W37</f>
        <v>0</v>
      </c>
      <c r="X55" s="154">
        <f>'2.pielik. Alternatīvas'!X37</f>
        <v>0</v>
      </c>
      <c r="Y55" s="154">
        <f>'2.pielik. Alternatīvas'!Y37</f>
        <v>0</v>
      </c>
      <c r="Z55" s="154">
        <f>'2.pielik. Alternatīvas'!Z37</f>
        <v>0</v>
      </c>
      <c r="AA55" s="154">
        <f>'2.pielik. Alternatīvas'!AA37</f>
        <v>0</v>
      </c>
      <c r="AB55" s="155">
        <f t="shared" si="10"/>
        <v>0</v>
      </c>
    </row>
    <row r="56" spans="1:28" ht="12.75">
      <c r="A56" s="150"/>
      <c r="B56" s="151" t="s">
        <v>73</v>
      </c>
      <c r="C56" s="30" t="s">
        <v>0</v>
      </c>
      <c r="D56" s="152" t="s">
        <v>6</v>
      </c>
      <c r="E56" s="152"/>
      <c r="F56" s="152"/>
      <c r="G56" s="153">
        <f>'2.pielik. Alternatīvas'!G38</f>
        <v>0</v>
      </c>
      <c r="H56" s="154">
        <f>'2.pielik. Alternatīvas'!H38</f>
        <v>0</v>
      </c>
      <c r="I56" s="154">
        <f>'2.pielik. Alternatīvas'!I38</f>
        <v>0</v>
      </c>
      <c r="J56" s="154">
        <f>'2.pielik. Alternatīvas'!J38</f>
        <v>0</v>
      </c>
      <c r="K56" s="154">
        <f>'2.pielik. Alternatīvas'!K38</f>
        <v>0</v>
      </c>
      <c r="L56" s="154">
        <f>'2.pielik. Alternatīvas'!L38</f>
        <v>0</v>
      </c>
      <c r="M56" s="154">
        <f>'2.pielik. Alternatīvas'!M38</f>
        <v>0</v>
      </c>
      <c r="N56" s="154">
        <f>'2.pielik. Alternatīvas'!N38</f>
        <v>0</v>
      </c>
      <c r="O56" s="154">
        <f>'2.pielik. Alternatīvas'!O38</f>
        <v>0</v>
      </c>
      <c r="P56" s="154">
        <f>'2.pielik. Alternatīvas'!P38</f>
        <v>0</v>
      </c>
      <c r="Q56" s="154">
        <f>'2.pielik. Alternatīvas'!Q38</f>
        <v>0</v>
      </c>
      <c r="R56" s="154">
        <f>'2.pielik. Alternatīvas'!R38</f>
        <v>0</v>
      </c>
      <c r="S56" s="154">
        <f>'2.pielik. Alternatīvas'!S38</f>
        <v>0</v>
      </c>
      <c r="T56" s="154">
        <f>'2.pielik. Alternatīvas'!T38</f>
        <v>0</v>
      </c>
      <c r="U56" s="154">
        <f>'2.pielik. Alternatīvas'!U38</f>
        <v>0</v>
      </c>
      <c r="V56" s="154">
        <f>'2.pielik. Alternatīvas'!V38</f>
        <v>0</v>
      </c>
      <c r="W56" s="154">
        <f>'2.pielik. Alternatīvas'!W38</f>
        <v>0</v>
      </c>
      <c r="X56" s="154">
        <f>'2.pielik. Alternatīvas'!X38</f>
        <v>0</v>
      </c>
      <c r="Y56" s="154">
        <f>'2.pielik. Alternatīvas'!Y38</f>
        <v>0</v>
      </c>
      <c r="Z56" s="154">
        <f>'2.pielik. Alternatīvas'!Z38</f>
        <v>0</v>
      </c>
      <c r="AA56" s="154">
        <f>'2.pielik. Alternatīvas'!AA38</f>
        <v>0</v>
      </c>
      <c r="AB56" s="155">
        <f t="shared" si="10"/>
        <v>0</v>
      </c>
    </row>
    <row r="57" spans="2:28" ht="12.75">
      <c r="B57" s="237">
        <v>6</v>
      </c>
      <c r="C57" s="166" t="s">
        <v>47</v>
      </c>
      <c r="D57" s="237" t="s">
        <v>6</v>
      </c>
      <c r="E57" s="237"/>
      <c r="F57" s="237"/>
      <c r="G57" s="170">
        <f>SUM(G58:G60)</f>
        <v>0</v>
      </c>
      <c r="H57" s="171">
        <f aca="true" t="shared" si="15" ref="H57:AA57">SUM(H58:H60)</f>
        <v>0</v>
      </c>
      <c r="I57" s="171">
        <f t="shared" si="15"/>
        <v>0</v>
      </c>
      <c r="J57" s="171">
        <f t="shared" si="15"/>
        <v>0</v>
      </c>
      <c r="K57" s="171">
        <f t="shared" si="15"/>
        <v>0</v>
      </c>
      <c r="L57" s="171">
        <f t="shared" si="15"/>
        <v>0</v>
      </c>
      <c r="M57" s="171">
        <f t="shared" si="15"/>
        <v>0</v>
      </c>
      <c r="N57" s="171">
        <f t="shared" si="15"/>
        <v>0</v>
      </c>
      <c r="O57" s="171">
        <f t="shared" si="15"/>
        <v>0</v>
      </c>
      <c r="P57" s="171">
        <f t="shared" si="15"/>
        <v>0</v>
      </c>
      <c r="Q57" s="171">
        <f t="shared" si="15"/>
        <v>0</v>
      </c>
      <c r="R57" s="171">
        <f t="shared" si="15"/>
        <v>0</v>
      </c>
      <c r="S57" s="171">
        <f t="shared" si="15"/>
        <v>0</v>
      </c>
      <c r="T57" s="171">
        <f t="shared" si="15"/>
        <v>0</v>
      </c>
      <c r="U57" s="171">
        <f t="shared" si="15"/>
        <v>0</v>
      </c>
      <c r="V57" s="171">
        <f t="shared" si="15"/>
        <v>0</v>
      </c>
      <c r="W57" s="171">
        <f t="shared" si="15"/>
        <v>0</v>
      </c>
      <c r="X57" s="171">
        <f t="shared" si="15"/>
        <v>0</v>
      </c>
      <c r="Y57" s="171">
        <f t="shared" si="15"/>
        <v>0</v>
      </c>
      <c r="Z57" s="171">
        <f t="shared" si="15"/>
        <v>0</v>
      </c>
      <c r="AA57" s="171">
        <f t="shared" si="15"/>
        <v>0</v>
      </c>
      <c r="AB57" s="155">
        <f t="shared" si="10"/>
        <v>0</v>
      </c>
    </row>
    <row r="58" spans="2:28" ht="12.75">
      <c r="B58" s="230" t="s">
        <v>75</v>
      </c>
      <c r="C58" s="166"/>
      <c r="D58" s="152" t="s">
        <v>6</v>
      </c>
      <c r="E58" s="152"/>
      <c r="F58" s="152"/>
      <c r="G58" s="153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5">
        <f t="shared" si="10"/>
        <v>0</v>
      </c>
    </row>
    <row r="59" spans="2:28" ht="12.75">
      <c r="B59" s="230" t="s">
        <v>76</v>
      </c>
      <c r="C59" s="166"/>
      <c r="D59" s="152" t="s">
        <v>6</v>
      </c>
      <c r="E59" s="152"/>
      <c r="F59" s="152"/>
      <c r="G59" s="153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5">
        <f t="shared" si="10"/>
        <v>0</v>
      </c>
    </row>
    <row r="60" spans="2:28" ht="12.75">
      <c r="B60" s="122" t="s">
        <v>77</v>
      </c>
      <c r="C60" s="166"/>
      <c r="D60" s="152" t="s">
        <v>6</v>
      </c>
      <c r="E60" s="152"/>
      <c r="F60" s="152"/>
      <c r="G60" s="153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5">
        <f t="shared" si="10"/>
        <v>0</v>
      </c>
    </row>
    <row r="61" spans="1:28" ht="12.75">
      <c r="A61" s="150"/>
      <c r="B61" s="166">
        <v>7</v>
      </c>
      <c r="C61" s="166" t="s">
        <v>74</v>
      </c>
      <c r="D61" s="166" t="s">
        <v>6</v>
      </c>
      <c r="E61" s="166"/>
      <c r="F61" s="166"/>
      <c r="G61" s="170">
        <f>G50+G54+G57</f>
        <v>0</v>
      </c>
      <c r="H61" s="171">
        <f aca="true" t="shared" si="16" ref="H61:AA61">H50+H54+H57</f>
        <v>0</v>
      </c>
      <c r="I61" s="171">
        <f t="shared" si="16"/>
        <v>0</v>
      </c>
      <c r="J61" s="171">
        <f t="shared" si="16"/>
        <v>0</v>
      </c>
      <c r="K61" s="171">
        <f t="shared" si="16"/>
        <v>0</v>
      </c>
      <c r="L61" s="171">
        <f t="shared" si="16"/>
        <v>0</v>
      </c>
      <c r="M61" s="171">
        <f t="shared" si="16"/>
        <v>0</v>
      </c>
      <c r="N61" s="171">
        <f t="shared" si="16"/>
        <v>0</v>
      </c>
      <c r="O61" s="171">
        <f t="shared" si="16"/>
        <v>0</v>
      </c>
      <c r="P61" s="171">
        <f t="shared" si="16"/>
        <v>0</v>
      </c>
      <c r="Q61" s="171">
        <f t="shared" si="16"/>
        <v>0</v>
      </c>
      <c r="R61" s="171">
        <f t="shared" si="16"/>
        <v>0</v>
      </c>
      <c r="S61" s="171">
        <f t="shared" si="16"/>
        <v>0</v>
      </c>
      <c r="T61" s="171">
        <f t="shared" si="16"/>
        <v>0</v>
      </c>
      <c r="U61" s="171">
        <f t="shared" si="16"/>
        <v>0</v>
      </c>
      <c r="V61" s="171">
        <f t="shared" si="16"/>
        <v>0</v>
      </c>
      <c r="W61" s="171">
        <f t="shared" si="16"/>
        <v>0</v>
      </c>
      <c r="X61" s="171">
        <f t="shared" si="16"/>
        <v>0</v>
      </c>
      <c r="Y61" s="171">
        <f t="shared" si="16"/>
        <v>0</v>
      </c>
      <c r="Z61" s="171">
        <f t="shared" si="16"/>
        <v>0</v>
      </c>
      <c r="AA61" s="171">
        <f t="shared" si="16"/>
        <v>0</v>
      </c>
      <c r="AB61" s="155">
        <f t="shared" si="10"/>
        <v>0</v>
      </c>
    </row>
    <row r="62" spans="1:28" ht="12.75">
      <c r="A62" s="156"/>
      <c r="B62" s="172">
        <v>8</v>
      </c>
      <c r="C62" s="157" t="s">
        <v>14</v>
      </c>
      <c r="D62" s="172" t="s">
        <v>6</v>
      </c>
      <c r="E62" s="172"/>
      <c r="F62" s="172"/>
      <c r="G62" s="242">
        <f>G39+G45+G50+G54+G57</f>
        <v>0</v>
      </c>
      <c r="H62" s="243">
        <f aca="true" t="shared" si="17" ref="H62:AA62">H39+H45+H50+H54+H57</f>
        <v>0</v>
      </c>
      <c r="I62" s="243">
        <f t="shared" si="17"/>
        <v>0</v>
      </c>
      <c r="J62" s="243">
        <f t="shared" si="17"/>
        <v>0</v>
      </c>
      <c r="K62" s="243">
        <f t="shared" si="17"/>
        <v>0</v>
      </c>
      <c r="L62" s="243">
        <f t="shared" si="17"/>
        <v>0</v>
      </c>
      <c r="M62" s="243">
        <f t="shared" si="17"/>
        <v>0</v>
      </c>
      <c r="N62" s="243">
        <f t="shared" si="17"/>
        <v>0</v>
      </c>
      <c r="O62" s="243">
        <f t="shared" si="17"/>
        <v>0</v>
      </c>
      <c r="P62" s="243">
        <f t="shared" si="17"/>
        <v>0</v>
      </c>
      <c r="Q62" s="243">
        <f t="shared" si="17"/>
        <v>0</v>
      </c>
      <c r="R62" s="243">
        <f t="shared" si="17"/>
        <v>0</v>
      </c>
      <c r="S62" s="243">
        <f t="shared" si="17"/>
        <v>0</v>
      </c>
      <c r="T62" s="243">
        <f t="shared" si="17"/>
        <v>0</v>
      </c>
      <c r="U62" s="243">
        <f t="shared" si="17"/>
        <v>0</v>
      </c>
      <c r="V62" s="243">
        <f t="shared" si="17"/>
        <v>0</v>
      </c>
      <c r="W62" s="243">
        <f t="shared" si="17"/>
        <v>0</v>
      </c>
      <c r="X62" s="243">
        <f t="shared" si="17"/>
        <v>0</v>
      </c>
      <c r="Y62" s="243">
        <f t="shared" si="17"/>
        <v>0</v>
      </c>
      <c r="Z62" s="243">
        <f t="shared" si="17"/>
        <v>0</v>
      </c>
      <c r="AA62" s="243">
        <f t="shared" si="17"/>
        <v>0</v>
      </c>
      <c r="AB62" s="169">
        <f t="shared" si="1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1" r:id="rId1"/>
  <headerFooter alignWithMargins="0">
    <oddHeader>&amp;C3. Pielikuma aprēķins - Sociālekonomiskā analīze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26"/>
  <sheetViews>
    <sheetView showGridLines="0" zoomScale="90" zoomScaleNormal="90" zoomScalePageLayoutView="0" workbookViewId="0" topLeftCell="A1">
      <selection activeCell="B26" sqref="A1:R26"/>
    </sheetView>
  </sheetViews>
  <sheetFormatPr defaultColWidth="8.75390625" defaultRowHeight="15.75"/>
  <cols>
    <col min="1" max="1" width="5.375" style="122" customWidth="1"/>
    <col min="2" max="2" width="8.75390625" style="122" customWidth="1"/>
    <col min="3" max="3" width="21.75390625" style="122" customWidth="1"/>
    <col min="4" max="4" width="9.25390625" style="122" customWidth="1"/>
    <col min="5" max="5" width="5.875" style="122" customWidth="1"/>
    <col min="6" max="16384" width="8.75390625" style="122" customWidth="1"/>
  </cols>
  <sheetData>
    <row r="1" spans="1:18" ht="12.75">
      <c r="A1" s="263" t="s">
        <v>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5"/>
    </row>
    <row r="3" spans="1:18" ht="12.75">
      <c r="A3" s="263" t="s">
        <v>97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2:8" ht="45" customHeight="1">
      <c r="B4" s="130"/>
      <c r="C4" s="130"/>
      <c r="D4" s="266" t="s">
        <v>59</v>
      </c>
      <c r="E4" s="191"/>
      <c r="F4" s="262" t="s">
        <v>98</v>
      </c>
      <c r="G4" s="262"/>
      <c r="H4" s="262" t="s">
        <v>99</v>
      </c>
    </row>
    <row r="5" spans="1:8" ht="12.75">
      <c r="A5" s="24" t="s">
        <v>5</v>
      </c>
      <c r="B5" s="30" t="s">
        <v>0</v>
      </c>
      <c r="C5" s="24"/>
      <c r="D5" s="122" t="s">
        <v>102</v>
      </c>
      <c r="E5" s="120" t="s">
        <v>6</v>
      </c>
      <c r="F5" s="457">
        <f>'2.pielik. Alternatīvas'!AB11</f>
        <v>0</v>
      </c>
      <c r="G5" s="457"/>
      <c r="H5" s="457">
        <f>'2.pielik. Alternatīvas'!AB23</f>
        <v>0</v>
      </c>
    </row>
    <row r="6" spans="1:8" ht="12.75">
      <c r="A6" s="30" t="s">
        <v>7</v>
      </c>
      <c r="B6" s="30" t="s">
        <v>12</v>
      </c>
      <c r="C6" s="30"/>
      <c r="D6" s="122" t="s">
        <v>101</v>
      </c>
      <c r="E6" s="121" t="s">
        <v>6</v>
      </c>
      <c r="F6" s="122">
        <f>'2.pielik. Alternatīvas'!AB12</f>
        <v>0</v>
      </c>
      <c r="H6" s="122">
        <f>'2.pielik. Alternatīvas'!AB24</f>
        <v>0</v>
      </c>
    </row>
    <row r="7" spans="1:8" ht="12.75">
      <c r="A7" s="30" t="s">
        <v>9</v>
      </c>
      <c r="B7" s="30" t="s">
        <v>2</v>
      </c>
      <c r="C7" s="30"/>
      <c r="D7" s="122" t="s">
        <v>100</v>
      </c>
      <c r="E7" s="121" t="s">
        <v>6</v>
      </c>
      <c r="F7" s="122">
        <f>'2.pielik. Alternatīvas'!AB8</f>
        <v>0</v>
      </c>
      <c r="H7" s="122">
        <f>'2.pielik. Alternatīvas'!AB20</f>
        <v>0</v>
      </c>
    </row>
    <row r="8" spans="1:8" ht="12.75">
      <c r="A8" s="30" t="s">
        <v>10</v>
      </c>
      <c r="B8" s="30" t="s">
        <v>1</v>
      </c>
      <c r="C8" s="30"/>
      <c r="D8" s="122" t="s">
        <v>103</v>
      </c>
      <c r="E8" s="121" t="s">
        <v>6</v>
      </c>
      <c r="F8" s="457">
        <f>'2.pielik. Alternatīvas'!AB10</f>
        <v>0</v>
      </c>
      <c r="G8" s="457"/>
      <c r="H8" s="457">
        <f>'2.pielik. Alternatīvas'!AB22</f>
        <v>0</v>
      </c>
    </row>
    <row r="9" spans="1:8" ht="12.75">
      <c r="A9" s="30" t="s">
        <v>11</v>
      </c>
      <c r="B9" s="30" t="s">
        <v>8</v>
      </c>
      <c r="C9" s="30"/>
      <c r="E9" s="121" t="s">
        <v>6</v>
      </c>
      <c r="F9" s="122">
        <f>'2.pielik. Alternatīvas'!AB9</f>
        <v>0</v>
      </c>
      <c r="H9" s="122">
        <f>'2.pielik. Alternatīvas'!AB21</f>
        <v>0</v>
      </c>
    </row>
    <row r="11" spans="1:18" ht="12.75">
      <c r="A11" s="263" t="s">
        <v>104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</row>
    <row r="12" spans="1:9" ht="46.5" customHeight="1">
      <c r="A12" s="268"/>
      <c r="B12" s="268"/>
      <c r="C12" s="268"/>
      <c r="D12" s="269" t="s">
        <v>59</v>
      </c>
      <c r="E12" s="270"/>
      <c r="F12" s="271" t="s">
        <v>122</v>
      </c>
      <c r="G12" s="268"/>
      <c r="H12" s="269" t="s">
        <v>123</v>
      </c>
      <c r="I12" s="268"/>
    </row>
    <row r="13" spans="1:9" ht="12.75">
      <c r="A13" s="122" t="s">
        <v>16</v>
      </c>
      <c r="B13" s="122" t="s">
        <v>105</v>
      </c>
      <c r="D13" s="127" t="s">
        <v>106</v>
      </c>
      <c r="E13" s="121" t="s">
        <v>6</v>
      </c>
      <c r="F13" s="122">
        <f>H7+H6+H9+H8</f>
        <v>0</v>
      </c>
      <c r="G13" s="267" t="b">
        <f>F13&gt;0</f>
        <v>0</v>
      </c>
      <c r="H13" s="457">
        <f>H7+H6+H9+H8</f>
        <v>0</v>
      </c>
      <c r="I13" s="267" t="b">
        <f>H13&lt;0</f>
        <v>0</v>
      </c>
    </row>
    <row r="14" spans="1:8" ht="12.75">
      <c r="A14" s="122" t="s">
        <v>19</v>
      </c>
      <c r="B14" s="122" t="s">
        <v>107</v>
      </c>
      <c r="D14" s="127" t="s">
        <v>108</v>
      </c>
      <c r="E14" s="121" t="s">
        <v>6</v>
      </c>
      <c r="F14" s="457">
        <f>H5+F13</f>
        <v>0</v>
      </c>
      <c r="H14" s="457">
        <f>H5</f>
        <v>0</v>
      </c>
    </row>
    <row r="15" spans="1:8" ht="12.75">
      <c r="A15" s="122" t="s">
        <v>22</v>
      </c>
      <c r="B15" s="122" t="s">
        <v>110</v>
      </c>
      <c r="D15" s="127" t="s">
        <v>109</v>
      </c>
      <c r="E15" s="121" t="s">
        <v>6</v>
      </c>
      <c r="F15" s="122" t="e">
        <f>F14/H5</f>
        <v>#DIV/0!</v>
      </c>
      <c r="H15" s="122" t="e">
        <f>H14/H5</f>
        <v>#DIV/0!</v>
      </c>
    </row>
    <row r="16" spans="1:9" ht="12.75">
      <c r="A16" s="122" t="s">
        <v>25</v>
      </c>
      <c r="B16" s="122" t="s">
        <v>116</v>
      </c>
      <c r="D16" s="127" t="s">
        <v>117</v>
      </c>
      <c r="E16" s="121" t="s">
        <v>6</v>
      </c>
      <c r="F16" s="458"/>
      <c r="G16" s="267" t="b">
        <f>F16='Neparedz.izdevumi'!E3</f>
        <v>1</v>
      </c>
      <c r="H16" s="458"/>
      <c r="I16" s="267" t="b">
        <f>H16='Neparedz.izdevumi'!E3</f>
        <v>1</v>
      </c>
    </row>
    <row r="17" spans="1:8" ht="12.75">
      <c r="A17" s="122" t="s">
        <v>27</v>
      </c>
      <c r="B17" s="122" t="s">
        <v>118</v>
      </c>
      <c r="D17" s="127" t="s">
        <v>119</v>
      </c>
      <c r="E17" s="121" t="s">
        <v>6</v>
      </c>
      <c r="F17" s="122" t="e">
        <f>F16*F15</f>
        <v>#DIV/0!</v>
      </c>
      <c r="H17" s="122" t="e">
        <f>H16*H15</f>
        <v>#DIV/0!</v>
      </c>
    </row>
    <row r="18" spans="1:8" ht="12.75">
      <c r="A18" s="122" t="s">
        <v>29</v>
      </c>
      <c r="B18" s="122" t="s">
        <v>120</v>
      </c>
      <c r="D18" s="127" t="s">
        <v>121</v>
      </c>
      <c r="E18" s="121" t="s">
        <v>6</v>
      </c>
      <c r="F18" s="122" t="e">
        <f>0.85*F17</f>
        <v>#DIV/0!</v>
      </c>
      <c r="H18" s="122" t="e">
        <f>0.85*H17</f>
        <v>#DIV/0!</v>
      </c>
    </row>
    <row r="21" spans="1:18" ht="12.75">
      <c r="A21" s="263" t="s">
        <v>111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5"/>
    </row>
    <row r="22" spans="4:5" ht="45" customHeight="1">
      <c r="D22" s="328" t="s">
        <v>59</v>
      </c>
      <c r="E22" s="190"/>
    </row>
    <row r="23" spans="1:6" ht="12.75">
      <c r="A23" s="122" t="s">
        <v>51</v>
      </c>
      <c r="B23" s="122" t="s">
        <v>112</v>
      </c>
      <c r="D23" s="122" t="s">
        <v>125</v>
      </c>
      <c r="E23" s="191"/>
      <c r="F23" s="122">
        <f>'2.pielik. Alternatīvas'!AB25</f>
        <v>0</v>
      </c>
    </row>
    <row r="24" spans="1:6" ht="12.75">
      <c r="A24" s="122" t="s">
        <v>52</v>
      </c>
      <c r="B24" s="122" t="s">
        <v>113</v>
      </c>
      <c r="D24" s="122" t="s">
        <v>126</v>
      </c>
      <c r="E24" s="191"/>
      <c r="F24" s="196" t="e">
        <f>IRR('2.pielik. Alternatīvas'!G13:AA13)</f>
        <v>#NUM!</v>
      </c>
    </row>
    <row r="25" spans="1:6" ht="12.75">
      <c r="A25" s="122" t="s">
        <v>53</v>
      </c>
      <c r="B25" s="122" t="s">
        <v>114</v>
      </c>
      <c r="D25" s="122" t="s">
        <v>127</v>
      </c>
      <c r="E25" s="191"/>
      <c r="F25" s="122">
        <f>'4.pielik.Finanšu an. aprēķins'!AB37</f>
        <v>0</v>
      </c>
    </row>
    <row r="26" spans="1:6" ht="12.75">
      <c r="A26" s="122" t="s">
        <v>124</v>
      </c>
      <c r="B26" s="122" t="s">
        <v>115</v>
      </c>
      <c r="D26" s="122" t="s">
        <v>128</v>
      </c>
      <c r="E26" s="191"/>
      <c r="F26" s="196" t="e">
        <f>IRR('4.pielik.Finanšu an. aprēķins'!G22:AA22)</f>
        <v>#NUM!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&amp;C4. Pielikums - Projekta pamatstadijas finanšu analīze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zoomScale="70" zoomScaleNormal="70" zoomScalePageLayoutView="0" workbookViewId="0" topLeftCell="N1">
      <selection activeCell="AB37" sqref="A1:AB37"/>
    </sheetView>
  </sheetViews>
  <sheetFormatPr defaultColWidth="8.25390625" defaultRowHeight="15.75"/>
  <cols>
    <col min="1" max="1" width="3.875" style="195" customWidth="1"/>
    <col min="2" max="2" width="3.875" style="307" customWidth="1"/>
    <col min="3" max="3" width="3.00390625" style="195" customWidth="1"/>
    <col min="4" max="4" width="37.125" style="195" customWidth="1"/>
    <col min="5" max="5" width="6.50390625" style="307" customWidth="1"/>
    <col min="6" max="6" width="6.50390625" style="307" hidden="1" customWidth="1"/>
    <col min="7" max="7" width="9.50390625" style="195" bestFit="1" customWidth="1"/>
    <col min="8" max="8" width="8.125" style="195" customWidth="1"/>
    <col min="9" max="25" width="8.125" style="195" bestFit="1" customWidth="1"/>
    <col min="26" max="26" width="8.375" style="195" bestFit="1" customWidth="1"/>
    <col min="27" max="27" width="8.375" style="195" customWidth="1"/>
    <col min="28" max="28" width="9.50390625" style="195" bestFit="1" customWidth="1"/>
    <col min="29" max="16384" width="8.25390625" style="195" customWidth="1"/>
  </cols>
  <sheetData>
    <row r="1" spans="1:28" ht="12.75">
      <c r="A1" s="119"/>
      <c r="B1" s="308" t="s">
        <v>156</v>
      </c>
      <c r="C1" s="309"/>
      <c r="D1" s="309"/>
      <c r="E1" s="252"/>
      <c r="F1" s="2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2.75">
      <c r="A2" s="5"/>
      <c r="B2" s="272"/>
      <c r="C2" s="7"/>
      <c r="D2" s="7"/>
      <c r="E2" s="253"/>
      <c r="F2" s="25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</row>
    <row r="3" spans="1:28" ht="12.75">
      <c r="A3" s="11"/>
      <c r="B3" s="273"/>
      <c r="C3" s="12"/>
      <c r="D3" s="13"/>
      <c r="E3" s="320" t="s">
        <v>3</v>
      </c>
      <c r="F3" s="320"/>
      <c r="G3" s="14">
        <v>2009</v>
      </c>
      <c r="H3" s="14">
        <f>G3+1</f>
        <v>2010</v>
      </c>
      <c r="I3" s="14">
        <f>H3+1</f>
        <v>2011</v>
      </c>
      <c r="J3" s="14">
        <f aca="true" t="shared" si="0" ref="J3:AA3">I3+1</f>
        <v>2012</v>
      </c>
      <c r="K3" s="14">
        <f t="shared" si="0"/>
        <v>2013</v>
      </c>
      <c r="L3" s="14">
        <f t="shared" si="0"/>
        <v>2014</v>
      </c>
      <c r="M3" s="14">
        <f t="shared" si="0"/>
        <v>2015</v>
      </c>
      <c r="N3" s="14">
        <f t="shared" si="0"/>
        <v>2016</v>
      </c>
      <c r="O3" s="14">
        <f t="shared" si="0"/>
        <v>2017</v>
      </c>
      <c r="P3" s="14">
        <f t="shared" si="0"/>
        <v>2018</v>
      </c>
      <c r="Q3" s="14">
        <f t="shared" si="0"/>
        <v>2019</v>
      </c>
      <c r="R3" s="14">
        <f t="shared" si="0"/>
        <v>2020</v>
      </c>
      <c r="S3" s="14">
        <f t="shared" si="0"/>
        <v>2021</v>
      </c>
      <c r="T3" s="14">
        <f t="shared" si="0"/>
        <v>2022</v>
      </c>
      <c r="U3" s="14">
        <f t="shared" si="0"/>
        <v>2023</v>
      </c>
      <c r="V3" s="14">
        <f t="shared" si="0"/>
        <v>2024</v>
      </c>
      <c r="W3" s="14">
        <f t="shared" si="0"/>
        <v>2025</v>
      </c>
      <c r="X3" s="14">
        <f t="shared" si="0"/>
        <v>2026</v>
      </c>
      <c r="Y3" s="14">
        <f t="shared" si="0"/>
        <v>2027</v>
      </c>
      <c r="Z3" s="14">
        <f t="shared" si="0"/>
        <v>2028</v>
      </c>
      <c r="AA3" s="14">
        <f t="shared" si="0"/>
        <v>2029</v>
      </c>
      <c r="AB3" s="274" t="s">
        <v>46</v>
      </c>
    </row>
    <row r="4" spans="1:28" ht="12.75">
      <c r="A4" s="275"/>
      <c r="B4" s="276"/>
      <c r="C4" s="194"/>
      <c r="D4" s="194"/>
      <c r="E4" s="276"/>
      <c r="F4" s="276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</row>
    <row r="5" spans="1:28" ht="12.75">
      <c r="A5" s="275"/>
      <c r="B5" s="276"/>
      <c r="C5" s="194"/>
      <c r="D5" s="194"/>
      <c r="E5" s="276"/>
      <c r="F5" s="276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</row>
    <row r="6" spans="1:28" ht="12.75">
      <c r="A6" s="18"/>
      <c r="B6" s="256" t="s">
        <v>37</v>
      </c>
      <c r="C6" s="19"/>
      <c r="D6" s="19"/>
      <c r="E6" s="256"/>
      <c r="F6" s="25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</row>
    <row r="7" spans="1:28" ht="12.75">
      <c r="A7" s="278" t="s">
        <v>131</v>
      </c>
      <c r="B7" s="279"/>
      <c r="C7" s="280"/>
      <c r="D7" s="280"/>
      <c r="E7" s="279"/>
      <c r="F7" s="279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</row>
    <row r="8" spans="1:28" ht="12.75">
      <c r="A8" s="281"/>
      <c r="B8" s="282">
        <v>1</v>
      </c>
      <c r="C8" s="283" t="s">
        <v>2</v>
      </c>
      <c r="D8" s="283"/>
      <c r="E8" s="316" t="s">
        <v>6</v>
      </c>
      <c r="F8" s="316"/>
      <c r="G8" s="285">
        <f>'2.pielik. Alternatīvas'!G8</f>
        <v>0</v>
      </c>
      <c r="H8" s="286">
        <f>'2.pielik. Alternatīvas'!H8</f>
        <v>0</v>
      </c>
      <c r="I8" s="286">
        <f>'2.pielik. Alternatīvas'!I8</f>
        <v>0</v>
      </c>
      <c r="J8" s="286">
        <f>'2.pielik. Alternatīvas'!J8</f>
        <v>0</v>
      </c>
      <c r="K8" s="286">
        <f>'2.pielik. Alternatīvas'!K8</f>
        <v>0</v>
      </c>
      <c r="L8" s="286">
        <f>'2.pielik. Alternatīvas'!L8</f>
        <v>0</v>
      </c>
      <c r="M8" s="286">
        <f>'2.pielik. Alternatīvas'!M8</f>
        <v>0</v>
      </c>
      <c r="N8" s="286">
        <f>'2.pielik. Alternatīvas'!N8</f>
        <v>0</v>
      </c>
      <c r="O8" s="286">
        <f>'2.pielik. Alternatīvas'!O8</f>
        <v>0</v>
      </c>
      <c r="P8" s="286">
        <f>'2.pielik. Alternatīvas'!P8</f>
        <v>0</v>
      </c>
      <c r="Q8" s="286">
        <f>'2.pielik. Alternatīvas'!Q8</f>
        <v>0</v>
      </c>
      <c r="R8" s="286">
        <f>'2.pielik. Alternatīvas'!R8</f>
        <v>0</v>
      </c>
      <c r="S8" s="286">
        <f>'2.pielik. Alternatīvas'!S8</f>
        <v>0</v>
      </c>
      <c r="T8" s="286">
        <f>'2.pielik. Alternatīvas'!T8</f>
        <v>0</v>
      </c>
      <c r="U8" s="286">
        <f>'2.pielik. Alternatīvas'!U8</f>
        <v>0</v>
      </c>
      <c r="V8" s="286">
        <f>'2.pielik. Alternatīvas'!V8</f>
        <v>0</v>
      </c>
      <c r="W8" s="286">
        <f>'2.pielik. Alternatīvas'!W8</f>
        <v>0</v>
      </c>
      <c r="X8" s="286">
        <f>'2.pielik. Alternatīvas'!X8</f>
        <v>0</v>
      </c>
      <c r="Y8" s="286">
        <f>'2.pielik. Alternatīvas'!Y8</f>
        <v>0</v>
      </c>
      <c r="Z8" s="286">
        <f>'2.pielik. Alternatīvas'!Z8</f>
        <v>0</v>
      </c>
      <c r="AA8" s="286">
        <f>'2.pielik. Alternatīvas'!AA8</f>
        <v>0</v>
      </c>
      <c r="AB8" s="287">
        <f>SUM(G8:AA8)</f>
        <v>0</v>
      </c>
    </row>
    <row r="9" spans="1:28" ht="12.75">
      <c r="A9" s="275"/>
      <c r="B9" s="288">
        <v>2</v>
      </c>
      <c r="C9" s="289" t="s">
        <v>8</v>
      </c>
      <c r="D9" s="289"/>
      <c r="E9" s="317" t="s">
        <v>6</v>
      </c>
      <c r="F9" s="317"/>
      <c r="G9" s="170">
        <f>'2.pielik. Alternatīvas'!G9</f>
        <v>0</v>
      </c>
      <c r="H9" s="171">
        <f>'2.pielik. Alternatīvas'!H9</f>
        <v>0</v>
      </c>
      <c r="I9" s="171">
        <f>'2.pielik. Alternatīvas'!I9</f>
        <v>0</v>
      </c>
      <c r="J9" s="171">
        <f>'2.pielik. Alternatīvas'!J9</f>
        <v>0</v>
      </c>
      <c r="K9" s="171">
        <f>'2.pielik. Alternatīvas'!K9</f>
        <v>0</v>
      </c>
      <c r="L9" s="171">
        <f>'2.pielik. Alternatīvas'!L9</f>
        <v>0</v>
      </c>
      <c r="M9" s="171">
        <f>'2.pielik. Alternatīvas'!M9</f>
        <v>0</v>
      </c>
      <c r="N9" s="171">
        <f>'2.pielik. Alternatīvas'!N9</f>
        <v>0</v>
      </c>
      <c r="O9" s="171">
        <f>'2.pielik. Alternatīvas'!O9</f>
        <v>0</v>
      </c>
      <c r="P9" s="171">
        <f>'2.pielik. Alternatīvas'!P9</f>
        <v>0</v>
      </c>
      <c r="Q9" s="171">
        <f>'2.pielik. Alternatīvas'!Q9</f>
        <v>0</v>
      </c>
      <c r="R9" s="171">
        <f>'2.pielik. Alternatīvas'!R9</f>
        <v>0</v>
      </c>
      <c r="S9" s="171">
        <f>'2.pielik. Alternatīvas'!S9</f>
        <v>0</v>
      </c>
      <c r="T9" s="171">
        <f>'2.pielik. Alternatīvas'!T9</f>
        <v>0</v>
      </c>
      <c r="U9" s="171">
        <f>'2.pielik. Alternatīvas'!U9</f>
        <v>0</v>
      </c>
      <c r="V9" s="171">
        <f>'2.pielik. Alternatīvas'!V9</f>
        <v>0</v>
      </c>
      <c r="W9" s="171">
        <f>'2.pielik. Alternatīvas'!W9</f>
        <v>0</v>
      </c>
      <c r="X9" s="171">
        <f>'2.pielik. Alternatīvas'!X9</f>
        <v>0</v>
      </c>
      <c r="Y9" s="171">
        <f>'2.pielik. Alternatīvas'!Y9</f>
        <v>0</v>
      </c>
      <c r="Z9" s="171">
        <f>'2.pielik. Alternatīvas'!Z9</f>
        <v>0</v>
      </c>
      <c r="AA9" s="171">
        <f>'2.pielik. Alternatīvas'!AA9</f>
        <v>0</v>
      </c>
      <c r="AB9" s="291">
        <f>SUM(G9:AA9)</f>
        <v>0</v>
      </c>
    </row>
    <row r="10" spans="1:28" ht="12.75">
      <c r="A10" s="275"/>
      <c r="B10" s="288">
        <v>3</v>
      </c>
      <c r="C10" s="289" t="s">
        <v>12</v>
      </c>
      <c r="D10" s="289"/>
      <c r="E10" s="317" t="s">
        <v>6</v>
      </c>
      <c r="F10" s="317"/>
      <c r="G10" s="292">
        <f>'2.pielik. Alternatīvas'!G12</f>
        <v>0</v>
      </c>
      <c r="H10" s="293">
        <f>'2.pielik. Alternatīvas'!H12</f>
        <v>0</v>
      </c>
      <c r="I10" s="293">
        <f>'2.pielik. Alternatīvas'!I12</f>
        <v>0</v>
      </c>
      <c r="J10" s="293">
        <f>'2.pielik. Alternatīvas'!J12</f>
        <v>0</v>
      </c>
      <c r="K10" s="293">
        <f>'2.pielik. Alternatīvas'!K12</f>
        <v>0</v>
      </c>
      <c r="L10" s="293">
        <f>'2.pielik. Alternatīvas'!L12</f>
        <v>0</v>
      </c>
      <c r="M10" s="293">
        <f>'2.pielik. Alternatīvas'!M12</f>
        <v>0</v>
      </c>
      <c r="N10" s="293">
        <f>'2.pielik. Alternatīvas'!N12</f>
        <v>0</v>
      </c>
      <c r="O10" s="293">
        <f>'2.pielik. Alternatīvas'!O12</f>
        <v>0</v>
      </c>
      <c r="P10" s="293">
        <f>'2.pielik. Alternatīvas'!P12</f>
        <v>0</v>
      </c>
      <c r="Q10" s="293">
        <f>'2.pielik. Alternatīvas'!Q12</f>
        <v>0</v>
      </c>
      <c r="R10" s="293">
        <f>'2.pielik. Alternatīvas'!R12</f>
        <v>0</v>
      </c>
      <c r="S10" s="293">
        <f>'2.pielik. Alternatīvas'!S12</f>
        <v>0</v>
      </c>
      <c r="T10" s="293">
        <f>'2.pielik. Alternatīvas'!T12</f>
        <v>0</v>
      </c>
      <c r="U10" s="293">
        <f>'2.pielik. Alternatīvas'!U12</f>
        <v>0</v>
      </c>
      <c r="V10" s="293">
        <f>'2.pielik. Alternatīvas'!V12</f>
        <v>0</v>
      </c>
      <c r="W10" s="293">
        <f>'2.pielik. Alternatīvas'!W12</f>
        <v>0</v>
      </c>
      <c r="X10" s="293">
        <f>'2.pielik. Alternatīvas'!X12</f>
        <v>0</v>
      </c>
      <c r="Y10" s="293">
        <f>'2.pielik. Alternatīvas'!Y12</f>
        <v>0</v>
      </c>
      <c r="Z10" s="293">
        <f>'2.pielik. Alternatīvas'!Z12</f>
        <v>0</v>
      </c>
      <c r="AA10" s="293">
        <f>'2.pielik. Alternatīvas'!AA12</f>
        <v>0</v>
      </c>
      <c r="AB10" s="291">
        <f>SUM(G10:AA10)</f>
        <v>0</v>
      </c>
    </row>
    <row r="11" spans="1:28" ht="12.75">
      <c r="A11" s="295" t="s">
        <v>132</v>
      </c>
      <c r="B11" s="296"/>
      <c r="C11" s="297"/>
      <c r="D11" s="297"/>
      <c r="E11" s="318"/>
      <c r="F11" s="318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7"/>
    </row>
    <row r="12" spans="1:28" ht="12.75">
      <c r="A12" s="275"/>
      <c r="B12" s="288">
        <v>4</v>
      </c>
      <c r="C12" s="289" t="s">
        <v>1</v>
      </c>
      <c r="D12" s="289"/>
      <c r="E12" s="317" t="s">
        <v>6</v>
      </c>
      <c r="F12" s="317"/>
      <c r="G12" s="299">
        <f>'2.pielik. Alternatīvas'!G10</f>
        <v>0</v>
      </c>
      <c r="H12" s="300">
        <f>'2.pielik. Alternatīvas'!H10</f>
        <v>0</v>
      </c>
      <c r="I12" s="300">
        <f>'2.pielik. Alternatīvas'!I10</f>
        <v>0</v>
      </c>
      <c r="J12" s="300">
        <f>'2.pielik. Alternatīvas'!J10</f>
        <v>0</v>
      </c>
      <c r="K12" s="300">
        <f>'2.pielik. Alternatīvas'!K10</f>
        <v>0</v>
      </c>
      <c r="L12" s="300">
        <f>'2.pielik. Alternatīvas'!L10</f>
        <v>0</v>
      </c>
      <c r="M12" s="300">
        <f>'2.pielik. Alternatīvas'!M10</f>
        <v>0</v>
      </c>
      <c r="N12" s="300">
        <f>'2.pielik. Alternatīvas'!N10</f>
        <v>0</v>
      </c>
      <c r="O12" s="300">
        <f>'2.pielik. Alternatīvas'!O10</f>
        <v>0</v>
      </c>
      <c r="P12" s="300">
        <f>'2.pielik. Alternatīvas'!P10</f>
        <v>0</v>
      </c>
      <c r="Q12" s="300">
        <f>'2.pielik. Alternatīvas'!Q10</f>
        <v>0</v>
      </c>
      <c r="R12" s="300">
        <f>'2.pielik. Alternatīvas'!R10</f>
        <v>0</v>
      </c>
      <c r="S12" s="300">
        <f>'2.pielik. Alternatīvas'!S10</f>
        <v>0</v>
      </c>
      <c r="T12" s="300">
        <f>'2.pielik. Alternatīvas'!T10</f>
        <v>0</v>
      </c>
      <c r="U12" s="300">
        <f>'2.pielik. Alternatīvas'!U10</f>
        <v>0</v>
      </c>
      <c r="V12" s="300">
        <f>'2.pielik. Alternatīvas'!V10</f>
        <v>0</v>
      </c>
      <c r="W12" s="300">
        <f>'2.pielik. Alternatīvas'!W10</f>
        <v>0</v>
      </c>
      <c r="X12" s="300">
        <f>'2.pielik. Alternatīvas'!X10</f>
        <v>0</v>
      </c>
      <c r="Y12" s="300">
        <f>'2.pielik. Alternatīvas'!Y10</f>
        <v>0</v>
      </c>
      <c r="Z12" s="300">
        <f>'2.pielik. Alternatīvas'!Z10</f>
        <v>0</v>
      </c>
      <c r="AA12" s="300">
        <f>'2.pielik. Alternatīvas'!AA10</f>
        <v>0</v>
      </c>
      <c r="AB12" s="287">
        <f>SUM(G12:AA12)</f>
        <v>0</v>
      </c>
    </row>
    <row r="13" spans="1:28" ht="12.75">
      <c r="A13" s="275"/>
      <c r="B13" s="288">
        <v>5</v>
      </c>
      <c r="C13" s="289" t="s">
        <v>129</v>
      </c>
      <c r="D13" s="289"/>
      <c r="E13" s="317" t="s">
        <v>6</v>
      </c>
      <c r="F13" s="317"/>
      <c r="G13" s="301">
        <f>SUM(G14:G14)</f>
        <v>0</v>
      </c>
      <c r="H13" s="302">
        <f>SUM(H14:H14)</f>
        <v>0</v>
      </c>
      <c r="I13" s="302">
        <f aca="true" t="shared" si="1" ref="I13:AA13">SUM(I14:I14)</f>
        <v>0</v>
      </c>
      <c r="J13" s="302">
        <f t="shared" si="1"/>
        <v>0</v>
      </c>
      <c r="K13" s="302">
        <f t="shared" si="1"/>
        <v>0</v>
      </c>
      <c r="L13" s="302">
        <f t="shared" si="1"/>
        <v>0</v>
      </c>
      <c r="M13" s="302">
        <f t="shared" si="1"/>
        <v>0</v>
      </c>
      <c r="N13" s="302">
        <f t="shared" si="1"/>
        <v>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291">
        <f>SUM(G13:AA13)</f>
        <v>0</v>
      </c>
    </row>
    <row r="14" spans="1:28" ht="12.75">
      <c r="A14" s="275"/>
      <c r="B14" s="290" t="s">
        <v>72</v>
      </c>
      <c r="C14" s="4" t="s">
        <v>133</v>
      </c>
      <c r="D14" s="4"/>
      <c r="E14" s="317" t="s">
        <v>6</v>
      </c>
      <c r="F14" s="317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291">
        <f aca="true" t="shared" si="2" ref="AB14:AB22">SUM(G14:AA14)</f>
        <v>0</v>
      </c>
    </row>
    <row r="15" spans="1:28" ht="12.75">
      <c r="A15" s="275"/>
      <c r="B15" s="288">
        <v>6</v>
      </c>
      <c r="C15" s="289" t="s">
        <v>134</v>
      </c>
      <c r="D15" s="289"/>
      <c r="E15" s="317" t="s">
        <v>6</v>
      </c>
      <c r="F15" s="317"/>
      <c r="G15" s="92">
        <f>SUM(G16:G17)</f>
        <v>0</v>
      </c>
      <c r="H15" s="93">
        <f aca="true" t="shared" si="3" ref="H15:AA15">SUM(H16:H17)</f>
        <v>0</v>
      </c>
      <c r="I15" s="93">
        <f t="shared" si="3"/>
        <v>0</v>
      </c>
      <c r="J15" s="93">
        <f t="shared" si="3"/>
        <v>0</v>
      </c>
      <c r="K15" s="93">
        <f t="shared" si="3"/>
        <v>0</v>
      </c>
      <c r="L15" s="93">
        <f t="shared" si="3"/>
        <v>0</v>
      </c>
      <c r="M15" s="93">
        <f t="shared" si="3"/>
        <v>0</v>
      </c>
      <c r="N15" s="93">
        <f t="shared" si="3"/>
        <v>0</v>
      </c>
      <c r="O15" s="93">
        <f t="shared" si="3"/>
        <v>0</v>
      </c>
      <c r="P15" s="93">
        <f t="shared" si="3"/>
        <v>0</v>
      </c>
      <c r="Q15" s="93">
        <f t="shared" si="3"/>
        <v>0</v>
      </c>
      <c r="R15" s="93">
        <f t="shared" si="3"/>
        <v>0</v>
      </c>
      <c r="S15" s="93">
        <f t="shared" si="3"/>
        <v>0</v>
      </c>
      <c r="T15" s="93">
        <f t="shared" si="3"/>
        <v>0</v>
      </c>
      <c r="U15" s="93">
        <f t="shared" si="3"/>
        <v>0</v>
      </c>
      <c r="V15" s="93">
        <f t="shared" si="3"/>
        <v>0</v>
      </c>
      <c r="W15" s="93">
        <f t="shared" si="3"/>
        <v>0</v>
      </c>
      <c r="X15" s="93">
        <f t="shared" si="3"/>
        <v>0</v>
      </c>
      <c r="Y15" s="93">
        <f>SUM(Y16:Y17)</f>
        <v>0</v>
      </c>
      <c r="Z15" s="93">
        <f t="shared" si="3"/>
        <v>0</v>
      </c>
      <c r="AA15" s="93">
        <f t="shared" si="3"/>
        <v>0</v>
      </c>
      <c r="AB15" s="291">
        <f t="shared" si="2"/>
        <v>0</v>
      </c>
    </row>
    <row r="16" spans="1:28" ht="12.75">
      <c r="A16" s="275"/>
      <c r="B16" s="290" t="s">
        <v>75</v>
      </c>
      <c r="C16" s="4" t="s">
        <v>135</v>
      </c>
      <c r="D16" s="4"/>
      <c r="E16" s="317" t="s">
        <v>6</v>
      </c>
      <c r="F16" s="317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291">
        <f t="shared" si="2"/>
        <v>0</v>
      </c>
    </row>
    <row r="17" spans="1:28" ht="12.75">
      <c r="A17" s="275"/>
      <c r="B17" s="290" t="s">
        <v>76</v>
      </c>
      <c r="C17" s="4" t="s">
        <v>136</v>
      </c>
      <c r="D17" s="4"/>
      <c r="E17" s="317" t="s">
        <v>6</v>
      </c>
      <c r="F17" s="317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291">
        <f t="shared" si="2"/>
        <v>0</v>
      </c>
    </row>
    <row r="18" spans="1:28" ht="12.75">
      <c r="A18" s="275"/>
      <c r="B18" s="288">
        <v>7</v>
      </c>
      <c r="C18" s="303" t="s">
        <v>146</v>
      </c>
      <c r="D18" s="289"/>
      <c r="E18" s="317" t="s">
        <v>6</v>
      </c>
      <c r="F18" s="317"/>
      <c r="G18" s="92">
        <f>SUM(G19:G21)</f>
        <v>0</v>
      </c>
      <c r="H18" s="93">
        <f aca="true" t="shared" si="4" ref="H18:AA18">SUM(H19:H21)</f>
        <v>0</v>
      </c>
      <c r="I18" s="93">
        <f t="shared" si="4"/>
        <v>0</v>
      </c>
      <c r="J18" s="93">
        <f t="shared" si="4"/>
        <v>0</v>
      </c>
      <c r="K18" s="93">
        <f t="shared" si="4"/>
        <v>0</v>
      </c>
      <c r="L18" s="93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93">
        <f t="shared" si="4"/>
        <v>0</v>
      </c>
      <c r="R18" s="93">
        <f t="shared" si="4"/>
        <v>0</v>
      </c>
      <c r="S18" s="93">
        <f t="shared" si="4"/>
        <v>0</v>
      </c>
      <c r="T18" s="93">
        <f t="shared" si="4"/>
        <v>0</v>
      </c>
      <c r="U18" s="93">
        <f t="shared" si="4"/>
        <v>0</v>
      </c>
      <c r="V18" s="93">
        <f t="shared" si="4"/>
        <v>0</v>
      </c>
      <c r="W18" s="93">
        <f t="shared" si="4"/>
        <v>0</v>
      </c>
      <c r="X18" s="93">
        <f t="shared" si="4"/>
        <v>0</v>
      </c>
      <c r="Y18" s="93">
        <f t="shared" si="4"/>
        <v>0</v>
      </c>
      <c r="Z18" s="93">
        <f t="shared" si="4"/>
        <v>0</v>
      </c>
      <c r="AA18" s="93">
        <f t="shared" si="4"/>
        <v>0</v>
      </c>
      <c r="AB18" s="291">
        <f t="shared" si="2"/>
        <v>0</v>
      </c>
    </row>
    <row r="19" spans="1:28" ht="12.75">
      <c r="A19" s="275"/>
      <c r="B19" s="290" t="s">
        <v>137</v>
      </c>
      <c r="C19" s="4" t="s">
        <v>143</v>
      </c>
      <c r="D19" s="4"/>
      <c r="E19" s="317" t="s">
        <v>6</v>
      </c>
      <c r="F19" s="317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291">
        <f t="shared" si="2"/>
        <v>0</v>
      </c>
    </row>
    <row r="20" spans="1:28" ht="12.75">
      <c r="A20" s="275"/>
      <c r="B20" s="290" t="s">
        <v>138</v>
      </c>
      <c r="C20" s="4" t="s">
        <v>139</v>
      </c>
      <c r="D20" s="4"/>
      <c r="E20" s="317" t="s">
        <v>6</v>
      </c>
      <c r="F20" s="317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291">
        <f t="shared" si="2"/>
        <v>0</v>
      </c>
    </row>
    <row r="21" spans="1:28" ht="12.75">
      <c r="A21" s="275"/>
      <c r="B21" s="290" t="s">
        <v>144</v>
      </c>
      <c r="C21" s="4" t="s">
        <v>145</v>
      </c>
      <c r="D21" s="4"/>
      <c r="E21" s="317" t="s">
        <v>6</v>
      </c>
      <c r="F21" s="317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291">
        <f t="shared" si="2"/>
        <v>0</v>
      </c>
    </row>
    <row r="22" spans="1:28" ht="12.75">
      <c r="A22" s="304"/>
      <c r="B22" s="305">
        <v>8</v>
      </c>
      <c r="C22" s="181" t="s">
        <v>14</v>
      </c>
      <c r="D22" s="181"/>
      <c r="E22" s="319" t="s">
        <v>6</v>
      </c>
      <c r="F22" s="319"/>
      <c r="G22" s="212">
        <f>SUM(G8:G9,G10,G12,G13,G15,G18)</f>
        <v>0</v>
      </c>
      <c r="H22" s="213">
        <f aca="true" t="shared" si="5" ref="H22:AA22">SUM(H8:H9,H10,H12,H13,H15,H18)</f>
        <v>0</v>
      </c>
      <c r="I22" s="213">
        <f t="shared" si="5"/>
        <v>0</v>
      </c>
      <c r="J22" s="213">
        <f t="shared" si="5"/>
        <v>0</v>
      </c>
      <c r="K22" s="213">
        <f t="shared" si="5"/>
        <v>0</v>
      </c>
      <c r="L22" s="213">
        <f t="shared" si="5"/>
        <v>0</v>
      </c>
      <c r="M22" s="213">
        <f t="shared" si="5"/>
        <v>0</v>
      </c>
      <c r="N22" s="213">
        <f t="shared" si="5"/>
        <v>0</v>
      </c>
      <c r="O22" s="213">
        <f t="shared" si="5"/>
        <v>0</v>
      </c>
      <c r="P22" s="213">
        <f t="shared" si="5"/>
        <v>0</v>
      </c>
      <c r="Q22" s="213">
        <f t="shared" si="5"/>
        <v>0</v>
      </c>
      <c r="R22" s="213">
        <f t="shared" si="5"/>
        <v>0</v>
      </c>
      <c r="S22" s="213">
        <f t="shared" si="5"/>
        <v>0</v>
      </c>
      <c r="T22" s="213">
        <f t="shared" si="5"/>
        <v>0</v>
      </c>
      <c r="U22" s="213">
        <f t="shared" si="5"/>
        <v>0</v>
      </c>
      <c r="V22" s="213">
        <f t="shared" si="5"/>
        <v>0</v>
      </c>
      <c r="W22" s="213">
        <f t="shared" si="5"/>
        <v>0</v>
      </c>
      <c r="X22" s="213">
        <f t="shared" si="5"/>
        <v>0</v>
      </c>
      <c r="Y22" s="213">
        <f t="shared" si="5"/>
        <v>0</v>
      </c>
      <c r="Z22" s="213">
        <f t="shared" si="5"/>
        <v>0</v>
      </c>
      <c r="AA22" s="213">
        <f t="shared" si="5"/>
        <v>0</v>
      </c>
      <c r="AB22" s="306">
        <f t="shared" si="2"/>
        <v>0</v>
      </c>
    </row>
    <row r="24" spans="1:28" ht="12.75">
      <c r="A24" s="310"/>
      <c r="B24" s="312" t="s">
        <v>15</v>
      </c>
      <c r="C24" s="312"/>
      <c r="D24" s="312"/>
      <c r="E24" s="311"/>
      <c r="F24" s="311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3"/>
    </row>
    <row r="25" spans="5:6" ht="12.75">
      <c r="E25" s="321"/>
      <c r="F25" s="473"/>
    </row>
    <row r="26" spans="1:28" ht="12.75">
      <c r="A26" s="29"/>
      <c r="B26" s="41"/>
      <c r="C26" s="42" t="s">
        <v>17</v>
      </c>
      <c r="D26" s="42"/>
      <c r="E26" s="121" t="s">
        <v>18</v>
      </c>
      <c r="F26" s="31"/>
      <c r="G26" s="314">
        <v>0.05</v>
      </c>
      <c r="H26" s="3"/>
      <c r="I26" s="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3"/>
      <c r="AA26" s="3"/>
      <c r="AB26" s="30"/>
    </row>
    <row r="27" spans="1:28" ht="12.75">
      <c r="A27" s="29"/>
      <c r="B27" s="10"/>
      <c r="C27" s="42"/>
      <c r="D27" s="42"/>
      <c r="E27" s="121"/>
      <c r="F27" s="3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0"/>
    </row>
    <row r="28" spans="1:28" ht="12.75">
      <c r="A28" s="29"/>
      <c r="B28" s="10"/>
      <c r="C28" s="42" t="s">
        <v>20</v>
      </c>
      <c r="D28" s="42"/>
      <c r="E28" s="121" t="s">
        <v>21</v>
      </c>
      <c r="F28" s="31"/>
      <c r="G28" s="45">
        <v>0</v>
      </c>
      <c r="H28" s="45">
        <f>G28+1</f>
        <v>1</v>
      </c>
      <c r="I28" s="45">
        <f aca="true" t="shared" si="6" ref="I28:Z28">H28+1</f>
        <v>2</v>
      </c>
      <c r="J28" s="45">
        <f t="shared" si="6"/>
        <v>3</v>
      </c>
      <c r="K28" s="45">
        <f t="shared" si="6"/>
        <v>4</v>
      </c>
      <c r="L28" s="45">
        <f t="shared" si="6"/>
        <v>5</v>
      </c>
      <c r="M28" s="45">
        <f t="shared" si="6"/>
        <v>6</v>
      </c>
      <c r="N28" s="45">
        <f t="shared" si="6"/>
        <v>7</v>
      </c>
      <c r="O28" s="45">
        <f t="shared" si="6"/>
        <v>8</v>
      </c>
      <c r="P28" s="45">
        <f t="shared" si="6"/>
        <v>9</v>
      </c>
      <c r="Q28" s="45">
        <f t="shared" si="6"/>
        <v>10</v>
      </c>
      <c r="R28" s="45">
        <f t="shared" si="6"/>
        <v>11</v>
      </c>
      <c r="S28" s="45">
        <f t="shared" si="6"/>
        <v>12</v>
      </c>
      <c r="T28" s="45">
        <f t="shared" si="6"/>
        <v>13</v>
      </c>
      <c r="U28" s="45">
        <f t="shared" si="6"/>
        <v>14</v>
      </c>
      <c r="V28" s="45">
        <f t="shared" si="6"/>
        <v>15</v>
      </c>
      <c r="W28" s="45">
        <f t="shared" si="6"/>
        <v>16</v>
      </c>
      <c r="X28" s="45">
        <f t="shared" si="6"/>
        <v>17</v>
      </c>
      <c r="Y28" s="45">
        <f t="shared" si="6"/>
        <v>18</v>
      </c>
      <c r="Z28" s="45">
        <f t="shared" si="6"/>
        <v>19</v>
      </c>
      <c r="AA28" s="45">
        <f>Z28+1</f>
        <v>20</v>
      </c>
      <c r="AB28" s="30"/>
    </row>
    <row r="29" spans="1:28" ht="12.75">
      <c r="A29" s="29"/>
      <c r="B29" s="10"/>
      <c r="C29" s="42" t="s">
        <v>23</v>
      </c>
      <c r="D29" s="42"/>
      <c r="E29" s="322" t="s">
        <v>24</v>
      </c>
      <c r="F29" s="31"/>
      <c r="G29" s="46">
        <f>1/(1+$G$26)^G28</f>
        <v>1</v>
      </c>
      <c r="H29" s="46">
        <f>1/(1+$G$26)^H28</f>
        <v>0.9523809523809523</v>
      </c>
      <c r="I29" s="46">
        <f aca="true" t="shared" si="7" ref="I29:AA29">1/(1+$G$26)^I28</f>
        <v>0.9070294784580498</v>
      </c>
      <c r="J29" s="46">
        <f>1/(1+$G$26)^J28</f>
        <v>0.863837598531476</v>
      </c>
      <c r="K29" s="46">
        <f t="shared" si="7"/>
        <v>0.822702474791882</v>
      </c>
      <c r="L29" s="46">
        <f t="shared" si="7"/>
        <v>0.783526166468459</v>
      </c>
      <c r="M29" s="46">
        <f>1/(1+$G$26)^M28</f>
        <v>0.7462153966366276</v>
      </c>
      <c r="N29" s="46">
        <f t="shared" si="7"/>
        <v>0.7106813301301215</v>
      </c>
      <c r="O29" s="46">
        <f t="shared" si="7"/>
        <v>0.6768393620286872</v>
      </c>
      <c r="P29" s="46">
        <f t="shared" si="7"/>
        <v>0.6446089162177973</v>
      </c>
      <c r="Q29" s="46">
        <f t="shared" si="7"/>
        <v>0.6139132535407593</v>
      </c>
      <c r="R29" s="46">
        <f t="shared" si="7"/>
        <v>0.5846792890864374</v>
      </c>
      <c r="S29" s="46">
        <f t="shared" si="7"/>
        <v>0.5568374181775595</v>
      </c>
      <c r="T29" s="46">
        <f t="shared" si="7"/>
        <v>0.5303213506452946</v>
      </c>
      <c r="U29" s="46">
        <f t="shared" si="7"/>
        <v>0.5050679529955189</v>
      </c>
      <c r="V29" s="46">
        <f t="shared" si="7"/>
        <v>0.4810170980909702</v>
      </c>
      <c r="W29" s="46">
        <f t="shared" si="7"/>
        <v>0.4581115219914002</v>
      </c>
      <c r="X29" s="46">
        <f t="shared" si="7"/>
        <v>0.43629668761085727</v>
      </c>
      <c r="Y29" s="46">
        <f t="shared" si="7"/>
        <v>0.41552065486748313</v>
      </c>
      <c r="Z29" s="46">
        <f t="shared" si="7"/>
        <v>0.3957339570166506</v>
      </c>
      <c r="AA29" s="46">
        <f t="shared" si="7"/>
        <v>0.3768894828730006</v>
      </c>
      <c r="AB29" s="54"/>
    </row>
    <row r="30" spans="1:28" ht="12.75">
      <c r="A30" s="23"/>
      <c r="B30" s="325">
        <v>1</v>
      </c>
      <c r="C30" s="323" t="s">
        <v>26</v>
      </c>
      <c r="D30" s="323"/>
      <c r="E30" s="25" t="s">
        <v>6</v>
      </c>
      <c r="F30" s="25"/>
      <c r="G30" s="47">
        <f>G8*G$29</f>
        <v>0</v>
      </c>
      <c r="H30" s="48">
        <f aca="true" t="shared" si="8" ref="H30:AA30">H8*H$29</f>
        <v>0</v>
      </c>
      <c r="I30" s="48">
        <f t="shared" si="8"/>
        <v>0</v>
      </c>
      <c r="J30" s="48">
        <f t="shared" si="8"/>
        <v>0</v>
      </c>
      <c r="K30" s="48">
        <f t="shared" si="8"/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  <c r="S30" s="48">
        <f t="shared" si="8"/>
        <v>0</v>
      </c>
      <c r="T30" s="48">
        <f t="shared" si="8"/>
        <v>0</v>
      </c>
      <c r="U30" s="48">
        <f t="shared" si="8"/>
        <v>0</v>
      </c>
      <c r="V30" s="48">
        <f t="shared" si="8"/>
        <v>0</v>
      </c>
      <c r="W30" s="48">
        <f t="shared" si="8"/>
        <v>0</v>
      </c>
      <c r="X30" s="48">
        <f t="shared" si="8"/>
        <v>0</v>
      </c>
      <c r="Y30" s="48">
        <f t="shared" si="8"/>
        <v>0</v>
      </c>
      <c r="Z30" s="48">
        <f t="shared" si="8"/>
        <v>0</v>
      </c>
      <c r="AA30" s="48">
        <f t="shared" si="8"/>
        <v>0</v>
      </c>
      <c r="AB30" s="49">
        <f>SUM(G30:AA30)</f>
        <v>0</v>
      </c>
    </row>
    <row r="31" spans="1:28" ht="12.75">
      <c r="A31" s="29"/>
      <c r="B31" s="326">
        <v>2</v>
      </c>
      <c r="C31" s="315" t="s">
        <v>28</v>
      </c>
      <c r="D31" s="315"/>
      <c r="E31" s="31" t="s">
        <v>6</v>
      </c>
      <c r="F31" s="31"/>
      <c r="G31" s="50">
        <f>G9*G$29</f>
        <v>0</v>
      </c>
      <c r="H31" s="51">
        <f aca="true" t="shared" si="9" ref="H31:AA31">H9*H$29</f>
        <v>0</v>
      </c>
      <c r="I31" s="51">
        <f t="shared" si="9"/>
        <v>0</v>
      </c>
      <c r="J31" s="51">
        <f t="shared" si="9"/>
        <v>0</v>
      </c>
      <c r="K31" s="51">
        <f t="shared" si="9"/>
        <v>0</v>
      </c>
      <c r="L31" s="51">
        <f t="shared" si="9"/>
        <v>0</v>
      </c>
      <c r="M31" s="51">
        <f t="shared" si="9"/>
        <v>0</v>
      </c>
      <c r="N31" s="51">
        <f t="shared" si="9"/>
        <v>0</v>
      </c>
      <c r="O31" s="51">
        <f t="shared" si="9"/>
        <v>0</v>
      </c>
      <c r="P31" s="51">
        <f t="shared" si="9"/>
        <v>0</v>
      </c>
      <c r="Q31" s="51">
        <f t="shared" si="9"/>
        <v>0</v>
      </c>
      <c r="R31" s="51">
        <f t="shared" si="9"/>
        <v>0</v>
      </c>
      <c r="S31" s="51">
        <f t="shared" si="9"/>
        <v>0</v>
      </c>
      <c r="T31" s="51">
        <f t="shared" si="9"/>
        <v>0</v>
      </c>
      <c r="U31" s="51">
        <f t="shared" si="9"/>
        <v>0</v>
      </c>
      <c r="V31" s="51">
        <f t="shared" si="9"/>
        <v>0</v>
      </c>
      <c r="W31" s="51">
        <f t="shared" si="9"/>
        <v>0</v>
      </c>
      <c r="X31" s="51">
        <f t="shared" si="9"/>
        <v>0</v>
      </c>
      <c r="Y31" s="51">
        <f t="shared" si="9"/>
        <v>0</v>
      </c>
      <c r="Z31" s="51">
        <f t="shared" si="9"/>
        <v>0</v>
      </c>
      <c r="AA31" s="51">
        <f t="shared" si="9"/>
        <v>0</v>
      </c>
      <c r="AB31" s="52">
        <f aca="true" t="shared" si="10" ref="AB31:AB36">SUM(G31:AA31)</f>
        <v>0</v>
      </c>
    </row>
    <row r="32" spans="1:28" ht="12.75">
      <c r="A32" s="29"/>
      <c r="B32" s="326">
        <v>3</v>
      </c>
      <c r="C32" s="315" t="s">
        <v>140</v>
      </c>
      <c r="D32" s="315"/>
      <c r="E32" s="31" t="s">
        <v>6</v>
      </c>
      <c r="F32" s="31"/>
      <c r="G32" s="50">
        <f>G10*G29</f>
        <v>0</v>
      </c>
      <c r="H32" s="51">
        <f>H10*H29</f>
        <v>0</v>
      </c>
      <c r="I32" s="51">
        <f aca="true" t="shared" si="11" ref="I32:AA32">I10*I29</f>
        <v>0</v>
      </c>
      <c r="J32" s="51">
        <f t="shared" si="11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1">
        <f t="shared" si="11"/>
        <v>0</v>
      </c>
      <c r="O32" s="51">
        <f t="shared" si="11"/>
        <v>0</v>
      </c>
      <c r="P32" s="51">
        <f t="shared" si="11"/>
        <v>0</v>
      </c>
      <c r="Q32" s="51">
        <f t="shared" si="11"/>
        <v>0</v>
      </c>
      <c r="R32" s="51">
        <f t="shared" si="11"/>
        <v>0</v>
      </c>
      <c r="S32" s="51">
        <f t="shared" si="11"/>
        <v>0</v>
      </c>
      <c r="T32" s="51">
        <f t="shared" si="11"/>
        <v>0</v>
      </c>
      <c r="U32" s="51">
        <f t="shared" si="11"/>
        <v>0</v>
      </c>
      <c r="V32" s="51">
        <f t="shared" si="11"/>
        <v>0</v>
      </c>
      <c r="W32" s="51">
        <f t="shared" si="11"/>
        <v>0</v>
      </c>
      <c r="X32" s="51">
        <f t="shared" si="11"/>
        <v>0</v>
      </c>
      <c r="Y32" s="51">
        <f t="shared" si="11"/>
        <v>0</v>
      </c>
      <c r="Z32" s="51">
        <f t="shared" si="11"/>
        <v>0</v>
      </c>
      <c r="AA32" s="51">
        <f t="shared" si="11"/>
        <v>0</v>
      </c>
      <c r="AB32" s="52">
        <f t="shared" si="10"/>
        <v>0</v>
      </c>
    </row>
    <row r="33" spans="1:28" ht="12.75">
      <c r="A33" s="29"/>
      <c r="B33" s="326">
        <v>4</v>
      </c>
      <c r="C33" s="315" t="s">
        <v>30</v>
      </c>
      <c r="D33" s="315"/>
      <c r="E33" s="31" t="s">
        <v>6</v>
      </c>
      <c r="F33" s="31"/>
      <c r="G33" s="50">
        <f>G12*G$29</f>
        <v>0</v>
      </c>
      <c r="H33" s="51">
        <f aca="true" t="shared" si="12" ref="H33:AA33">H12*H$29</f>
        <v>0</v>
      </c>
      <c r="I33" s="51">
        <f t="shared" si="12"/>
        <v>0</v>
      </c>
      <c r="J33" s="51">
        <f t="shared" si="12"/>
        <v>0</v>
      </c>
      <c r="K33" s="51">
        <f t="shared" si="12"/>
        <v>0</v>
      </c>
      <c r="L33" s="51">
        <f t="shared" si="12"/>
        <v>0</v>
      </c>
      <c r="M33" s="51">
        <f t="shared" si="12"/>
        <v>0</v>
      </c>
      <c r="N33" s="51">
        <f t="shared" si="12"/>
        <v>0</v>
      </c>
      <c r="O33" s="51">
        <f t="shared" si="12"/>
        <v>0</v>
      </c>
      <c r="P33" s="51">
        <f t="shared" si="12"/>
        <v>0</v>
      </c>
      <c r="Q33" s="51">
        <f t="shared" si="12"/>
        <v>0</v>
      </c>
      <c r="R33" s="51">
        <f t="shared" si="12"/>
        <v>0</v>
      </c>
      <c r="S33" s="51">
        <f t="shared" si="12"/>
        <v>0</v>
      </c>
      <c r="T33" s="51">
        <f t="shared" si="12"/>
        <v>0</v>
      </c>
      <c r="U33" s="51">
        <f t="shared" si="12"/>
        <v>0</v>
      </c>
      <c r="V33" s="51">
        <f t="shared" si="12"/>
        <v>0</v>
      </c>
      <c r="W33" s="51">
        <f t="shared" si="12"/>
        <v>0</v>
      </c>
      <c r="X33" s="51">
        <f t="shared" si="12"/>
        <v>0</v>
      </c>
      <c r="Y33" s="51">
        <f t="shared" si="12"/>
        <v>0</v>
      </c>
      <c r="Z33" s="51">
        <f t="shared" si="12"/>
        <v>0</v>
      </c>
      <c r="AA33" s="51">
        <f t="shared" si="12"/>
        <v>0</v>
      </c>
      <c r="AB33" s="52">
        <f t="shared" si="10"/>
        <v>0</v>
      </c>
    </row>
    <row r="34" spans="1:28" ht="12.75">
      <c r="A34" s="29"/>
      <c r="B34" s="326">
        <v>5</v>
      </c>
      <c r="C34" s="315" t="s">
        <v>141</v>
      </c>
      <c r="D34" s="315"/>
      <c r="E34" s="31" t="s">
        <v>6</v>
      </c>
      <c r="F34" s="31"/>
      <c r="G34" s="50">
        <f>G13*G$29</f>
        <v>0</v>
      </c>
      <c r="H34" s="51">
        <f aca="true" t="shared" si="13" ref="H34:AA34">H13*H$29</f>
        <v>0</v>
      </c>
      <c r="I34" s="51">
        <f t="shared" si="13"/>
        <v>0</v>
      </c>
      <c r="J34" s="51">
        <f t="shared" si="13"/>
        <v>0</v>
      </c>
      <c r="K34" s="51">
        <f t="shared" si="13"/>
        <v>0</v>
      </c>
      <c r="L34" s="51">
        <f t="shared" si="13"/>
        <v>0</v>
      </c>
      <c r="M34" s="51">
        <f t="shared" si="13"/>
        <v>0</v>
      </c>
      <c r="N34" s="51">
        <f t="shared" si="13"/>
        <v>0</v>
      </c>
      <c r="O34" s="51">
        <f t="shared" si="13"/>
        <v>0</v>
      </c>
      <c r="P34" s="51">
        <f t="shared" si="13"/>
        <v>0</v>
      </c>
      <c r="Q34" s="51">
        <f t="shared" si="13"/>
        <v>0</v>
      </c>
      <c r="R34" s="51">
        <f t="shared" si="13"/>
        <v>0</v>
      </c>
      <c r="S34" s="51">
        <f t="shared" si="13"/>
        <v>0</v>
      </c>
      <c r="T34" s="51">
        <f t="shared" si="13"/>
        <v>0</v>
      </c>
      <c r="U34" s="51">
        <f t="shared" si="13"/>
        <v>0</v>
      </c>
      <c r="V34" s="51">
        <f t="shared" si="13"/>
        <v>0</v>
      </c>
      <c r="W34" s="51">
        <f t="shared" si="13"/>
        <v>0</v>
      </c>
      <c r="X34" s="51">
        <f t="shared" si="13"/>
        <v>0</v>
      </c>
      <c r="Y34" s="51">
        <f t="shared" si="13"/>
        <v>0</v>
      </c>
      <c r="Z34" s="51">
        <f t="shared" si="13"/>
        <v>0</v>
      </c>
      <c r="AA34" s="51">
        <f t="shared" si="13"/>
        <v>0</v>
      </c>
      <c r="AB34" s="52">
        <f>SUM(G34:AA34)</f>
        <v>0</v>
      </c>
    </row>
    <row r="35" spans="1:28" ht="12.75">
      <c r="A35" s="29"/>
      <c r="B35" s="326">
        <v>6</v>
      </c>
      <c r="C35" s="315" t="s">
        <v>142</v>
      </c>
      <c r="D35" s="315"/>
      <c r="E35" s="31" t="s">
        <v>6</v>
      </c>
      <c r="F35" s="31"/>
      <c r="G35" s="50">
        <f>G15*G$29</f>
        <v>0</v>
      </c>
      <c r="H35" s="51">
        <f aca="true" t="shared" si="14" ref="H35:AA35">H15*H$29</f>
        <v>0</v>
      </c>
      <c r="I35" s="51">
        <f t="shared" si="14"/>
        <v>0</v>
      </c>
      <c r="J35" s="51">
        <f t="shared" si="14"/>
        <v>0</v>
      </c>
      <c r="K35" s="51">
        <f t="shared" si="14"/>
        <v>0</v>
      </c>
      <c r="L35" s="51">
        <f t="shared" si="14"/>
        <v>0</v>
      </c>
      <c r="M35" s="51">
        <f t="shared" si="14"/>
        <v>0</v>
      </c>
      <c r="N35" s="51">
        <f t="shared" si="14"/>
        <v>0</v>
      </c>
      <c r="O35" s="51">
        <f t="shared" si="14"/>
        <v>0</v>
      </c>
      <c r="P35" s="51">
        <f t="shared" si="14"/>
        <v>0</v>
      </c>
      <c r="Q35" s="51">
        <f t="shared" si="14"/>
        <v>0</v>
      </c>
      <c r="R35" s="51">
        <f t="shared" si="14"/>
        <v>0</v>
      </c>
      <c r="S35" s="51">
        <f t="shared" si="14"/>
        <v>0</v>
      </c>
      <c r="T35" s="51">
        <f t="shared" si="14"/>
        <v>0</v>
      </c>
      <c r="U35" s="51">
        <f t="shared" si="14"/>
        <v>0</v>
      </c>
      <c r="V35" s="51">
        <f t="shared" si="14"/>
        <v>0</v>
      </c>
      <c r="W35" s="51">
        <f t="shared" si="14"/>
        <v>0</v>
      </c>
      <c r="X35" s="51">
        <f t="shared" si="14"/>
        <v>0</v>
      </c>
      <c r="Y35" s="51">
        <f t="shared" si="14"/>
        <v>0</v>
      </c>
      <c r="Z35" s="51">
        <f t="shared" si="14"/>
        <v>0</v>
      </c>
      <c r="AA35" s="51">
        <f t="shared" si="14"/>
        <v>0</v>
      </c>
      <c r="AB35" s="52">
        <f t="shared" si="10"/>
        <v>0</v>
      </c>
    </row>
    <row r="36" spans="1:28" ht="12.75">
      <c r="A36" s="29"/>
      <c r="B36" s="326">
        <v>7</v>
      </c>
      <c r="C36" s="315" t="s">
        <v>147</v>
      </c>
      <c r="D36" s="315"/>
      <c r="E36" s="31" t="s">
        <v>6</v>
      </c>
      <c r="F36" s="31"/>
      <c r="G36" s="50">
        <f>G18*G$29</f>
        <v>0</v>
      </c>
      <c r="H36" s="51">
        <f aca="true" t="shared" si="15" ref="H36:AA36">H18*H$29</f>
        <v>0</v>
      </c>
      <c r="I36" s="51">
        <f t="shared" si="15"/>
        <v>0</v>
      </c>
      <c r="J36" s="51">
        <f t="shared" si="15"/>
        <v>0</v>
      </c>
      <c r="K36" s="51">
        <f t="shared" si="15"/>
        <v>0</v>
      </c>
      <c r="L36" s="51">
        <f t="shared" si="15"/>
        <v>0</v>
      </c>
      <c r="M36" s="51">
        <f t="shared" si="15"/>
        <v>0</v>
      </c>
      <c r="N36" s="51">
        <f>N18*N$29</f>
        <v>0</v>
      </c>
      <c r="O36" s="51">
        <f t="shared" si="15"/>
        <v>0</v>
      </c>
      <c r="P36" s="51">
        <f>P18*P$29</f>
        <v>0</v>
      </c>
      <c r="Q36" s="51">
        <f t="shared" si="15"/>
        <v>0</v>
      </c>
      <c r="R36" s="51">
        <f t="shared" si="15"/>
        <v>0</v>
      </c>
      <c r="S36" s="51">
        <f t="shared" si="15"/>
        <v>0</v>
      </c>
      <c r="T36" s="51">
        <f t="shared" si="15"/>
        <v>0</v>
      </c>
      <c r="U36" s="51">
        <f t="shared" si="15"/>
        <v>0</v>
      </c>
      <c r="V36" s="51">
        <f t="shared" si="15"/>
        <v>0</v>
      </c>
      <c r="W36" s="51">
        <f t="shared" si="15"/>
        <v>0</v>
      </c>
      <c r="X36" s="51">
        <f t="shared" si="15"/>
        <v>0</v>
      </c>
      <c r="Y36" s="51">
        <f t="shared" si="15"/>
        <v>0</v>
      </c>
      <c r="Z36" s="51">
        <f t="shared" si="15"/>
        <v>0</v>
      </c>
      <c r="AA36" s="51">
        <f t="shared" si="15"/>
        <v>0</v>
      </c>
      <c r="AB36" s="52">
        <f t="shared" si="10"/>
        <v>0</v>
      </c>
    </row>
    <row r="37" spans="1:28" ht="12.75">
      <c r="A37" s="53"/>
      <c r="B37" s="327">
        <v>8</v>
      </c>
      <c r="C37" s="324" t="s">
        <v>36</v>
      </c>
      <c r="D37" s="324"/>
      <c r="E37" s="55" t="s">
        <v>6</v>
      </c>
      <c r="F37" s="55"/>
      <c r="G37" s="56">
        <f>G22*G29</f>
        <v>0</v>
      </c>
      <c r="H37" s="57">
        <f aca="true" t="shared" si="16" ref="H37:AA37">H22*H29</f>
        <v>0</v>
      </c>
      <c r="I37" s="57">
        <f t="shared" si="16"/>
        <v>0</v>
      </c>
      <c r="J37" s="57">
        <f t="shared" si="16"/>
        <v>0</v>
      </c>
      <c r="K37" s="57">
        <f t="shared" si="16"/>
        <v>0</v>
      </c>
      <c r="L37" s="57">
        <f t="shared" si="16"/>
        <v>0</v>
      </c>
      <c r="M37" s="57">
        <f t="shared" si="16"/>
        <v>0</v>
      </c>
      <c r="N37" s="57">
        <f t="shared" si="16"/>
        <v>0</v>
      </c>
      <c r="O37" s="57">
        <f t="shared" si="16"/>
        <v>0</v>
      </c>
      <c r="P37" s="57">
        <f t="shared" si="16"/>
        <v>0</v>
      </c>
      <c r="Q37" s="57">
        <f t="shared" si="16"/>
        <v>0</v>
      </c>
      <c r="R37" s="57">
        <f t="shared" si="16"/>
        <v>0</v>
      </c>
      <c r="S37" s="57">
        <f t="shared" si="16"/>
        <v>0</v>
      </c>
      <c r="T37" s="57">
        <f t="shared" si="16"/>
        <v>0</v>
      </c>
      <c r="U37" s="57">
        <f t="shared" si="16"/>
        <v>0</v>
      </c>
      <c r="V37" s="57">
        <f t="shared" si="16"/>
        <v>0</v>
      </c>
      <c r="W37" s="57">
        <f t="shared" si="16"/>
        <v>0</v>
      </c>
      <c r="X37" s="57">
        <f t="shared" si="16"/>
        <v>0</v>
      </c>
      <c r="Y37" s="57">
        <f t="shared" si="16"/>
        <v>0</v>
      </c>
      <c r="Z37" s="57">
        <f t="shared" si="16"/>
        <v>0</v>
      </c>
      <c r="AA37" s="57">
        <f t="shared" si="16"/>
        <v>0</v>
      </c>
      <c r="AB37" s="58">
        <f>SUM(G37:AA37)</f>
        <v>0</v>
      </c>
    </row>
    <row r="38" spans="1:28" ht="23.25" customHeight="1">
      <c r="A38" s="29"/>
      <c r="B38" s="10"/>
      <c r="C38" s="10"/>
      <c r="D38" s="10"/>
      <c r="E38" s="16"/>
      <c r="F38" s="1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1" r:id="rId1"/>
  <headerFooter alignWithMargins="0">
    <oddHeader>&amp;C4. Pielikuma aprēķins - Projekta pamatstadijas finanšu analīze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Evelina.Filipovica</dc:creator>
  <cp:keywords/>
  <dc:description/>
  <cp:lastModifiedBy>MaijaSliede</cp:lastModifiedBy>
  <cp:lastPrinted>2009-04-21T12:44:27Z</cp:lastPrinted>
  <dcterms:created xsi:type="dcterms:W3CDTF">2008-12-11T09:03:28Z</dcterms:created>
  <dcterms:modified xsi:type="dcterms:W3CDTF">2009-10-13T07:16:25Z</dcterms:modified>
  <cp:category/>
  <cp:version/>
  <cp:contentType/>
  <cp:contentStatus/>
</cp:coreProperties>
</file>