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E18DABD9-4296-4F5A-A4B6-91E66601F958}"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Investiciju_plans_POST2020!$A$1:$H$36</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7" l="1"/>
  <c r="H31" i="1" l="1"/>
  <c r="H24" i="1"/>
  <c r="H19" i="1"/>
  <c r="H15" i="1"/>
  <c r="H11" i="1"/>
  <c r="C27" i="7" l="1"/>
  <c r="C26" i="7"/>
  <c r="C12" i="9"/>
  <c r="C11" i="9"/>
  <c r="C5" i="8"/>
  <c r="C6" i="8"/>
  <c r="C10" i="7"/>
  <c r="D10" i="7"/>
  <c r="B10" i="7"/>
  <c r="C7" i="7"/>
  <c r="C8" i="7"/>
  <c r="D19" i="1" l="1"/>
  <c r="D24" i="1"/>
  <c r="D15" i="1"/>
  <c r="D3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C13" authorId="0" shapeId="0" xr:uid="{4220DE3C-0C17-4DC0-93CA-0D1A1286EB48}">
      <text>
        <r>
          <rPr>
            <b/>
            <sz val="9"/>
            <color indexed="81"/>
            <rFont val="Tahoma"/>
            <family val="2"/>
          </rPr>
          <t>Autors:</t>
        </r>
        <r>
          <rPr>
            <sz val="9"/>
            <color indexed="81"/>
            <rFont val="Tahoma"/>
            <family val="2"/>
          </rPr>
          <t xml:space="preserve">
1 paraugs jūnijā</t>
        </r>
      </text>
    </comment>
    <comment ref="D13" authorId="0" shapeId="0" xr:uid="{08F0432B-2EAF-4D0A-A514-192BF3DF74F9}">
      <text>
        <r>
          <rPr>
            <b/>
            <sz val="9"/>
            <color indexed="81"/>
            <rFont val="Tahoma"/>
            <family val="2"/>
          </rPr>
          <t>Autors:</t>
        </r>
        <r>
          <rPr>
            <sz val="9"/>
            <color indexed="81"/>
            <rFont val="Tahoma"/>
            <family val="2"/>
          </rPr>
          <t xml:space="preserve">
4 paraugi marts, jūnijs, septembris un novembris</t>
        </r>
      </text>
    </comment>
    <comment ref="C19" authorId="0" shapeId="0" xr:uid="{8C517D8E-7D24-4B55-8A3F-1F9B03EC27E8}">
      <text>
        <r>
          <rPr>
            <b/>
            <sz val="9"/>
            <color indexed="81"/>
            <rFont val="Tahoma"/>
            <family val="2"/>
          </rPr>
          <t>Autors:</t>
        </r>
        <r>
          <rPr>
            <sz val="9"/>
            <color indexed="81"/>
            <rFont val="Tahoma"/>
            <family val="2"/>
          </rPr>
          <t xml:space="preserve">
pēc 2 ūdens</t>
        </r>
      </text>
    </comment>
  </commentList>
</comments>
</file>

<file path=xl/sharedStrings.xml><?xml version="1.0" encoding="utf-8"?>
<sst xmlns="http://schemas.openxmlformats.org/spreadsheetml/2006/main" count="266" uniqueCount="186">
  <si>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</si>
  <si>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</si>
  <si>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</si>
  <si>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</si>
  <si>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</si>
  <si>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</si>
  <si>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</si>
  <si>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</si>
  <si>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</si>
  <si>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</si>
  <si>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</si>
  <si>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</si>
  <si>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</si>
  <si>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</si>
  <si>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</si>
  <si>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</si>
  <si>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</si>
  <si>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</si>
  <si>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</si>
  <si>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</si>
  <si>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</si>
  <si>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</si>
  <si>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</si>
  <si>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</si>
  <si>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</si>
  <si>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</si>
  <si>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</si>
  <si>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</si>
  <si>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</si>
  <si>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</si>
  <si>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</si>
  <si>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</si>
  <si>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</si>
  <si>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</si>
  <si>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</si>
  <si>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</si>
  <si>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</si>
  <si>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</si>
  <si>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</si>
  <si>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</si>
  <si>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</si>
  <si>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</si>
  <si>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</si>
  <si>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</si>
  <si>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</si>
  <si>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</si>
  <si>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</si>
  <si>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</si>
  <si>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</si>
  <si>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</si>
  <si>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</si>
  <si>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</si>
  <si>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</si>
  <si>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</si>
  <si>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</si>
  <si>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</si>
  <si>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</si>
  <si>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</si>
  <si>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</si>
  <si>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</si>
  <si>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</si>
  <si>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</si>
  <si>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</si>
  <si>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</si>
  <si>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</si>
  <si>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</si>
  <si>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</si>
  <si>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</si>
  <si>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</si>
  <si>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</si>
  <si>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</si>
  <si>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</si>
  <si>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</si>
  <si>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</si>
  <si>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</si>
  <si>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</si>
  <si>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</si>
  <si>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</si>
  <si>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</si>
  <si>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</si>
  <si>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</si>
  <si>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</si>
  <si>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</si>
  <si>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</si>
  <si>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</si>
  <si>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</si>
  <si>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</si>
  <si>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</si>
  <si>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</si>
  <si>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</si>
  <si>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</si>
  <si>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</si>
  <si>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</si>
  <si>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</si>
  <si>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</si>
  <si>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</si>
  <si>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</si>
  <si>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</si>
  <si>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</si>
  <si>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</si>
  <si>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</si>
  <si>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</si>
  <si>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</si>
  <si>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</si>
  <si>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</si>
  <si>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</si>
  <si>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</si>
  <si>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</si>
  <si>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</si>
  <si>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</si>
  <si>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</si>
  <si>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</si>
  <si>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</si>
  <si>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</si>
  <si>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</si>
  <si>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</si>
  <si>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</si>
  <si>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</si>
  <si>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</si>
  <si>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</si>
  <si>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</si>
  <si>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</si>
  <si>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</si>
  <si>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</si>
  <si>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</si>
  <si>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</si>
  <si>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</si>
  <si>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</si>
  <si>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</si>
  <si>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</si>
  <si>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</si>
  <si>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</si>
  <si>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</si>
  <si>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</si>
  <si>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</si>
  <si>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</si>
  <si>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</si>
  <si>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</si>
  <si>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</si>
  <si>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</si>
  <si>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</si>
  <si>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</si>
  <si>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</si>
  <si>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</si>
  <si>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</si>
  <si>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</si>
  <si>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</si>
  <si>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</si>
  <si>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</si>
  <si>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0.6</t>
  </si>
  <si>
    <t>0.4</t>
  </si>
  <si>
    <t>Nav nepieciešams.</t>
  </si>
  <si>
    <t>Paplašīnāšana netiek plānota</t>
  </si>
  <si>
    <t>Jā</t>
  </si>
  <si>
    <t>SIA "ŪDAS" reģ. 47103000040</t>
  </si>
  <si>
    <t>2021.gada 31.decembris</t>
  </si>
  <si>
    <t>Jā. Ērgļu novada dome</t>
  </si>
  <si>
    <t>Ir iekļauta</t>
  </si>
  <si>
    <t>Priekšattīrīšanas iekārtas kompleksa Con Pact rezervuārs</t>
  </si>
  <si>
    <t>Nav</t>
  </si>
  <si>
    <t>SIA"ŪDAS"</t>
  </si>
  <si>
    <t>1.93</t>
  </si>
  <si>
    <t>21.45</t>
  </si>
  <si>
    <t xml:space="preserve">Nav iespējams, jo tarifs ir zemāks par pašizmaksu </t>
  </si>
  <si>
    <t>1.33</t>
  </si>
  <si>
    <t>5.008</t>
  </si>
  <si>
    <t>Lauksaimniecības skola, Ērgļi P600332</t>
  </si>
  <si>
    <t>Lauksaimniecības iela 15, Ērgļi P600712</t>
  </si>
  <si>
    <t>15, Lauksaimniecības iela Ērgļi P600713</t>
  </si>
  <si>
    <t>Parka iela 33 Ērgļi</t>
  </si>
  <si>
    <t xml:space="preserve">Uzglabāšana </t>
  </si>
  <si>
    <t>Nav sadalīts</t>
  </si>
  <si>
    <t>2.48</t>
  </si>
  <si>
    <t>Ērgļu novada dome. Tiek veidots. Termiņš 31.12.2021</t>
  </si>
  <si>
    <t>SIA ŪDAS</t>
  </si>
  <si>
    <t>0.5</t>
  </si>
  <si>
    <t xml:space="preserve">Neiespējami, jo tarifs atrodas zem pašizmaksas </t>
  </si>
  <si>
    <t>2012.gada lēmums</t>
  </si>
  <si>
    <t xml:space="preserve">Atkarībā no novada reformas 2021.gadā iespējams pārskatīs </t>
  </si>
  <si>
    <t>Pēc CSP Vidzems reģionā - 430.99</t>
  </si>
  <si>
    <t>Apmaksātais lietus ir 3450m3, kas nav ieskaitīts pie infiltrācijas</t>
  </si>
  <si>
    <t>42 (sausnas)</t>
  </si>
  <si>
    <t>Izrakstītie rēķini</t>
  </si>
  <si>
    <t>Mucas apjoms 2,2m3, šī ir maksa par mucu ar atvešanu Ērgļos, bet tāda maksa par pieņemšanu nav</t>
  </si>
  <si>
    <t>No ES fondu projektiem, pašvaldībai nauda nepietiek lielām investīcijām, bet, ja būtu avārija - tad visticamāk pašvaldības galvots kredīts, vai ieguldījums pamatkapitālā</t>
  </si>
  <si>
    <t>ĒRGĻI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</si>
</sst>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4"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0"/>
      <color rgb="FF000000"/>
      <name val="Calibri"/>
      <family val="2"/>
      <charset val="186"/>
      <scheme val="minor"/>
    </font>
    <font>
      <b/>
      <sz val="12"/>
      <color rgb="FF0070C0"/>
      <name val="Calibri"/>
      <family val="2"/>
      <charset val="186"/>
      <scheme val="minor"/>
    </font>
    <font>
      <b/>
      <sz val="12"/>
      <color theme="1"/>
      <name val="Calibri"/>
      <family val="2"/>
      <charset val="186"/>
      <scheme val="minor"/>
    </font>
    <font>
      <b/>
      <sz val="11"/>
      <color rgb="FFFF0000"/>
      <name val="Calibri"/>
      <family val="2"/>
      <charset val="186"/>
      <scheme val="minor"/>
    </font>
    <font>
      <sz val="11"/>
      <color theme="1"/>
      <name val="Calibri"/>
      <family val="2"/>
      <scheme val="minor"/>
    </font>
    <font>
      <sz val="12"/>
      <color rgb="FF0070C0"/>
      <name val="Calibri"/>
      <family val="2"/>
      <scheme val="minor"/>
    </font>
    <font>
      <sz val="9"/>
      <color indexed="81"/>
      <name val="Tahoma"/>
      <family val="2"/>
    </font>
    <font>
      <b/>
      <sz val="9"/>
      <color indexed="81"/>
      <name val="Tahoma"/>
      <family val="2"/>
    </font>
    <font>
      <sz val="12"/>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s>
  <cellStyleXfs count="3">
    <xf numFmtId="0" fontId="0" fillId="0" borderId="0"/>
    <xf numFmtId="0" fontId="12" fillId="0" borderId="0"/>
    <xf numFmtId="9" fontId="29" fillId="0" borderId="0" applyFont="0" applyFill="0" applyBorder="0" applyAlignment="0" applyProtection="0"/>
  </cellStyleXfs>
  <cellXfs count="166">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3" fontId="0" fillId="4" borderId="11" xfId="0" applyNumberFormat="1" applyFill="1" applyBorder="1" applyAlignment="1">
      <alignment vertical="top"/>
    </xf>
    <xf numFmtId="3" fontId="0" fillId="4" borderId="1" xfId="0" applyNumberFormat="1" applyFill="1" applyBorder="1" applyAlignment="1">
      <alignment horizontal="center" vertical="top" wrapText="1"/>
    </xf>
    <xf numFmtId="0" fontId="3" fillId="4" borderId="1" xfId="0" applyFont="1" applyFill="1" applyBorder="1" applyAlignment="1">
      <alignment vertical="top" wrapText="1"/>
    </xf>
    <xf numFmtId="3" fontId="0" fillId="4" borderId="1" xfId="0" applyNumberFormat="1" applyFill="1" applyBorder="1" applyAlignment="1">
      <alignment horizontal="center" vertical="top"/>
    </xf>
    <xf numFmtId="3" fontId="0" fillId="4" borderId="7" xfId="0" applyNumberFormat="1" applyFill="1" applyBorder="1" applyAlignment="1">
      <alignment horizontal="center" vertical="top"/>
    </xf>
    <xf numFmtId="0" fontId="3" fillId="4" borderId="1" xfId="0" applyFont="1" applyFill="1" applyBorder="1" applyAlignment="1">
      <alignment horizontal="center" vertical="top"/>
    </xf>
    <xf numFmtId="3" fontId="14" fillId="4" borderId="1" xfId="0" applyNumberFormat="1" applyFont="1" applyFill="1" applyBorder="1" applyAlignment="1">
      <alignment horizontal="center"/>
    </xf>
    <xf numFmtId="0" fontId="25" fillId="0" borderId="0" xfId="0" applyFont="1"/>
    <xf numFmtId="0" fontId="3" fillId="2" borderId="1" xfId="0" applyFont="1" applyFill="1" applyBorder="1" applyAlignment="1">
      <alignment horizontal="center" vertical="top"/>
    </xf>
    <xf numFmtId="3" fontId="0" fillId="0" borderId="1" xfId="0" applyNumberFormat="1" applyFill="1" applyBorder="1" applyAlignment="1">
      <alignment horizontal="center" vertical="top"/>
    </xf>
    <xf numFmtId="0" fontId="0" fillId="4" borderId="1" xfId="0" applyFill="1" applyBorder="1" applyAlignment="1">
      <alignment horizontal="center"/>
    </xf>
    <xf numFmtId="0" fontId="26" fillId="0" borderId="0" xfId="0" applyFont="1"/>
    <xf numFmtId="0" fontId="27" fillId="0" borderId="0" xfId="0" applyFont="1" applyBorder="1" applyAlignment="1">
      <alignment vertical="top"/>
    </xf>
    <xf numFmtId="164" fontId="3" fillId="4" borderId="1" xfId="0" applyNumberFormat="1" applyFont="1" applyFill="1" applyBorder="1" applyAlignment="1">
      <alignment horizontal="center" vertical="top"/>
    </xf>
    <xf numFmtId="0" fontId="3" fillId="4" borderId="1" xfId="0" applyNumberFormat="1" applyFont="1" applyFill="1" applyBorder="1" applyAlignment="1">
      <alignment horizontal="center" vertical="top"/>
    </xf>
    <xf numFmtId="3" fontId="0" fillId="2" borderId="1" xfId="0" applyNumberFormat="1" applyFill="1" applyBorder="1" applyAlignment="1">
      <alignment horizontal="center" vertical="top"/>
    </xf>
    <xf numFmtId="3" fontId="0" fillId="8" borderId="1" xfId="0" applyNumberFormat="1" applyFill="1" applyBorder="1" applyAlignment="1">
      <alignment horizontal="center" vertical="top"/>
    </xf>
    <xf numFmtId="3" fontId="3" fillId="4" borderId="1" xfId="0" applyNumberFormat="1" applyFont="1" applyFill="1" applyBorder="1" applyAlignment="1">
      <alignment horizontal="center" vertical="top"/>
    </xf>
    <xf numFmtId="0" fontId="0" fillId="0" borderId="0" xfId="0" applyNumberFormat="1"/>
    <xf numFmtId="0" fontId="3" fillId="2" borderId="1" xfId="0" applyNumberFormat="1" applyFont="1" applyFill="1" applyBorder="1" applyAlignment="1">
      <alignment horizontal="center" vertical="top"/>
    </xf>
    <xf numFmtId="0" fontId="28" fillId="0" borderId="0" xfId="0" applyFont="1"/>
    <xf numFmtId="0" fontId="27" fillId="0" borderId="0" xfId="0" applyFont="1"/>
    <xf numFmtId="0" fontId="10" fillId="0" borderId="0" xfId="0" applyFont="1"/>
    <xf numFmtId="0" fontId="22" fillId="0" borderId="0" xfId="0" applyFont="1"/>
    <xf numFmtId="0" fontId="0" fillId="0" borderId="4" xfId="0" applyBorder="1" applyAlignment="1">
      <alignment horizontal="center" vertical="center"/>
    </xf>
    <xf numFmtId="0" fontId="30" fillId="0" borderId="0" xfId="0" applyFont="1"/>
    <xf numFmtId="165" fontId="0" fillId="4" borderId="7" xfId="2" applyNumberFormat="1" applyFont="1" applyFill="1" applyBorder="1" applyAlignment="1">
      <alignment horizontal="center" vertical="top"/>
    </xf>
    <xf numFmtId="3" fontId="14" fillId="0" borderId="1" xfId="0" applyNumberFormat="1" applyFont="1" applyFill="1" applyBorder="1" applyAlignment="1">
      <alignment vertical="top" wrapText="1"/>
    </xf>
    <xf numFmtId="0" fontId="14" fillId="0" borderId="1" xfId="0" applyFont="1" applyBorder="1" applyAlignment="1">
      <alignment vertical="top"/>
    </xf>
    <xf numFmtId="0" fontId="33" fillId="0" borderId="0" xfId="0" applyFont="1" applyAlignment="1">
      <alignment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9" borderId="1" xfId="0" applyFont="1" applyFill="1" applyBorder="1" applyAlignment="1">
      <alignment horizont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0" fillId="0" borderId="0" xfId="0" applyBorder="1" applyAlignment="1">
      <alignment horizontal="left" wrapText="1"/>
    </xf>
    <xf numFmtId="0" fontId="21" fillId="0" borderId="19" xfId="0" applyFont="1" applyBorder="1" applyAlignment="1">
      <alignment horizontal="center" wrapText="1"/>
    </xf>
    <xf numFmtId="0" fontId="21" fillId="0" borderId="0" xfId="0" applyFont="1" applyAlignment="1">
      <alignment horizontal="center" wrapText="1"/>
    </xf>
    <xf numFmtId="0" fontId="21" fillId="0" borderId="0" xfId="0" applyFont="1" applyBorder="1" applyAlignment="1">
      <alignment horizontal="center"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Normal 2" xfId="1" xr:uid="{00000000-0005-0000-0000-000001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0"/>
  <sheetViews>
    <sheetView view="pageBreakPreview" zoomScale="70" zoomScaleNormal="90" zoomScaleSheetLayoutView="70" workbookViewId="0">
      <selection activeCell="J11" sqref="J11"/>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145</v>
      </c>
      <c r="B1" s="142" t="s">
        <v>185</v>
      </c>
      <c r="C1" s="143"/>
      <c r="D1" s="143"/>
    </row>
    <row r="2" spans="1:8" ht="21.75" customHeight="1" x14ac:dyDescent="0.3">
      <c r="A2" s="5"/>
      <c r="B2" s="6"/>
      <c r="C2" s="6"/>
      <c r="D2" s="6"/>
    </row>
    <row r="3" spans="1:8" s="4" customFormat="1" ht="18" customHeight="1" x14ac:dyDescent="0.3">
      <c r="A3" s="144" t="s">
        <v>113</v>
      </c>
      <c r="B3" s="144"/>
      <c r="C3" s="144"/>
      <c r="D3" s="144"/>
      <c r="E3" s="135" t="s">
        <v>114</v>
      </c>
      <c r="F3" s="135"/>
      <c r="G3" s="135"/>
      <c r="H3" s="135"/>
    </row>
    <row r="4" spans="1:8" ht="55.5" customHeight="1" x14ac:dyDescent="0.3">
      <c r="A4" s="146" t="s">
        <v>7</v>
      </c>
      <c r="B4" s="146" t="s">
        <v>95</v>
      </c>
      <c r="C4" s="146" t="s">
        <v>130</v>
      </c>
      <c r="D4" s="145" t="s">
        <v>22</v>
      </c>
      <c r="E4" s="136" t="s">
        <v>7</v>
      </c>
      <c r="F4" s="136" t="s">
        <v>115</v>
      </c>
      <c r="G4" s="136" t="s">
        <v>9</v>
      </c>
      <c r="H4" s="137" t="s">
        <v>22</v>
      </c>
    </row>
    <row r="5" spans="1:8" ht="129" customHeight="1" x14ac:dyDescent="0.3">
      <c r="A5" s="146"/>
      <c r="B5" s="146"/>
      <c r="C5" s="146"/>
      <c r="D5" s="145"/>
      <c r="E5" s="136"/>
      <c r="F5" s="136"/>
      <c r="G5" s="136"/>
      <c r="H5" s="137"/>
    </row>
    <row r="6" spans="1:8" x14ac:dyDescent="0.3">
      <c r="A6" s="139" t="s">
        <v>18</v>
      </c>
      <c r="B6" s="139"/>
      <c r="C6" s="139"/>
      <c r="D6" s="139"/>
      <c r="E6" s="138" t="s">
        <v>135</v>
      </c>
      <c r="F6" s="138"/>
      <c r="G6" s="138"/>
      <c r="H6" s="138"/>
    </row>
    <row r="7" spans="1:8" ht="46.95" customHeight="1" x14ac:dyDescent="0.3">
      <c r="A7" s="17" t="s">
        <v>19</v>
      </c>
      <c r="B7" s="99">
        <v>4</v>
      </c>
      <c r="C7" s="16" t="s">
        <v>23</v>
      </c>
      <c r="D7" s="99">
        <v>527000</v>
      </c>
      <c r="E7" s="67" t="s">
        <v>131</v>
      </c>
      <c r="F7" s="100">
        <v>1</v>
      </c>
      <c r="G7" s="100">
        <v>5</v>
      </c>
      <c r="H7" s="100">
        <v>149000</v>
      </c>
    </row>
    <row r="8" spans="1:8" x14ac:dyDescent="0.3">
      <c r="A8" s="18" t="s">
        <v>0</v>
      </c>
      <c r="B8" s="89">
        <v>1</v>
      </c>
      <c r="C8" s="9"/>
      <c r="D8" s="87">
        <v>227000</v>
      </c>
      <c r="E8" s="117" t="s">
        <v>119</v>
      </c>
      <c r="F8" s="119" t="s">
        <v>149</v>
      </c>
      <c r="G8" s="123"/>
      <c r="H8" s="121">
        <v>89400</v>
      </c>
    </row>
    <row r="9" spans="1:8" x14ac:dyDescent="0.3">
      <c r="A9" s="18" t="s">
        <v>1</v>
      </c>
      <c r="B9" s="97">
        <v>2</v>
      </c>
      <c r="C9" s="9"/>
      <c r="D9" s="87">
        <v>200000</v>
      </c>
      <c r="E9" s="118"/>
      <c r="F9" s="120"/>
      <c r="G9" s="124"/>
      <c r="H9" s="122"/>
    </row>
    <row r="10" spans="1:8" x14ac:dyDescent="0.3">
      <c r="A10" s="18" t="s">
        <v>4</v>
      </c>
      <c r="B10" s="98">
        <v>1</v>
      </c>
      <c r="C10" s="9"/>
      <c r="D10" s="87">
        <v>100000</v>
      </c>
      <c r="E10" s="18" t="s">
        <v>4</v>
      </c>
      <c r="F10" s="89" t="s">
        <v>150</v>
      </c>
      <c r="G10" s="9"/>
      <c r="H10" s="87">
        <v>59600</v>
      </c>
    </row>
    <row r="11" spans="1:8" ht="62.4" x14ac:dyDescent="0.3">
      <c r="A11" s="19" t="s">
        <v>21</v>
      </c>
      <c r="B11" s="12"/>
      <c r="C11" s="13"/>
      <c r="D11" s="99">
        <v>300000</v>
      </c>
      <c r="E11" s="70" t="s">
        <v>132</v>
      </c>
      <c r="F11" s="71"/>
      <c r="G11" s="72"/>
      <c r="H11" s="73">
        <f>H12+H13+H14</f>
        <v>0</v>
      </c>
    </row>
    <row r="12" spans="1:8" x14ac:dyDescent="0.3">
      <c r="A12" s="18" t="s">
        <v>2</v>
      </c>
      <c r="B12" s="89">
        <v>5</v>
      </c>
      <c r="C12" s="9"/>
      <c r="D12" s="87">
        <v>300000</v>
      </c>
      <c r="E12" s="18" t="s">
        <v>120</v>
      </c>
      <c r="F12" s="43"/>
      <c r="G12" s="9"/>
      <c r="H12" s="54">
        <v>0</v>
      </c>
    </row>
    <row r="13" spans="1:8" ht="41.4" x14ac:dyDescent="0.3">
      <c r="A13" s="18" t="s">
        <v>12</v>
      </c>
      <c r="B13" s="43" t="s">
        <v>151</v>
      </c>
      <c r="C13" s="9"/>
      <c r="D13" s="54">
        <v>0</v>
      </c>
      <c r="E13" s="18" t="s">
        <v>121</v>
      </c>
      <c r="F13" s="43"/>
      <c r="G13" s="9"/>
      <c r="H13" s="54">
        <v>0</v>
      </c>
    </row>
    <row r="14" spans="1:8" ht="27.6" x14ac:dyDescent="0.3">
      <c r="A14" s="18" t="s">
        <v>11</v>
      </c>
      <c r="B14" s="43" t="s">
        <v>151</v>
      </c>
      <c r="C14" s="9"/>
      <c r="D14" s="54">
        <v>0</v>
      </c>
      <c r="E14" s="18" t="s">
        <v>122</v>
      </c>
      <c r="F14" s="43"/>
      <c r="G14" s="9"/>
      <c r="H14" s="54">
        <v>0</v>
      </c>
    </row>
    <row r="15" spans="1:8" ht="85.95" customHeight="1" x14ac:dyDescent="0.3">
      <c r="A15" s="17" t="s">
        <v>20</v>
      </c>
      <c r="B15" s="8" t="s">
        <v>152</v>
      </c>
      <c r="C15" s="16" t="s">
        <v>23</v>
      </c>
      <c r="D15" s="8">
        <f>D16+D17+D18</f>
        <v>0</v>
      </c>
      <c r="E15" s="67" t="s">
        <v>133</v>
      </c>
      <c r="F15" s="68"/>
      <c r="G15" s="69" t="s">
        <v>23</v>
      </c>
      <c r="H15" s="68" t="e">
        <f>#REF!+H16+H18</f>
        <v>#REF!</v>
      </c>
    </row>
    <row r="16" spans="1:8" x14ac:dyDescent="0.3">
      <c r="A16" s="18" t="s">
        <v>0</v>
      </c>
      <c r="B16" s="43" t="s">
        <v>151</v>
      </c>
      <c r="C16" s="9"/>
      <c r="D16" s="54">
        <v>0</v>
      </c>
      <c r="E16" s="117" t="s">
        <v>1</v>
      </c>
      <c r="F16" s="125"/>
      <c r="G16" s="127"/>
      <c r="H16" s="129">
        <v>0</v>
      </c>
    </row>
    <row r="17" spans="1:10" x14ac:dyDescent="0.3">
      <c r="A17" s="18" t="s">
        <v>1</v>
      </c>
      <c r="B17" s="43" t="s">
        <v>151</v>
      </c>
      <c r="C17" s="9"/>
      <c r="D17" s="54">
        <v>0</v>
      </c>
      <c r="E17" s="118"/>
      <c r="F17" s="126"/>
      <c r="G17" s="128"/>
      <c r="H17" s="130"/>
    </row>
    <row r="18" spans="1:10" x14ac:dyDescent="0.3">
      <c r="A18" s="18" t="s">
        <v>4</v>
      </c>
      <c r="B18" s="43" t="s">
        <v>151</v>
      </c>
      <c r="C18" s="9"/>
      <c r="D18" s="30">
        <v>0</v>
      </c>
      <c r="E18" s="18" t="s">
        <v>4</v>
      </c>
      <c r="F18" s="43"/>
      <c r="G18" s="9"/>
      <c r="H18" s="30">
        <v>0</v>
      </c>
    </row>
    <row r="19" spans="1:10" ht="78" x14ac:dyDescent="0.3">
      <c r="A19" s="19" t="s">
        <v>116</v>
      </c>
      <c r="B19" s="12"/>
      <c r="C19" s="13"/>
      <c r="D19" s="14">
        <f>D20+D21+D22</f>
        <v>0</v>
      </c>
      <c r="E19" s="70" t="s">
        <v>134</v>
      </c>
      <c r="F19" s="71"/>
      <c r="G19" s="72"/>
      <c r="H19" s="73">
        <f>H20+H21+H22</f>
        <v>0</v>
      </c>
    </row>
    <row r="20" spans="1:10" x14ac:dyDescent="0.3">
      <c r="A20" s="18" t="s">
        <v>2</v>
      </c>
      <c r="B20" s="43" t="s">
        <v>151</v>
      </c>
      <c r="C20" s="9"/>
      <c r="D20" s="54">
        <v>0</v>
      </c>
      <c r="E20" s="18" t="s">
        <v>120</v>
      </c>
      <c r="F20" s="43"/>
      <c r="G20" s="9"/>
      <c r="H20" s="54">
        <v>0</v>
      </c>
    </row>
    <row r="21" spans="1:10" ht="41.4" x14ac:dyDescent="0.3">
      <c r="A21" s="18" t="s">
        <v>12</v>
      </c>
      <c r="B21" s="43" t="s">
        <v>151</v>
      </c>
      <c r="C21" s="9"/>
      <c r="D21" s="54">
        <v>0</v>
      </c>
      <c r="E21" s="18" t="s">
        <v>121</v>
      </c>
      <c r="F21" s="43"/>
      <c r="G21" s="9"/>
      <c r="H21" s="54">
        <v>0</v>
      </c>
    </row>
    <row r="22" spans="1:10" ht="27.6" x14ac:dyDescent="0.3">
      <c r="A22" s="18" t="s">
        <v>11</v>
      </c>
      <c r="B22" s="43"/>
      <c r="C22" s="9"/>
      <c r="D22" s="54">
        <v>0</v>
      </c>
      <c r="E22" s="18" t="s">
        <v>122</v>
      </c>
      <c r="F22" s="43"/>
      <c r="G22" s="9"/>
      <c r="H22" s="54">
        <v>0</v>
      </c>
    </row>
    <row r="23" spans="1:10" x14ac:dyDescent="0.3">
      <c r="A23" s="139" t="s">
        <v>5</v>
      </c>
      <c r="B23" s="139"/>
      <c r="C23" s="139"/>
      <c r="D23" s="139"/>
      <c r="E23" s="138" t="s">
        <v>117</v>
      </c>
      <c r="F23" s="138"/>
      <c r="G23" s="138"/>
      <c r="H23" s="138"/>
    </row>
    <row r="24" spans="1:10" ht="31.2" customHeight="1" x14ac:dyDescent="0.3">
      <c r="A24" s="19" t="s">
        <v>8</v>
      </c>
      <c r="B24" s="103">
        <v>1.5</v>
      </c>
      <c r="C24" s="13"/>
      <c r="D24" s="8">
        <f>SUM(D25:D29)</f>
        <v>224500</v>
      </c>
      <c r="E24" s="70" t="s">
        <v>118</v>
      </c>
      <c r="F24" s="74"/>
      <c r="G24" s="72"/>
      <c r="H24" s="68">
        <f>SUM(H25:H29)</f>
        <v>0</v>
      </c>
      <c r="I24" t="s">
        <v>123</v>
      </c>
    </row>
    <row r="25" spans="1:10" x14ac:dyDescent="0.3">
      <c r="A25" s="18" t="s">
        <v>0</v>
      </c>
      <c r="B25" s="101">
        <v>1</v>
      </c>
      <c r="C25" s="15"/>
      <c r="D25" s="30">
        <v>150000</v>
      </c>
      <c r="E25" s="117" t="s">
        <v>1</v>
      </c>
      <c r="F25" s="131"/>
      <c r="G25" s="133"/>
      <c r="H25" s="129">
        <v>0</v>
      </c>
    </row>
    <row r="26" spans="1:10" x14ac:dyDescent="0.3">
      <c r="A26" s="18" t="s">
        <v>1</v>
      </c>
      <c r="B26" s="89" t="s">
        <v>175</v>
      </c>
      <c r="C26" s="9"/>
      <c r="D26" s="30">
        <v>74500</v>
      </c>
      <c r="E26" s="118"/>
      <c r="F26" s="132"/>
      <c r="G26" s="134"/>
      <c r="H26" s="130"/>
    </row>
    <row r="27" spans="1:10" x14ac:dyDescent="0.3">
      <c r="A27" s="18" t="s">
        <v>3</v>
      </c>
      <c r="B27" s="43"/>
      <c r="C27" s="9"/>
      <c r="D27" s="54">
        <v>0</v>
      </c>
      <c r="E27" s="18" t="s">
        <v>124</v>
      </c>
      <c r="F27" s="43"/>
      <c r="G27" s="9"/>
      <c r="H27" s="54">
        <v>0</v>
      </c>
    </row>
    <row r="28" spans="1:10" ht="31.95" customHeight="1" x14ac:dyDescent="0.3">
      <c r="A28" s="18" t="s">
        <v>16</v>
      </c>
      <c r="B28" s="43"/>
      <c r="C28" s="9"/>
      <c r="D28" s="54">
        <v>0</v>
      </c>
      <c r="E28" s="117" t="s">
        <v>125</v>
      </c>
      <c r="F28" s="125"/>
      <c r="G28" s="127"/>
      <c r="H28" s="129"/>
    </row>
    <row r="29" spans="1:10" ht="31.95" customHeight="1" x14ac:dyDescent="0.3">
      <c r="A29" s="18" t="s">
        <v>91</v>
      </c>
      <c r="B29" s="86"/>
      <c r="C29" s="9"/>
      <c r="D29" s="30"/>
      <c r="E29" s="118"/>
      <c r="F29" s="126"/>
      <c r="G29" s="128"/>
      <c r="H29" s="130"/>
    </row>
    <row r="30" spans="1:10" ht="30.6" customHeight="1" x14ac:dyDescent="0.3">
      <c r="A30" s="140" t="s">
        <v>6</v>
      </c>
      <c r="B30" s="141"/>
      <c r="C30" s="141"/>
      <c r="D30" s="141"/>
      <c r="E30" s="114" t="s">
        <v>126</v>
      </c>
      <c r="F30" s="115"/>
      <c r="G30" s="115"/>
      <c r="H30" s="115"/>
      <c r="J30" s="102"/>
    </row>
    <row r="31" spans="1:10" ht="46.8" x14ac:dyDescent="0.3">
      <c r="A31" s="19" t="s">
        <v>85</v>
      </c>
      <c r="B31" s="12"/>
      <c r="C31" s="13"/>
      <c r="D31" s="8">
        <f>SUM(D32:D35)</f>
        <v>30000</v>
      </c>
      <c r="E31" s="70" t="s">
        <v>85</v>
      </c>
      <c r="F31" s="71"/>
      <c r="G31" s="72"/>
      <c r="H31" s="68">
        <f>SUM(H32:H34)</f>
        <v>0</v>
      </c>
    </row>
    <row r="32" spans="1:10" ht="69" x14ac:dyDescent="0.3">
      <c r="A32" s="18" t="s">
        <v>13</v>
      </c>
      <c r="B32" s="43"/>
      <c r="C32" s="9"/>
      <c r="D32" s="55">
        <v>0</v>
      </c>
      <c r="E32" s="18" t="s">
        <v>127</v>
      </c>
      <c r="F32" s="43"/>
      <c r="G32" s="9"/>
      <c r="H32" s="55">
        <v>0</v>
      </c>
    </row>
    <row r="33" spans="1:8" ht="27.6" x14ac:dyDescent="0.3">
      <c r="A33" s="18" t="s">
        <v>14</v>
      </c>
      <c r="B33" s="43"/>
      <c r="C33" s="9"/>
      <c r="D33" s="55">
        <v>0</v>
      </c>
      <c r="E33" s="18" t="s">
        <v>128</v>
      </c>
      <c r="F33" s="43"/>
      <c r="G33" s="9"/>
      <c r="H33" s="55">
        <v>0</v>
      </c>
    </row>
    <row r="34" spans="1:8" ht="27.6" x14ac:dyDescent="0.3">
      <c r="A34" s="18" t="s">
        <v>15</v>
      </c>
      <c r="B34" s="43"/>
      <c r="C34" s="9"/>
      <c r="D34" s="55">
        <v>0</v>
      </c>
      <c r="E34" s="18" t="s">
        <v>129</v>
      </c>
      <c r="F34" s="43"/>
      <c r="G34" s="9"/>
      <c r="H34" s="55">
        <v>0</v>
      </c>
    </row>
    <row r="35" spans="1:8" ht="41.4" x14ac:dyDescent="0.3">
      <c r="A35" s="18" t="s">
        <v>17</v>
      </c>
      <c r="B35" s="86" t="s">
        <v>158</v>
      </c>
      <c r="C35" s="9"/>
      <c r="D35" s="30">
        <v>30000</v>
      </c>
    </row>
    <row r="36" spans="1:8" ht="30" customHeight="1" x14ac:dyDescent="0.3">
      <c r="A36" s="116" t="s">
        <v>10</v>
      </c>
      <c r="B36" s="116"/>
      <c r="C36" s="116"/>
      <c r="D36" s="116"/>
      <c r="E36" s="116" t="s">
        <v>10</v>
      </c>
      <c r="F36" s="116"/>
      <c r="G36" s="116"/>
      <c r="H36" s="116"/>
    </row>
    <row r="37" spans="1:8" x14ac:dyDescent="0.3">
      <c r="A37"/>
      <c r="B37" s="1"/>
      <c r="C37" s="1"/>
    </row>
    <row r="38" spans="1:8" x14ac:dyDescent="0.3">
      <c r="A38"/>
    </row>
    <row r="39" spans="1:8" x14ac:dyDescent="0.3">
      <c r="A39"/>
      <c r="B39" s="1"/>
      <c r="C39" s="1"/>
    </row>
    <row r="40" spans="1:8" x14ac:dyDescent="0.3">
      <c r="A40"/>
      <c r="B40" s="2"/>
      <c r="C40" s="2"/>
    </row>
    <row r="41" spans="1:8" x14ac:dyDescent="0.3">
      <c r="A4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2"/>
      <c r="C47" s="2"/>
    </row>
    <row r="48" spans="1:8" x14ac:dyDescent="0.3">
      <c r="A48"/>
    </row>
    <row r="49" spans="1:3" x14ac:dyDescent="0.3">
      <c r="A49"/>
      <c r="B49" s="1"/>
      <c r="C49" s="1"/>
    </row>
    <row r="50" spans="1:3" x14ac:dyDescent="0.3">
      <c r="A50"/>
      <c r="B50" s="2"/>
      <c r="C50" s="2"/>
    </row>
  </sheetData>
  <mergeCells count="35">
    <mergeCell ref="A36:D36"/>
    <mergeCell ref="A6:D6"/>
    <mergeCell ref="A23:D23"/>
    <mergeCell ref="A30:D30"/>
    <mergeCell ref="B1:D1"/>
    <mergeCell ref="A3:D3"/>
    <mergeCell ref="D4:D5"/>
    <mergeCell ref="A4:A5"/>
    <mergeCell ref="B4:B5"/>
    <mergeCell ref="C4:C5"/>
    <mergeCell ref="G28:G29"/>
    <mergeCell ref="E3:H3"/>
    <mergeCell ref="E4:E5"/>
    <mergeCell ref="F4:F5"/>
    <mergeCell ref="G4:G5"/>
    <mergeCell ref="H4:H5"/>
    <mergeCell ref="H28:H29"/>
    <mergeCell ref="E6:H6"/>
    <mergeCell ref="E23:H23"/>
    <mergeCell ref="E30:H30"/>
    <mergeCell ref="E36:H36"/>
    <mergeCell ref="E8:E9"/>
    <mergeCell ref="F8:F9"/>
    <mergeCell ref="H8:H9"/>
    <mergeCell ref="G8:G9"/>
    <mergeCell ref="E16:E17"/>
    <mergeCell ref="F16:F17"/>
    <mergeCell ref="G16:G17"/>
    <mergeCell ref="H16:H17"/>
    <mergeCell ref="E25:E26"/>
    <mergeCell ref="F25:F26"/>
    <mergeCell ref="G25:G26"/>
    <mergeCell ref="H25:H26"/>
    <mergeCell ref="E28:E29"/>
    <mergeCell ref="F28:F29"/>
  </mergeCells>
  <pageMargins left="0.70866141732283472" right="0.70866141732283472" top="0.74803149606299213" bottom="0.74803149606299213" header="0.31496062992125984" footer="0.31496062992125984"/>
  <pageSetup paperSize="9" scale="3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6" zoomScaleSheetLayoutView="100" workbookViewId="0">
      <selection activeCell="F14" sqref="F14"/>
    </sheetView>
  </sheetViews>
  <sheetFormatPr defaultRowHeight="14.4" x14ac:dyDescent="0.3"/>
  <cols>
    <col min="1" max="1" width="48.33203125" customWidth="1"/>
    <col min="2" max="2" width="26.88671875" customWidth="1"/>
  </cols>
  <sheetData>
    <row r="1" spans="1:2" ht="101.4" customHeight="1" thickBot="1" x14ac:dyDescent="0.35">
      <c r="A1" s="7" t="s">
        <v>145</v>
      </c>
      <c r="B1" s="108" t="s">
        <v>185</v>
      </c>
    </row>
    <row r="2" spans="1:2" x14ac:dyDescent="0.3">
      <c r="A2" s="5"/>
      <c r="B2" s="6"/>
    </row>
    <row r="3" spans="1:2" ht="30.6" customHeight="1" x14ac:dyDescent="0.3">
      <c r="A3" s="147" t="s">
        <v>103</v>
      </c>
      <c r="B3" s="148"/>
    </row>
    <row r="4" spans="1:2" ht="48.6" customHeight="1" x14ac:dyDescent="0.3">
      <c r="A4" s="62" t="s">
        <v>100</v>
      </c>
      <c r="B4" s="61" t="s">
        <v>177</v>
      </c>
    </row>
    <row r="5" spans="1:2" ht="28.8" x14ac:dyDescent="0.3">
      <c r="A5" s="62" t="s">
        <v>101</v>
      </c>
      <c r="B5" s="61" t="s">
        <v>157</v>
      </c>
    </row>
    <row r="6" spans="1:2" ht="28.8" x14ac:dyDescent="0.3">
      <c r="A6" s="62" t="s">
        <v>136</v>
      </c>
      <c r="B6" s="61" t="s">
        <v>178</v>
      </c>
    </row>
    <row r="7" spans="1:2" ht="38.4" customHeight="1" x14ac:dyDescent="0.3">
      <c r="A7" s="62" t="s">
        <v>111</v>
      </c>
      <c r="B7" s="61" t="s">
        <v>179</v>
      </c>
    </row>
    <row r="8" spans="1:2" ht="25.2" customHeight="1" x14ac:dyDescent="0.3">
      <c r="A8" s="62" t="s">
        <v>110</v>
      </c>
      <c r="B8" s="85" t="s">
        <v>172</v>
      </c>
    </row>
    <row r="9" spans="1:2" ht="45.6" customHeight="1" x14ac:dyDescent="0.3">
      <c r="A9" s="147" t="s">
        <v>99</v>
      </c>
      <c r="B9" s="148"/>
    </row>
    <row r="10" spans="1:2" ht="48" customHeight="1" x14ac:dyDescent="0.3">
      <c r="A10" s="50" t="s">
        <v>97</v>
      </c>
      <c r="B10" s="30" t="s">
        <v>153</v>
      </c>
    </row>
    <row r="11" spans="1:2" ht="41.4" customHeight="1" x14ac:dyDescent="0.3">
      <c r="A11" s="50" t="s">
        <v>137</v>
      </c>
      <c r="B11" s="30" t="s">
        <v>155</v>
      </c>
    </row>
    <row r="12" spans="1:2" ht="70.2" customHeight="1" x14ac:dyDescent="0.3">
      <c r="A12" s="50" t="s">
        <v>98</v>
      </c>
      <c r="B12" s="30" t="s">
        <v>154</v>
      </c>
    </row>
    <row r="13" spans="1:2" ht="28.8" x14ac:dyDescent="0.3">
      <c r="A13" s="50" t="s">
        <v>138</v>
      </c>
      <c r="B13" s="61" t="s">
        <v>173</v>
      </c>
    </row>
    <row r="14" spans="1:2" ht="28.8" x14ac:dyDescent="0.3">
      <c r="A14" s="66" t="s">
        <v>112</v>
      </c>
      <c r="B14" s="84" t="s">
        <v>156</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4"/>
  <sheetViews>
    <sheetView view="pageBreakPreview" zoomScale="60" zoomScaleNormal="70" workbookViewId="0">
      <selection activeCell="K8" sqref="K8"/>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145</v>
      </c>
      <c r="B1" s="150" t="s">
        <v>185</v>
      </c>
      <c r="C1" s="151"/>
      <c r="D1" s="151"/>
    </row>
    <row r="2" spans="1:10" ht="21.75" customHeight="1" x14ac:dyDescent="0.3">
      <c r="A2" s="5"/>
      <c r="B2" s="6"/>
      <c r="C2" s="6"/>
      <c r="D2" s="6"/>
    </row>
    <row r="3" spans="1:10" s="4" customFormat="1" ht="18" customHeight="1" x14ac:dyDescent="0.3">
      <c r="A3" s="144" t="s">
        <v>25</v>
      </c>
      <c r="B3" s="144"/>
      <c r="C3" s="144"/>
      <c r="D3" s="144"/>
    </row>
    <row r="4" spans="1:10" s="4" customFormat="1" ht="36" customHeight="1" x14ac:dyDescent="0.3">
      <c r="A4" s="82" t="s">
        <v>147</v>
      </c>
      <c r="B4" s="87">
        <v>1776</v>
      </c>
      <c r="C4" s="80"/>
      <c r="D4" s="80"/>
      <c r="E4" s="153"/>
      <c r="F4" s="155"/>
      <c r="G4" s="155"/>
      <c r="H4" s="155"/>
      <c r="I4" s="155"/>
      <c r="J4" s="155"/>
    </row>
    <row r="5" spans="1:10" ht="29.4" customHeight="1" x14ac:dyDescent="0.3">
      <c r="A5" s="24" t="s">
        <v>26</v>
      </c>
      <c r="B5" s="87">
        <f>1776-157</f>
        <v>1619</v>
      </c>
      <c r="C5" s="28"/>
      <c r="D5" s="21"/>
      <c r="E5" s="153"/>
      <c r="F5" s="154"/>
      <c r="G5" s="154"/>
      <c r="H5" s="154"/>
      <c r="I5" s="154"/>
      <c r="J5" s="154"/>
    </row>
    <row r="6" spans="1:10" x14ac:dyDescent="0.3">
      <c r="A6" s="22" t="s">
        <v>27</v>
      </c>
      <c r="B6" s="87">
        <v>596</v>
      </c>
      <c r="C6" s="28"/>
      <c r="D6" s="10"/>
      <c r="E6" s="107"/>
      <c r="F6" s="107"/>
      <c r="G6" s="107"/>
      <c r="H6" s="107"/>
      <c r="I6" s="107"/>
      <c r="J6" s="107"/>
    </row>
    <row r="7" spans="1:10" ht="15.6" x14ac:dyDescent="0.3">
      <c r="A7" s="22" t="s">
        <v>28</v>
      </c>
      <c r="B7" s="87">
        <v>1329</v>
      </c>
      <c r="C7" s="29">
        <f>B7/B5</f>
        <v>0.82087708462013587</v>
      </c>
      <c r="D7" s="10"/>
      <c r="E7" s="106"/>
      <c r="F7" s="106"/>
      <c r="G7" s="107"/>
      <c r="H7" s="107"/>
      <c r="I7" s="107"/>
      <c r="J7" s="107"/>
    </row>
    <row r="8" spans="1:10" ht="28.8" x14ac:dyDescent="0.3">
      <c r="A8" s="22" t="s">
        <v>29</v>
      </c>
      <c r="B8" s="87">
        <v>1520</v>
      </c>
      <c r="C8" s="29">
        <f>B8/B5</f>
        <v>0.93885114268066705</v>
      </c>
      <c r="D8" s="11"/>
      <c r="E8" s="107"/>
      <c r="F8" s="107"/>
      <c r="G8" s="107"/>
      <c r="H8" s="107"/>
      <c r="I8" s="107"/>
      <c r="J8" s="107"/>
    </row>
    <row r="9" spans="1:10" ht="41.4" x14ac:dyDescent="0.3">
      <c r="A9" s="26"/>
      <c r="B9" s="92"/>
      <c r="C9" s="27" t="s">
        <v>92</v>
      </c>
      <c r="D9" s="27" t="s">
        <v>93</v>
      </c>
      <c r="E9" s="56"/>
      <c r="G9" s="152"/>
      <c r="H9" s="152"/>
      <c r="I9" s="152"/>
      <c r="J9" s="152"/>
    </row>
    <row r="10" spans="1:10" ht="15.6" x14ac:dyDescent="0.3">
      <c r="A10" s="24" t="s">
        <v>30</v>
      </c>
      <c r="B10" s="93">
        <f>B11+B12</f>
        <v>6</v>
      </c>
      <c r="C10" s="20">
        <f>C11+C12</f>
        <v>0</v>
      </c>
      <c r="D10" s="20">
        <f t="shared" ref="D10" si="0">D11+D12</f>
        <v>0</v>
      </c>
      <c r="E10" s="44"/>
    </row>
    <row r="11" spans="1:10" x14ac:dyDescent="0.3">
      <c r="A11" s="22" t="s">
        <v>31</v>
      </c>
      <c r="B11" s="87">
        <v>3</v>
      </c>
      <c r="C11" s="30">
        <v>0</v>
      </c>
      <c r="D11" s="30">
        <v>0</v>
      </c>
      <c r="E11" s="44"/>
    </row>
    <row r="12" spans="1:10" x14ac:dyDescent="0.3">
      <c r="A12" s="22" t="s">
        <v>32</v>
      </c>
      <c r="B12" s="87">
        <v>3</v>
      </c>
      <c r="C12" s="30">
        <v>0</v>
      </c>
      <c r="D12" s="30">
        <v>0</v>
      </c>
      <c r="E12" s="44"/>
    </row>
    <row r="13" spans="1:10" ht="15.6" x14ac:dyDescent="0.3">
      <c r="A13" s="25" t="s">
        <v>33</v>
      </c>
      <c r="B13" s="87">
        <v>11</v>
      </c>
      <c r="C13" s="28"/>
      <c r="D13" s="28"/>
      <c r="E13" s="44"/>
    </row>
    <row r="14" spans="1:10" x14ac:dyDescent="0.3">
      <c r="A14" s="18" t="s">
        <v>34</v>
      </c>
      <c r="B14" s="87">
        <v>0</v>
      </c>
      <c r="C14" s="28"/>
      <c r="D14" s="28"/>
      <c r="E14" s="44"/>
    </row>
    <row r="15" spans="1:10" x14ac:dyDescent="0.3">
      <c r="A15" s="23" t="s">
        <v>35</v>
      </c>
      <c r="B15" s="87">
        <v>11</v>
      </c>
      <c r="C15" s="28"/>
      <c r="D15" s="28"/>
      <c r="E15" s="44"/>
    </row>
    <row r="16" spans="1:10" ht="15.6" x14ac:dyDescent="0.3">
      <c r="A16" s="24" t="s">
        <v>80</v>
      </c>
      <c r="B16" s="87">
        <v>15</v>
      </c>
      <c r="C16" s="57"/>
      <c r="D16" s="57"/>
      <c r="E16" s="95"/>
    </row>
    <row r="17" spans="1:8" ht="15.6" x14ac:dyDescent="0.3">
      <c r="A17" s="24" t="s">
        <v>139</v>
      </c>
      <c r="B17" s="87">
        <v>15.2</v>
      </c>
      <c r="C17" s="57"/>
      <c r="D17" s="57"/>
      <c r="E17" s="109"/>
    </row>
    <row r="18" spans="1:8" ht="45.6" customHeight="1" x14ac:dyDescent="0.3">
      <c r="A18" s="31" t="s">
        <v>94</v>
      </c>
      <c r="B18" s="87">
        <v>12</v>
      </c>
      <c r="C18" s="28"/>
      <c r="D18" s="28"/>
      <c r="E18" s="44"/>
    </row>
    <row r="19" spans="1:8" ht="61.8" customHeight="1" x14ac:dyDescent="0.3">
      <c r="A19" s="31" t="s">
        <v>146</v>
      </c>
      <c r="B19" s="110">
        <v>6.8000000000000005E-2</v>
      </c>
      <c r="C19" s="156" t="s">
        <v>180</v>
      </c>
      <c r="D19" s="157"/>
    </row>
    <row r="20" spans="1:8" ht="54.6" customHeight="1" x14ac:dyDescent="0.3">
      <c r="A20" s="31" t="s">
        <v>86</v>
      </c>
      <c r="B20" s="88">
        <v>1</v>
      </c>
      <c r="C20" s="57"/>
      <c r="D20" s="57"/>
      <c r="E20" s="56"/>
    </row>
    <row r="21" spans="1:8" ht="31.2" x14ac:dyDescent="0.3">
      <c r="A21" s="31" t="s">
        <v>87</v>
      </c>
      <c r="B21" s="90">
        <v>214937</v>
      </c>
      <c r="C21" s="28"/>
      <c r="D21" s="28"/>
    </row>
    <row r="22" spans="1:8" ht="109.2" x14ac:dyDescent="0.3">
      <c r="A22" s="31" t="s">
        <v>102</v>
      </c>
      <c r="B22" s="90" t="s">
        <v>159</v>
      </c>
      <c r="C22" s="28"/>
      <c r="D22" s="28"/>
    </row>
    <row r="23" spans="1:8" ht="15.6" x14ac:dyDescent="0.3">
      <c r="A23" s="149" t="s">
        <v>69</v>
      </c>
      <c r="B23" s="149"/>
      <c r="C23" s="149"/>
      <c r="D23" s="149"/>
    </row>
    <row r="24" spans="1:8" ht="31.2" x14ac:dyDescent="0.3">
      <c r="A24" s="24" t="s">
        <v>70</v>
      </c>
      <c r="B24" s="30">
        <v>1739</v>
      </c>
      <c r="C24" s="28"/>
      <c r="D24" s="21"/>
    </row>
    <row r="25" spans="1:8" x14ac:dyDescent="0.3">
      <c r="A25" s="22" t="s">
        <v>27</v>
      </c>
      <c r="B25" s="30">
        <v>745</v>
      </c>
      <c r="C25" s="28"/>
      <c r="D25" s="10"/>
    </row>
    <row r="26" spans="1:8" ht="15.6" x14ac:dyDescent="0.3">
      <c r="A26" s="22" t="s">
        <v>28</v>
      </c>
      <c r="B26" s="30">
        <v>1492</v>
      </c>
      <c r="C26" s="29">
        <f>B26/B24</f>
        <v>0.85796434732604943</v>
      </c>
      <c r="D26" s="10"/>
      <c r="E26" s="104"/>
      <c r="F26" s="105"/>
      <c r="H26" t="s">
        <v>88</v>
      </c>
    </row>
    <row r="27" spans="1:8" ht="28.8" x14ac:dyDescent="0.3">
      <c r="A27" s="22" t="s">
        <v>29</v>
      </c>
      <c r="B27" s="30">
        <v>1603</v>
      </c>
      <c r="C27" s="29">
        <f>B27/B24</f>
        <v>0.92179413456009196</v>
      </c>
      <c r="D27" s="11"/>
    </row>
    <row r="28" spans="1:8" ht="41.4" x14ac:dyDescent="0.3">
      <c r="A28" s="26"/>
      <c r="B28" s="12"/>
      <c r="C28" s="27" t="s">
        <v>92</v>
      </c>
      <c r="D28" s="27" t="s">
        <v>93</v>
      </c>
      <c r="E28" s="56"/>
    </row>
    <row r="29" spans="1:8" ht="19.2" customHeight="1" x14ac:dyDescent="0.3">
      <c r="A29" s="24" t="s">
        <v>71</v>
      </c>
      <c r="B29" s="87" t="s">
        <v>165</v>
      </c>
      <c r="C29" s="55">
        <v>0</v>
      </c>
      <c r="D29" s="55">
        <v>0</v>
      </c>
    </row>
    <row r="30" spans="1:8" ht="19.2" customHeight="1" x14ac:dyDescent="0.3">
      <c r="A30" s="24" t="s">
        <v>80</v>
      </c>
      <c r="B30" s="87">
        <v>5</v>
      </c>
      <c r="C30" s="57"/>
      <c r="D30" s="58"/>
      <c r="E30" s="59"/>
    </row>
    <row r="31" spans="1:8" ht="37.200000000000003" customHeight="1" x14ac:dyDescent="0.3">
      <c r="A31" s="24" t="s">
        <v>140</v>
      </c>
      <c r="B31" s="87">
        <v>36</v>
      </c>
      <c r="C31" s="57"/>
      <c r="D31" s="58"/>
      <c r="E31" s="59"/>
    </row>
    <row r="32" spans="1:8" ht="45" customHeight="1" x14ac:dyDescent="0.3">
      <c r="A32" s="53" t="s">
        <v>75</v>
      </c>
      <c r="B32" s="33" t="s">
        <v>38</v>
      </c>
      <c r="C32" s="33" t="s">
        <v>39</v>
      </c>
      <c r="D32" s="33" t="s">
        <v>41</v>
      </c>
      <c r="E32" s="33" t="s">
        <v>72</v>
      </c>
      <c r="F32" s="33" t="s">
        <v>42</v>
      </c>
      <c r="G32" s="33" t="s">
        <v>57</v>
      </c>
      <c r="H32" s="33" t="s">
        <v>77</v>
      </c>
    </row>
    <row r="33" spans="1:8" x14ac:dyDescent="0.3">
      <c r="A33" s="91" t="s">
        <v>166</v>
      </c>
      <c r="B33" s="40" t="s">
        <v>174</v>
      </c>
      <c r="C33" s="40">
        <v>2004</v>
      </c>
      <c r="D33" s="40">
        <v>145</v>
      </c>
      <c r="E33" s="40">
        <v>10800</v>
      </c>
      <c r="F33" s="40">
        <v>60</v>
      </c>
      <c r="G33" s="40">
        <v>54</v>
      </c>
      <c r="H33" s="40">
        <v>77523</v>
      </c>
    </row>
    <row r="34" spans="1:8" x14ac:dyDescent="0.3">
      <c r="A34" s="91" t="s">
        <v>167</v>
      </c>
      <c r="B34" s="40" t="s">
        <v>174</v>
      </c>
      <c r="C34" s="40">
        <v>2010</v>
      </c>
      <c r="D34" s="40">
        <v>145</v>
      </c>
      <c r="E34" s="40">
        <v>25200</v>
      </c>
      <c r="F34" s="40">
        <v>60</v>
      </c>
      <c r="G34" s="40">
        <v>54</v>
      </c>
      <c r="H34" s="40"/>
    </row>
    <row r="35" spans="1:8" x14ac:dyDescent="0.3">
      <c r="A35" s="91" t="s">
        <v>168</v>
      </c>
      <c r="B35" s="40" t="s">
        <v>174</v>
      </c>
      <c r="C35" s="40">
        <v>2010</v>
      </c>
      <c r="D35" s="40">
        <v>145</v>
      </c>
      <c r="E35" s="40">
        <v>21600</v>
      </c>
      <c r="F35" s="40">
        <v>60</v>
      </c>
      <c r="G35" s="40">
        <v>54</v>
      </c>
      <c r="H35" s="40"/>
    </row>
    <row r="36" spans="1:8" ht="57.6" x14ac:dyDescent="0.3">
      <c r="A36" s="53" t="s">
        <v>79</v>
      </c>
      <c r="B36" s="33" t="s">
        <v>38</v>
      </c>
      <c r="C36" s="33" t="s">
        <v>39</v>
      </c>
      <c r="D36" s="33" t="s">
        <v>41</v>
      </c>
      <c r="E36" s="33" t="s">
        <v>81</v>
      </c>
      <c r="F36" s="33" t="s">
        <v>42</v>
      </c>
      <c r="G36" s="33" t="s">
        <v>57</v>
      </c>
      <c r="H36" s="33" t="s">
        <v>78</v>
      </c>
    </row>
    <row r="37" spans="1:8" x14ac:dyDescent="0.3">
      <c r="A37" s="91" t="s">
        <v>166</v>
      </c>
      <c r="B37" s="40" t="s">
        <v>174</v>
      </c>
      <c r="C37" s="40">
        <v>2004</v>
      </c>
      <c r="D37" s="40">
        <v>145</v>
      </c>
      <c r="E37" s="40">
        <v>10800</v>
      </c>
      <c r="F37" s="40">
        <v>60</v>
      </c>
      <c r="G37" s="40">
        <v>54</v>
      </c>
      <c r="H37" s="40">
        <v>77523</v>
      </c>
    </row>
    <row r="38" spans="1:8" x14ac:dyDescent="0.3">
      <c r="A38" s="91" t="s">
        <v>167</v>
      </c>
      <c r="B38" s="40" t="s">
        <v>174</v>
      </c>
      <c r="C38" s="40">
        <v>2010</v>
      </c>
      <c r="D38" s="40">
        <v>145</v>
      </c>
      <c r="E38" s="40">
        <v>25200</v>
      </c>
      <c r="F38" s="40">
        <v>60</v>
      </c>
      <c r="G38" s="40">
        <v>54</v>
      </c>
      <c r="H38" s="40"/>
    </row>
    <row r="39" spans="1:8" x14ac:dyDescent="0.3">
      <c r="A39" s="91" t="s">
        <v>168</v>
      </c>
      <c r="B39" s="40" t="s">
        <v>174</v>
      </c>
      <c r="C39" s="40">
        <v>2010</v>
      </c>
      <c r="D39" s="40">
        <v>145</v>
      </c>
      <c r="E39" s="40">
        <v>21600</v>
      </c>
      <c r="F39" s="40">
        <v>60</v>
      </c>
      <c r="G39" s="40">
        <v>54</v>
      </c>
      <c r="H39" s="40"/>
    </row>
    <row r="40" spans="1:8" ht="57.6" x14ac:dyDescent="0.3">
      <c r="A40" s="53" t="s">
        <v>74</v>
      </c>
      <c r="B40" s="33" t="s">
        <v>38</v>
      </c>
      <c r="C40" s="33" t="s">
        <v>39</v>
      </c>
      <c r="D40" s="33" t="s">
        <v>76</v>
      </c>
      <c r="E40" s="33" t="s">
        <v>42</v>
      </c>
      <c r="F40" s="33" t="s">
        <v>57</v>
      </c>
      <c r="G40" s="33" t="s">
        <v>82</v>
      </c>
    </row>
    <row r="41" spans="1:8" x14ac:dyDescent="0.3">
      <c r="A41" s="91" t="s">
        <v>166</v>
      </c>
      <c r="B41" s="40" t="s">
        <v>174</v>
      </c>
      <c r="C41" s="40">
        <v>2010</v>
      </c>
      <c r="D41" s="40">
        <v>200</v>
      </c>
      <c r="E41" s="40">
        <v>60</v>
      </c>
      <c r="F41" s="40">
        <v>54</v>
      </c>
      <c r="G41" s="40">
        <v>77523</v>
      </c>
      <c r="H41" s="34"/>
    </row>
    <row r="42" spans="1:8" x14ac:dyDescent="0.3">
      <c r="A42" s="91" t="s">
        <v>166</v>
      </c>
      <c r="B42" s="40" t="s">
        <v>174</v>
      </c>
      <c r="C42" s="40">
        <v>2010</v>
      </c>
      <c r="D42" s="40">
        <v>200</v>
      </c>
      <c r="E42" s="40">
        <v>60</v>
      </c>
      <c r="F42" s="40">
        <v>54</v>
      </c>
      <c r="G42" s="40"/>
      <c r="H42" s="34"/>
    </row>
    <row r="43" spans="1:8" x14ac:dyDescent="0.3">
      <c r="A43" s="36" t="s">
        <v>73</v>
      </c>
      <c r="B43" s="40"/>
      <c r="C43" s="40"/>
      <c r="D43" s="40"/>
      <c r="E43" s="40"/>
      <c r="F43" s="40"/>
      <c r="G43" s="40"/>
      <c r="H43" s="34"/>
    </row>
    <row r="44" spans="1:8" x14ac:dyDescent="0.3">
      <c r="H44" s="4"/>
    </row>
  </sheetData>
  <mergeCells count="7">
    <mergeCell ref="A23:D23"/>
    <mergeCell ref="B1:D1"/>
    <mergeCell ref="A3:D3"/>
    <mergeCell ref="G9:J9"/>
    <mergeCell ref="E5:J5"/>
    <mergeCell ref="E4:J4"/>
    <mergeCell ref="C19:D19"/>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view="pageBreakPreview" zoomScale="60" zoomScaleNormal="90" workbookViewId="0">
      <selection activeCell="F5" sqref="F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145</v>
      </c>
      <c r="B1" s="142" t="s">
        <v>185</v>
      </c>
      <c r="C1" s="143"/>
      <c r="D1" s="143"/>
      <c r="E1" s="75"/>
      <c r="F1" s="56"/>
    </row>
    <row r="2" spans="1:11" ht="21.75" customHeight="1" x14ac:dyDescent="0.3">
      <c r="A2" s="5"/>
      <c r="B2" s="6"/>
      <c r="C2" s="6"/>
      <c r="D2" s="6"/>
      <c r="E2" s="6"/>
    </row>
    <row r="3" spans="1:11" s="4" customFormat="1" ht="18" customHeight="1" x14ac:dyDescent="0.3">
      <c r="A3" s="144" t="s">
        <v>36</v>
      </c>
      <c r="B3" s="144"/>
      <c r="C3" s="144"/>
      <c r="D3" s="144"/>
      <c r="E3" s="76"/>
    </row>
    <row r="4" spans="1:11" ht="29.4" customHeight="1" x14ac:dyDescent="0.3">
      <c r="A4" s="39" t="s">
        <v>44</v>
      </c>
      <c r="B4" s="30">
        <v>39307</v>
      </c>
      <c r="C4" s="28"/>
      <c r="D4" s="111"/>
      <c r="E4" s="96"/>
    </row>
    <row r="5" spans="1:11" ht="28.8" x14ac:dyDescent="0.3">
      <c r="A5" s="22" t="s">
        <v>37</v>
      </c>
      <c r="B5" s="30"/>
      <c r="C5" s="32">
        <f>B5/B4</f>
        <v>0</v>
      </c>
      <c r="D5" s="112" t="s">
        <v>182</v>
      </c>
      <c r="E5" s="77"/>
    </row>
    <row r="6" spans="1:11" ht="28.8" x14ac:dyDescent="0.3">
      <c r="A6" s="22" t="s">
        <v>89</v>
      </c>
      <c r="B6" s="30">
        <v>1245</v>
      </c>
      <c r="C6" s="29">
        <f>B6/B4</f>
        <v>3.1673747678530539E-2</v>
      </c>
      <c r="D6" s="10"/>
      <c r="E6" s="77"/>
      <c r="F6" s="56"/>
    </row>
    <row r="7" spans="1:11" ht="57.6" x14ac:dyDescent="0.3">
      <c r="A7" s="60" t="s">
        <v>96</v>
      </c>
      <c r="B7" s="33" t="s">
        <v>38</v>
      </c>
      <c r="C7" s="33" t="s">
        <v>39</v>
      </c>
      <c r="D7" s="33" t="s">
        <v>41</v>
      </c>
      <c r="E7" s="33" t="s">
        <v>141</v>
      </c>
      <c r="F7" s="33" t="s">
        <v>43</v>
      </c>
      <c r="G7" s="33" t="s">
        <v>42</v>
      </c>
      <c r="H7" s="33" t="s">
        <v>57</v>
      </c>
      <c r="I7" s="33" t="s">
        <v>45</v>
      </c>
      <c r="J7" s="33" t="s">
        <v>55</v>
      </c>
      <c r="K7" s="33" t="s">
        <v>56</v>
      </c>
    </row>
    <row r="8" spans="1:11" s="35" customFormat="1" x14ac:dyDescent="0.3">
      <c r="A8" s="36" t="s">
        <v>169</v>
      </c>
      <c r="B8" s="40" t="s">
        <v>174</v>
      </c>
      <c r="C8" s="40">
        <v>2010</v>
      </c>
      <c r="D8" s="40">
        <v>400</v>
      </c>
      <c r="E8" s="40">
        <v>3310</v>
      </c>
      <c r="F8" s="40">
        <v>50433</v>
      </c>
      <c r="G8" s="40">
        <v>60</v>
      </c>
      <c r="H8" s="40">
        <v>54</v>
      </c>
      <c r="I8" s="40">
        <v>128183</v>
      </c>
      <c r="J8" s="94" t="s">
        <v>181</v>
      </c>
      <c r="K8" s="41" t="s">
        <v>170</v>
      </c>
    </row>
    <row r="9" spans="1:11" s="35" customFormat="1" x14ac:dyDescent="0.3">
      <c r="A9" s="36" t="s">
        <v>47</v>
      </c>
      <c r="B9" s="40"/>
      <c r="C9" s="40"/>
      <c r="D9" s="40"/>
      <c r="E9" s="40"/>
      <c r="F9" s="40"/>
      <c r="G9" s="40"/>
      <c r="H9" s="40"/>
      <c r="I9" s="40"/>
      <c r="J9" s="41"/>
      <c r="K9" s="41"/>
    </row>
    <row r="10" spans="1:11" s="35" customFormat="1" x14ac:dyDescent="0.3">
      <c r="A10" s="36" t="s">
        <v>48</v>
      </c>
      <c r="B10" s="40"/>
      <c r="C10" s="40"/>
      <c r="D10" s="40"/>
      <c r="E10" s="40"/>
      <c r="F10" s="40"/>
      <c r="G10" s="40"/>
      <c r="H10" s="40"/>
      <c r="I10" s="40"/>
      <c r="J10" s="41"/>
      <c r="K10" s="41"/>
    </row>
    <row r="11" spans="1:11" s="35" customFormat="1" ht="77.400000000000006" customHeight="1" x14ac:dyDescent="0.3">
      <c r="A11" s="83" t="s">
        <v>148</v>
      </c>
      <c r="B11" s="40"/>
      <c r="C11" s="34"/>
      <c r="D11" s="34"/>
      <c r="E11" s="34"/>
      <c r="F11" s="34"/>
      <c r="G11" s="34"/>
      <c r="H11" s="34"/>
      <c r="I11" s="34"/>
      <c r="J11" s="81"/>
      <c r="K11" s="81"/>
    </row>
    <row r="12" spans="1:11" s="35" customFormat="1" x14ac:dyDescent="0.3">
      <c r="A12" s="34"/>
      <c r="B12" s="34"/>
      <c r="C12" s="34"/>
      <c r="D12" s="34"/>
      <c r="E12" s="34"/>
      <c r="F12" s="34"/>
      <c r="G12" s="34"/>
      <c r="H12" s="34"/>
      <c r="I12" s="34"/>
      <c r="J12" s="81"/>
      <c r="K12" s="81"/>
    </row>
    <row r="13" spans="1:11" ht="46.95" customHeight="1" x14ac:dyDescent="0.3">
      <c r="A13" s="33" t="s">
        <v>40</v>
      </c>
      <c r="B13" s="33" t="s">
        <v>83</v>
      </c>
      <c r="C13" s="33" t="s">
        <v>142</v>
      </c>
      <c r="D13" s="33" t="s">
        <v>49</v>
      </c>
      <c r="E13" s="34"/>
      <c r="F13" s="35"/>
    </row>
    <row r="14" spans="1:11" x14ac:dyDescent="0.3">
      <c r="A14" s="158" t="s">
        <v>46</v>
      </c>
      <c r="B14" s="37" t="s">
        <v>50</v>
      </c>
      <c r="C14" s="42">
        <v>230</v>
      </c>
      <c r="D14" s="42">
        <v>3.5750000000000002</v>
      </c>
      <c r="E14" s="78"/>
      <c r="F14" s="35"/>
    </row>
    <row r="15" spans="1:11" x14ac:dyDescent="0.3">
      <c r="A15" s="159"/>
      <c r="B15" s="37" t="s">
        <v>51</v>
      </c>
      <c r="C15" s="42">
        <v>400</v>
      </c>
      <c r="D15" s="42">
        <v>39</v>
      </c>
      <c r="E15" s="78"/>
      <c r="F15" s="35"/>
    </row>
    <row r="16" spans="1:11" x14ac:dyDescent="0.3">
      <c r="A16" s="159"/>
      <c r="B16" s="37" t="s">
        <v>52</v>
      </c>
      <c r="C16" s="42">
        <v>150</v>
      </c>
      <c r="D16" s="42">
        <v>6.2874999999999996</v>
      </c>
      <c r="E16" s="78"/>
      <c r="F16" s="35"/>
    </row>
    <row r="17" spans="1:6" x14ac:dyDescent="0.3">
      <c r="A17" s="159"/>
      <c r="B17" s="37" t="s">
        <v>53</v>
      </c>
      <c r="C17" s="42">
        <v>85</v>
      </c>
      <c r="D17" s="42">
        <v>43.5</v>
      </c>
      <c r="E17" s="78"/>
      <c r="F17" s="35"/>
    </row>
    <row r="18" spans="1:6" x14ac:dyDescent="0.3">
      <c r="A18" s="159"/>
      <c r="B18" s="37" t="s">
        <v>54</v>
      </c>
      <c r="C18" s="42">
        <v>9.4</v>
      </c>
      <c r="D18" s="42">
        <v>3.7174999999999998</v>
      </c>
      <c r="E18" s="78"/>
      <c r="F18" s="35"/>
    </row>
    <row r="19" spans="1:6" ht="28.8" x14ac:dyDescent="0.3">
      <c r="A19" s="160"/>
      <c r="B19" s="79" t="s">
        <v>143</v>
      </c>
      <c r="C19" s="42">
        <v>3000</v>
      </c>
      <c r="D19" s="28"/>
      <c r="E19" s="78"/>
      <c r="F19" s="35"/>
    </row>
    <row r="20" spans="1:6" ht="29.4" customHeight="1" x14ac:dyDescent="0.3">
      <c r="A20" s="161" t="s">
        <v>47</v>
      </c>
      <c r="B20" s="38" t="s">
        <v>50</v>
      </c>
      <c r="C20" s="43"/>
      <c r="D20" s="43"/>
      <c r="E20" s="78"/>
      <c r="F20" s="35"/>
    </row>
    <row r="21" spans="1:6" x14ac:dyDescent="0.3">
      <c r="A21" s="162"/>
      <c r="B21" s="38" t="s">
        <v>51</v>
      </c>
      <c r="C21" s="43"/>
      <c r="D21" s="43"/>
      <c r="E21" s="78"/>
      <c r="F21" s="35"/>
    </row>
    <row r="22" spans="1:6" x14ac:dyDescent="0.3">
      <c r="A22" s="162"/>
      <c r="B22" s="38" t="s">
        <v>52</v>
      </c>
      <c r="C22" s="43"/>
      <c r="D22" s="43"/>
      <c r="E22" s="78"/>
      <c r="F22" s="35"/>
    </row>
    <row r="23" spans="1:6" x14ac:dyDescent="0.3">
      <c r="A23" s="162"/>
      <c r="B23" s="38" t="s">
        <v>53</v>
      </c>
      <c r="C23" s="43"/>
      <c r="D23" s="43"/>
      <c r="E23" s="78"/>
      <c r="F23" s="35"/>
    </row>
    <row r="24" spans="1:6" x14ac:dyDescent="0.3">
      <c r="A24" s="162"/>
      <c r="B24" s="38" t="s">
        <v>54</v>
      </c>
      <c r="C24" s="43"/>
      <c r="D24" s="43"/>
      <c r="E24" s="78"/>
      <c r="F24" s="35"/>
    </row>
    <row r="25" spans="1:6" ht="28.8" x14ac:dyDescent="0.3">
      <c r="A25" s="163"/>
      <c r="B25" s="79" t="s">
        <v>143</v>
      </c>
      <c r="C25" s="43"/>
      <c r="D25" s="28"/>
    </row>
  </sheetData>
  <mergeCells count="4">
    <mergeCell ref="B1:D1"/>
    <mergeCell ref="A3:D3"/>
    <mergeCell ref="A14:A19"/>
    <mergeCell ref="A20:A25"/>
  </mergeCells>
  <pageMargins left="0.7" right="0.7" top="0.75" bottom="0.75" header="0.3" footer="0.3"/>
  <pageSetup paperSize="9" scale="6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zoomScale="90" zoomScaleNormal="90" workbookViewId="0">
      <selection activeCell="C13" sqref="C13"/>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145</v>
      </c>
      <c r="B1" s="142" t="s">
        <v>185</v>
      </c>
      <c r="C1" s="143"/>
      <c r="D1" s="56"/>
    </row>
    <row r="2" spans="1:4" ht="21.75" customHeight="1" x14ac:dyDescent="0.3">
      <c r="A2" s="5"/>
      <c r="B2" s="6"/>
      <c r="C2" s="6"/>
    </row>
    <row r="3" spans="1:4" s="4" customFormat="1" ht="18" customHeight="1" x14ac:dyDescent="0.3">
      <c r="A3" s="144" t="s">
        <v>63</v>
      </c>
      <c r="B3" s="144"/>
      <c r="C3" s="144"/>
    </row>
    <row r="4" spans="1:4" s="46" customFormat="1" ht="30" customHeight="1" x14ac:dyDescent="0.3">
      <c r="A4" s="47" t="s">
        <v>61</v>
      </c>
      <c r="B4" s="48" t="s">
        <v>160</v>
      </c>
      <c r="C4" s="28"/>
    </row>
    <row r="5" spans="1:4" s="46" customFormat="1" ht="30" customHeight="1" x14ac:dyDescent="0.3">
      <c r="A5" s="47" t="s">
        <v>62</v>
      </c>
      <c r="B5" s="87">
        <v>1285976</v>
      </c>
      <c r="C5" s="28"/>
    </row>
    <row r="6" spans="1:4" s="46" customFormat="1" ht="48" customHeight="1" x14ac:dyDescent="0.3">
      <c r="A6" s="47" t="s">
        <v>105</v>
      </c>
      <c r="B6" s="87">
        <v>0</v>
      </c>
      <c r="C6" s="28"/>
      <c r="D6" s="45"/>
    </row>
    <row r="7" spans="1:4" s="46" customFormat="1" ht="30" customHeight="1" x14ac:dyDescent="0.3">
      <c r="A7" s="47" t="s">
        <v>104</v>
      </c>
      <c r="B7" s="87">
        <v>0</v>
      </c>
      <c r="C7" s="28"/>
      <c r="D7" s="45"/>
    </row>
    <row r="8" spans="1:4" s="46" customFormat="1" ht="28.8" x14ac:dyDescent="0.3">
      <c r="A8" s="47" t="s">
        <v>84</v>
      </c>
      <c r="B8" s="87">
        <v>0</v>
      </c>
      <c r="C8" s="28"/>
      <c r="D8" s="45"/>
    </row>
    <row r="9" spans="1:4" s="46" customFormat="1" x14ac:dyDescent="0.3">
      <c r="A9" s="51"/>
      <c r="B9" s="52"/>
      <c r="C9" s="52"/>
      <c r="D9" s="45"/>
    </row>
    <row r="10" spans="1:4" ht="29.4" customHeight="1" x14ac:dyDescent="0.3">
      <c r="A10" s="39" t="s">
        <v>58</v>
      </c>
      <c r="B10" s="87" t="s">
        <v>161</v>
      </c>
      <c r="C10" s="28"/>
      <c r="D10" s="44"/>
    </row>
    <row r="11" spans="1:4" x14ac:dyDescent="0.3">
      <c r="A11" s="22" t="s">
        <v>60</v>
      </c>
      <c r="B11" s="87" t="s">
        <v>171</v>
      </c>
      <c r="C11" s="32" t="e">
        <f>B11/B10</f>
        <v>#VALUE!</v>
      </c>
    </row>
    <row r="12" spans="1:4" x14ac:dyDescent="0.3">
      <c r="A12" s="22" t="s">
        <v>59</v>
      </c>
      <c r="B12" s="87" t="s">
        <v>171</v>
      </c>
      <c r="C12" s="29" t="e">
        <f>B12/B10</f>
        <v>#VALUE!</v>
      </c>
    </row>
    <row r="13" spans="1:4" ht="78" x14ac:dyDescent="0.3">
      <c r="A13" s="49" t="s">
        <v>144</v>
      </c>
      <c r="B13" s="87" t="s">
        <v>162</v>
      </c>
      <c r="C13" s="113" t="s">
        <v>183</v>
      </c>
    </row>
    <row r="14" spans="1:4" x14ac:dyDescent="0.3">
      <c r="A14" s="49" t="s">
        <v>106</v>
      </c>
      <c r="B14" s="87">
        <v>65167</v>
      </c>
      <c r="C14" s="28"/>
    </row>
    <row r="15" spans="1:4" x14ac:dyDescent="0.3">
      <c r="A15" s="65" t="s">
        <v>107</v>
      </c>
      <c r="B15" s="88">
        <v>56841</v>
      </c>
      <c r="C15" s="28"/>
    </row>
    <row r="16" spans="1:4" ht="28.8" x14ac:dyDescent="0.3">
      <c r="A16" s="63" t="s">
        <v>67</v>
      </c>
      <c r="B16" s="43" t="s">
        <v>163</v>
      </c>
      <c r="C16" s="64"/>
      <c r="D16" s="44"/>
    </row>
    <row r="17" spans="1:4" ht="55.2" x14ac:dyDescent="0.3">
      <c r="A17" s="63" t="s">
        <v>24</v>
      </c>
      <c r="B17" s="86" t="s">
        <v>184</v>
      </c>
      <c r="C17" s="64"/>
    </row>
    <row r="18" spans="1:4" ht="28.8" x14ac:dyDescent="0.3">
      <c r="A18" s="63" t="s">
        <v>90</v>
      </c>
      <c r="B18" s="89" t="s">
        <v>153</v>
      </c>
      <c r="C18" s="64"/>
      <c r="D18" s="56"/>
    </row>
    <row r="19" spans="1:4" ht="15.6" customHeight="1" x14ac:dyDescent="0.3">
      <c r="A19" s="164" t="s">
        <v>64</v>
      </c>
      <c r="B19" s="165"/>
      <c r="C19" s="164"/>
    </row>
    <row r="20" spans="1:4" x14ac:dyDescent="0.3">
      <c r="A20" s="39" t="s">
        <v>65</v>
      </c>
      <c r="B20" s="87" t="s">
        <v>164</v>
      </c>
      <c r="C20" s="28"/>
    </row>
    <row r="21" spans="1:4" x14ac:dyDescent="0.3">
      <c r="A21" s="49" t="s">
        <v>108</v>
      </c>
      <c r="B21" s="87">
        <v>42476</v>
      </c>
      <c r="C21" s="28"/>
    </row>
    <row r="22" spans="1:4" x14ac:dyDescent="0.3">
      <c r="A22" s="49" t="s">
        <v>109</v>
      </c>
      <c r="B22" s="87">
        <v>32235</v>
      </c>
      <c r="C22" s="28"/>
    </row>
    <row r="23" spans="1:4" ht="43.2" x14ac:dyDescent="0.3">
      <c r="A23" s="50" t="s">
        <v>66</v>
      </c>
      <c r="B23" s="30" t="s">
        <v>176</v>
      </c>
      <c r="C23" s="28"/>
    </row>
    <row r="24" spans="1:4" ht="55.2" x14ac:dyDescent="0.3">
      <c r="A24" s="50" t="s">
        <v>24</v>
      </c>
      <c r="B24" s="86" t="s">
        <v>184</v>
      </c>
      <c r="C24" s="28"/>
    </row>
    <row r="25" spans="1:4" ht="28.8" x14ac:dyDescent="0.3">
      <c r="A25" s="50" t="s">
        <v>68</v>
      </c>
      <c r="B25" s="87" t="s">
        <v>153</v>
      </c>
      <c r="C25" s="28"/>
    </row>
    <row r="26" spans="1:4" x14ac:dyDescent="0.3">
      <c r="A26" s="56"/>
    </row>
  </sheetData>
  <mergeCells count="3">
    <mergeCell ref="B1:C1"/>
    <mergeCell ref="A3:C3"/>
    <mergeCell ref="A19:C19"/>
  </mergeCells>
  <pageMargins left="0.7" right="0.7" top="0.75" bottom="0.75" header="0.3" footer="0.3"/>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Ūdenssaimniec_ESOŠS_VĒRTĒJUMS!Drukas_apgabals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2020-03-23T09:41:00Z</dcterms:modified>
</cp:coreProperties>
</file>