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0A378CA-8DBC-4778-9A9D-838B9349F523}"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8" l="1"/>
  <c r="D11" i="1" l="1"/>
  <c r="B22" i="7" l="1"/>
  <c r="H35" i="1" l="1"/>
  <c r="H28" i="1"/>
  <c r="H23" i="1"/>
  <c r="H15" i="1"/>
  <c r="C27" i="7" l="1"/>
  <c r="C26" i="7"/>
  <c r="C12" i="9"/>
  <c r="C11" i="9"/>
  <c r="C5" i="8"/>
  <c r="C6" i="8"/>
  <c r="C10" i="7"/>
  <c r="D10" i="7"/>
  <c r="B10" i="7"/>
  <c r="C7" i="7"/>
  <c r="C8" i="7"/>
  <c r="D23" i="1" l="1"/>
  <c r="D15" i="1"/>
  <c r="D28" i="1"/>
  <c r="D19" i="1"/>
  <c r="D35" i="1"/>
</calcChain>
</file>

<file path=xl/sharedStrings.xml><?xml version="1.0" encoding="utf-8"?>
<sst xmlns="http://schemas.openxmlformats.org/spreadsheetml/2006/main" count="257" uniqueCount="187">
  <si>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</si>
  <si>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</si>
  <si>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</si>
  <si>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</si>
  <si>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</si>
  <si>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</si>
  <si>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</si>
  <si>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</si>
  <si>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</si>
  <si>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</si>
  <si>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</si>
  <si>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</si>
  <si>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</si>
  <si>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</si>
  <si>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</si>
  <si>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</si>
  <si>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</si>
  <si>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</si>
  <si>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</si>
  <si>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</si>
  <si>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</si>
  <si>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</si>
  <si>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</si>
  <si>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</si>
  <si>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</si>
  <si>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</si>
  <si>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</si>
  <si>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</si>
  <si>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</si>
  <si>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</si>
  <si>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</si>
  <si>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</si>
  <si>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</si>
  <si>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</si>
  <si>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</si>
  <si>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</si>
  <si>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</si>
  <si>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</si>
  <si>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</si>
  <si>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</si>
  <si>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</si>
  <si>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</si>
  <si>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</si>
  <si>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</si>
  <si>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</si>
  <si>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</si>
  <si>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</si>
  <si>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</si>
  <si>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</si>
  <si>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</si>
  <si>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</si>
  <si>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</si>
  <si>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</si>
  <si>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</si>
  <si>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</si>
  <si>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</si>
  <si>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</si>
  <si>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</si>
  <si>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</si>
  <si>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</si>
  <si>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</si>
  <si>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</si>
  <si>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</si>
  <si>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</si>
  <si>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</si>
  <si>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</si>
  <si>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</si>
  <si>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</si>
  <si>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</si>
  <si>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</si>
  <si>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</si>
  <si>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</si>
  <si>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</si>
  <si>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</si>
  <si>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</si>
  <si>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</si>
  <si>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</si>
  <si>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</si>
  <si>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</si>
  <si>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</si>
  <si>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</si>
  <si>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</si>
  <si>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</si>
  <si>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</si>
  <si>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</si>
  <si>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</si>
  <si>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</si>
  <si>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</si>
  <si>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</si>
  <si>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</si>
  <si>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</si>
  <si>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</si>
  <si>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</si>
  <si>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</si>
  <si>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</si>
  <si>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</si>
  <si>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</si>
  <si>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</si>
  <si>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</si>
  <si>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</si>
  <si>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</si>
  <si>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</si>
  <si>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</si>
  <si>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</si>
  <si>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</si>
  <si>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</si>
  <si>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</si>
  <si>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</si>
  <si>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</si>
  <si>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</si>
  <si>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</si>
  <si>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</si>
  <si>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</si>
  <si>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</si>
  <si>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</si>
  <si>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</si>
  <si>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</si>
  <si>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</si>
  <si>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</si>
  <si>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</si>
  <si>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</si>
  <si>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</si>
  <si>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</si>
  <si>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</si>
  <si>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</si>
  <si>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</si>
  <si>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</si>
  <si>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</si>
  <si>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</si>
  <si>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</si>
  <si>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</si>
  <si>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</si>
  <si>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</si>
  <si>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</si>
  <si>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</si>
  <si>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</si>
  <si>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</si>
  <si>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</si>
  <si>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</si>
  <si>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</si>
  <si>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</si>
  <si>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</si>
  <si>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</si>
  <si>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</si>
  <si>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</si>
  <si>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</si>
  <si>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</si>
  <si>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</si>
  <si>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Nr.1 Atmodas iela 14</t>
  </si>
  <si>
    <t>73 (246)</t>
  </si>
  <si>
    <t>103 (331)</t>
  </si>
  <si>
    <t>N un P (Attīrīšanas jaudu palielināšana)</t>
  </si>
  <si>
    <t xml:space="preserve">Dūņu preses nomaiņa, Dūņu laukumam jumta izbūve. Smilšķērāja izbūve. </t>
  </si>
  <si>
    <t>SIA "Smiltenes SNKUP"</t>
  </si>
  <si>
    <t>SIA "Smiltenes NKUP"</t>
  </si>
  <si>
    <t>Smiltenes NAI "Brutuļi"</t>
  </si>
  <si>
    <t>zaļumsaimniecība</t>
  </si>
  <si>
    <t>NAV</t>
  </si>
  <si>
    <t xml:space="preserve">Reģistrs jāuzsāk no 2019. gada, termiņš līdz kuram nav. </t>
  </si>
  <si>
    <t xml:space="preserve">Par reģistru atbild SIA "Smiltenes NKUP". Var atrast un reģistrētires SIA "Smiltenes NKUP" mājaslapā https://smiltenesnkup.lv/?page_id=3629. Atbildību norošina Smiltenes novada  pašvaldība. </t>
  </si>
  <si>
    <t xml:space="preserve">Ir ieviests. Smiltenes novada domes mājaslapā. </t>
  </si>
  <si>
    <t xml:space="preserve">Ir izstrādāta 2019 - 2021. gadam. Apstiprināts dalībieku sapulcē 2019. gadā. </t>
  </si>
  <si>
    <t>Jā</t>
  </si>
  <si>
    <t>Ņav iespējams segt izdevumus no patreizējā tarifa.</t>
  </si>
  <si>
    <t>Uzturēšanas darbi tiek finansēti no tarifa.</t>
  </si>
  <si>
    <t>Jā. Smiltenes novada domes saistošie noteikumi Nr. 5/19.
Smiltenē 2019. gada 27. martā.</t>
  </si>
  <si>
    <t>Nr.8       2012.gada 26.janvārī</t>
  </si>
  <si>
    <t>(dabā varbūt nav tik liels)</t>
  </si>
  <si>
    <t>slapjas</t>
  </si>
  <si>
    <t>Dūņu laukā izsaldē, tiek izmantotas pilsētā</t>
  </si>
  <si>
    <t>Nav, jo pašvaldība būvē ūdensvadu + ielu sakārtošana un netiek plānots ieguldīt vēl naudu līdzfinansējumam iedzīvotājiem</t>
  </si>
  <si>
    <t>NAI izlaide ir Abulā, kas ir riska ūdensobjekts, tāpēc vajag augstākas attīrīšanas prasības</t>
  </si>
  <si>
    <t>NAI jauda būs pietiekoša, lai pieņemtu visus decentralizācijas apjomus un pieslēgtu jaunus patērētājus. NAI projektēta ar piesārnojuma ĶSP - 840 mg/l. Nepieciešama trešējā attīrīšana jo notekūdeņi ieplūst riska ūdensobjketā (upe Abuls)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</si>
  <si>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</si>
  <si>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</si>
  <si>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</si>
  <si>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</si>
  <si>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SMILTENE</t>
  </si>
  <si>
    <t>Smiltenes NKUP</t>
  </si>
  <si>
    <t>27.02.2020.</t>
  </si>
  <si>
    <t>Raitis Melderis, Baiba Cīrule</t>
  </si>
  <si>
    <t>ciirule.baiba@gmail.com</t>
  </si>
  <si>
    <t>2040.g.</t>
  </si>
  <si>
    <t>Pēc 3 kārtas realizācijas sniegs tarifa grozījumus</t>
  </si>
  <si>
    <t>3 m3 = 30 EURar PVN; 6 m3 = 45 EUR ar PVN 
Ir vienīgi pakalpojuma sniedzēji</t>
  </si>
  <si>
    <t>Notekūdeņi tiek izlieti kamerā, kur tie tiek atšķaidīti un dozācijas sūkņi pārsūknē uz attīrīšanām.</t>
  </si>
  <si>
    <t>Jā plānojam. Paplašinoties Smiltenes pilsētai ir izveidojušies jauni ciemi "Saltupi" un "Pavāri" ar privātmāju apbūvi, kur nav pieejami sabiedriskie ūdenssaimniecības pakalpojumi.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</si>
</sst>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i/>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26" fillId="0" borderId="0" applyNumberFormat="0" applyFill="0" applyBorder="0" applyAlignment="0" applyProtection="0"/>
  </cellStyleXfs>
  <cellXfs count="17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3" fillId="4" borderId="1" xfId="0" applyFont="1" applyFill="1" applyBorder="1" applyAlignment="1">
      <alignment vertical="top" wrapText="1"/>
    </xf>
    <xf numFmtId="4" fontId="0" fillId="4" borderId="1" xfId="0" applyNumberFormat="1" applyFill="1" applyBorder="1" applyAlignment="1">
      <alignment vertical="top"/>
    </xf>
    <xf numFmtId="164" fontId="0" fillId="4" borderId="1" xfId="0" applyNumberFormat="1" applyFill="1" applyBorder="1" applyAlignment="1">
      <alignment vertical="top"/>
    </xf>
    <xf numFmtId="2" fontId="3" fillId="4" borderId="7" xfId="0" applyNumberFormat="1" applyFont="1" applyFill="1" applyBorder="1" applyAlignment="1">
      <alignment vertical="top"/>
    </xf>
    <xf numFmtId="0" fontId="0" fillId="4" borderId="1" xfId="0" applyFill="1" applyBorder="1" applyAlignment="1"/>
    <xf numFmtId="4" fontId="0" fillId="4" borderId="1" xfId="0" applyNumberFormat="1" applyFill="1" applyBorder="1" applyAlignment="1">
      <alignment vertical="top" wrapText="1"/>
    </xf>
    <xf numFmtId="3" fontId="0" fillId="4" borderId="11" xfId="0" applyNumberFormat="1" applyFill="1" applyBorder="1" applyAlignment="1">
      <alignment vertical="top" wrapText="1"/>
    </xf>
    <xf numFmtId="3" fontId="25" fillId="4" borderId="1" xfId="0" applyNumberFormat="1" applyFont="1" applyFill="1" applyBorder="1" applyAlignment="1">
      <alignment horizontal="right"/>
    </xf>
    <xf numFmtId="165" fontId="0" fillId="0" borderId="1" xfId="0" applyNumberFormat="1" applyFill="1" applyBorder="1" applyAlignment="1">
      <alignment vertical="top"/>
    </xf>
    <xf numFmtId="3" fontId="0" fillId="4" borderId="7" xfId="0" applyNumberFormat="1" applyFill="1" applyBorder="1" applyAlignment="1">
      <alignment horizontal="center" vertical="top"/>
    </xf>
    <xf numFmtId="0" fontId="3" fillId="0" borderId="3" xfId="0" applyFont="1" applyBorder="1" applyAlignment="1">
      <alignment vertical="top" wrapText="1"/>
    </xf>
    <xf numFmtId="0" fontId="0" fillId="0" borderId="4" xfId="0" applyBorder="1" applyAlignment="1">
      <alignment horizontal="center" vertical="center"/>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20" fillId="0" borderId="1" xfId="0" applyFont="1" applyFill="1" applyBorder="1" applyAlignment="1">
      <alignment horizontal="right"/>
    </xf>
    <xf numFmtId="0" fontId="20" fillId="0" borderId="1" xfId="0" applyFont="1" applyFill="1" applyBorder="1" applyAlignment="1">
      <alignment horizontal="right" wrapText="1"/>
    </xf>
    <xf numFmtId="0" fontId="7" fillId="7" borderId="0" xfId="0" applyFont="1" applyFill="1" applyBorder="1" applyAlignment="1">
      <alignment horizontal="center" vertical="center" wrapText="1"/>
    </xf>
    <xf numFmtId="0" fontId="16" fillId="0" borderId="12" xfId="0" applyFont="1" applyFill="1" applyBorder="1" applyAlignment="1">
      <alignment vertical="center"/>
    </xf>
    <xf numFmtId="0" fontId="20" fillId="0" borderId="1" xfId="0" applyFont="1" applyBorder="1" applyAlignment="1">
      <alignment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9" borderId="8"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2" xfId="0"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2" fillId="8" borderId="2"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3"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6" fillId="4" borderId="6" xfId="2" applyFill="1" applyBorder="1" applyAlignment="1">
      <alignment horizontal="center" vertical="center"/>
    </xf>
    <xf numFmtId="0" fontId="0" fillId="0" borderId="22"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7" fillId="3" borderId="1"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3" fontId="8" fillId="0" borderId="22" xfId="0" applyNumberFormat="1" applyFont="1" applyFill="1" applyBorder="1" applyAlignment="1">
      <alignment horizontal="center" vertical="top" wrapText="1"/>
    </xf>
    <xf numFmtId="3" fontId="8" fillId="0" borderId="0" xfId="0" applyNumberFormat="1" applyFont="1" applyFill="1" applyBorder="1" applyAlignment="1">
      <alignment horizontal="center" vertical="top" wrapText="1"/>
    </xf>
    <xf numFmtId="0" fontId="16" fillId="4" borderId="2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0" fillId="4" borderId="12" xfId="0" applyFill="1" applyBorder="1" applyAlignment="1">
      <alignment horizontal="center" wrapText="1"/>
    </xf>
    <xf numFmtId="0" fontId="0" fillId="4" borderId="0" xfId="0" applyFill="1" applyBorder="1" applyAlignment="1">
      <alignment horizont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0" borderId="0" xfId="0" applyBorder="1" applyAlignment="1">
      <alignment wrapText="1"/>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iirule.baib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view="pageBreakPreview" topLeftCell="A2" zoomScale="70" zoomScaleNormal="70" zoomScaleSheetLayoutView="70" workbookViewId="0">
      <selection activeCell="E4" sqref="E4"/>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10" ht="49.5" customHeight="1" thickBot="1" x14ac:dyDescent="0.35">
      <c r="A1" s="7" t="s">
        <v>144</v>
      </c>
      <c r="B1" s="145" t="s">
        <v>177</v>
      </c>
      <c r="C1" s="146"/>
      <c r="D1" s="147"/>
      <c r="E1" s="98"/>
      <c r="F1" s="98"/>
      <c r="G1" s="98"/>
      <c r="H1" s="98"/>
      <c r="I1" s="98"/>
      <c r="J1" s="98"/>
    </row>
    <row r="2" spans="1:10" ht="49.5" customHeight="1" thickBot="1" x14ac:dyDescent="0.35">
      <c r="A2" s="99" t="s">
        <v>173</v>
      </c>
      <c r="B2" s="148" t="s">
        <v>178</v>
      </c>
      <c r="C2" s="149"/>
      <c r="D2" s="150"/>
      <c r="E2" s="98"/>
      <c r="F2" s="98"/>
      <c r="G2" s="98"/>
      <c r="H2" s="98"/>
      <c r="I2" s="98"/>
      <c r="J2" s="98"/>
    </row>
    <row r="3" spans="1:10" ht="49.5" customHeight="1" thickBot="1" x14ac:dyDescent="0.35">
      <c r="A3" s="99" t="s">
        <v>174</v>
      </c>
      <c r="B3" s="148" t="s">
        <v>179</v>
      </c>
      <c r="C3" s="149"/>
      <c r="D3" s="150"/>
      <c r="E3" s="98"/>
      <c r="F3" s="98"/>
      <c r="G3" s="98"/>
      <c r="H3" s="98"/>
      <c r="I3" s="98"/>
      <c r="J3" s="98"/>
    </row>
    <row r="4" spans="1:10" ht="61.2" customHeight="1" thickBot="1" x14ac:dyDescent="0.35">
      <c r="A4" s="99" t="s">
        <v>175</v>
      </c>
      <c r="B4" s="148" t="s">
        <v>180</v>
      </c>
      <c r="C4" s="149"/>
      <c r="D4" s="150"/>
      <c r="E4" s="98"/>
      <c r="F4" s="98"/>
      <c r="G4" s="98"/>
      <c r="H4" s="98"/>
      <c r="I4" s="98"/>
      <c r="J4" s="98"/>
    </row>
    <row r="5" spans="1:10" ht="70.8" customHeight="1" thickBot="1" x14ac:dyDescent="0.35">
      <c r="A5" s="100" t="s">
        <v>176</v>
      </c>
      <c r="B5" s="151" t="s">
        <v>181</v>
      </c>
      <c r="C5" s="149"/>
      <c r="D5" s="150"/>
      <c r="E5" s="98"/>
      <c r="F5" s="98"/>
      <c r="G5" s="98"/>
      <c r="H5" s="98"/>
      <c r="I5" s="98"/>
      <c r="J5" s="98"/>
    </row>
    <row r="6" spans="1:10" ht="49.5" customHeight="1" x14ac:dyDescent="0.3">
      <c r="A6" s="5"/>
      <c r="B6" s="6"/>
      <c r="C6" s="6"/>
      <c r="D6" s="6"/>
    </row>
    <row r="7" spans="1:10" s="4" customFormat="1" ht="49.5" customHeight="1" x14ac:dyDescent="0.3">
      <c r="A7" s="138" t="s">
        <v>112</v>
      </c>
      <c r="B7" s="139"/>
      <c r="C7" s="139"/>
      <c r="D7" s="140"/>
      <c r="E7" s="127" t="s">
        <v>113</v>
      </c>
      <c r="F7" s="128"/>
      <c r="G7" s="128"/>
      <c r="H7" s="129"/>
    </row>
    <row r="8" spans="1:10" ht="61.2" customHeight="1" x14ac:dyDescent="0.3">
      <c r="A8" s="143" t="s">
        <v>7</v>
      </c>
      <c r="B8" s="143" t="s">
        <v>94</v>
      </c>
      <c r="C8" s="143" t="s">
        <v>129</v>
      </c>
      <c r="D8" s="141" t="s">
        <v>22</v>
      </c>
      <c r="E8" s="130" t="s">
        <v>7</v>
      </c>
      <c r="F8" s="130" t="s">
        <v>114</v>
      </c>
      <c r="G8" s="130" t="s">
        <v>9</v>
      </c>
      <c r="H8" s="132" t="s">
        <v>22</v>
      </c>
    </row>
    <row r="9" spans="1:10" ht="70.8" customHeight="1" x14ac:dyDescent="0.3">
      <c r="A9" s="144"/>
      <c r="B9" s="144"/>
      <c r="C9" s="144"/>
      <c r="D9" s="142"/>
      <c r="E9" s="131"/>
      <c r="F9" s="131"/>
      <c r="G9" s="131"/>
      <c r="H9" s="133"/>
    </row>
    <row r="10" spans="1:10" x14ac:dyDescent="0.3">
      <c r="A10" s="135" t="s">
        <v>18</v>
      </c>
      <c r="B10" s="135"/>
      <c r="C10" s="135"/>
      <c r="D10" s="135"/>
      <c r="E10" s="134" t="s">
        <v>134</v>
      </c>
      <c r="F10" s="134"/>
      <c r="G10" s="134"/>
      <c r="H10" s="134"/>
    </row>
    <row r="11" spans="1:10" ht="46.95" customHeight="1" x14ac:dyDescent="0.3">
      <c r="A11" s="17" t="s">
        <v>19</v>
      </c>
      <c r="B11" s="8">
        <v>3744</v>
      </c>
      <c r="C11" s="16" t="s">
        <v>149</v>
      </c>
      <c r="D11" s="8">
        <f>D12+D13+D14</f>
        <v>733400</v>
      </c>
      <c r="E11" s="70" t="s">
        <v>130</v>
      </c>
      <c r="F11" s="71">
        <v>2729</v>
      </c>
      <c r="G11" s="72" t="s">
        <v>149</v>
      </c>
      <c r="H11" s="71">
        <v>461325</v>
      </c>
    </row>
    <row r="12" spans="1:10" x14ac:dyDescent="0.3">
      <c r="A12" s="18" t="s">
        <v>0</v>
      </c>
      <c r="B12" s="45">
        <v>2636</v>
      </c>
      <c r="C12" s="9"/>
      <c r="D12" s="56">
        <v>553560</v>
      </c>
      <c r="E12" s="109" t="s">
        <v>118</v>
      </c>
      <c r="F12" s="111"/>
      <c r="G12" s="115"/>
      <c r="H12" s="113">
        <v>0</v>
      </c>
    </row>
    <row r="13" spans="1:10" x14ac:dyDescent="0.3">
      <c r="A13" s="18" t="s">
        <v>1</v>
      </c>
      <c r="B13" s="45">
        <v>288</v>
      </c>
      <c r="C13" s="9"/>
      <c r="D13" s="56">
        <v>15840</v>
      </c>
      <c r="E13" s="110"/>
      <c r="F13" s="112"/>
      <c r="G13" s="116"/>
      <c r="H13" s="114"/>
    </row>
    <row r="14" spans="1:10" x14ac:dyDescent="0.3">
      <c r="A14" s="18" t="s">
        <v>4</v>
      </c>
      <c r="B14" s="45">
        <v>824</v>
      </c>
      <c r="C14" s="9"/>
      <c r="D14" s="30">
        <v>164000</v>
      </c>
      <c r="E14" s="18" t="s">
        <v>4</v>
      </c>
      <c r="F14" s="45">
        <v>650</v>
      </c>
      <c r="G14" s="9"/>
      <c r="H14" s="30">
        <v>97500</v>
      </c>
    </row>
    <row r="15" spans="1:10" ht="62.4" x14ac:dyDescent="0.3">
      <c r="A15" s="19" t="s">
        <v>21</v>
      </c>
      <c r="B15" s="12"/>
      <c r="C15" s="13"/>
      <c r="D15" s="14">
        <f>D16+D17+D18</f>
        <v>36000</v>
      </c>
      <c r="E15" s="73" t="s">
        <v>131</v>
      </c>
      <c r="F15" s="74"/>
      <c r="G15" s="75"/>
      <c r="H15" s="76">
        <f>H16+H17+H18</f>
        <v>0</v>
      </c>
    </row>
    <row r="16" spans="1:10" x14ac:dyDescent="0.3">
      <c r="A16" s="18" t="s">
        <v>2</v>
      </c>
      <c r="B16" s="45">
        <v>2</v>
      </c>
      <c r="C16" s="9"/>
      <c r="D16" s="56">
        <v>36000</v>
      </c>
      <c r="E16" s="18" t="s">
        <v>119</v>
      </c>
      <c r="F16" s="45"/>
      <c r="G16" s="9"/>
      <c r="H16" s="56">
        <v>0</v>
      </c>
    </row>
    <row r="17" spans="1:9" ht="41.4" x14ac:dyDescent="0.3">
      <c r="A17" s="18" t="s">
        <v>12</v>
      </c>
      <c r="B17" s="45"/>
      <c r="C17" s="9"/>
      <c r="D17" s="56">
        <v>0</v>
      </c>
      <c r="E17" s="18" t="s">
        <v>120</v>
      </c>
      <c r="F17" s="45"/>
      <c r="G17" s="9"/>
      <c r="H17" s="56">
        <v>0</v>
      </c>
    </row>
    <row r="18" spans="1:9" ht="27.6" x14ac:dyDescent="0.3">
      <c r="A18" s="18" t="s">
        <v>11</v>
      </c>
      <c r="B18" s="45"/>
      <c r="C18" s="9"/>
      <c r="D18" s="56">
        <v>0</v>
      </c>
      <c r="E18" s="18" t="s">
        <v>121</v>
      </c>
      <c r="F18" s="45"/>
      <c r="G18" s="9"/>
      <c r="H18" s="56">
        <v>0</v>
      </c>
    </row>
    <row r="19" spans="1:9" ht="85.95" customHeight="1" x14ac:dyDescent="0.3">
      <c r="A19" s="17" t="s">
        <v>20</v>
      </c>
      <c r="B19" s="8">
        <v>9577</v>
      </c>
      <c r="C19" s="16" t="s">
        <v>150</v>
      </c>
      <c r="D19" s="8">
        <f>D20+D21+D22</f>
        <v>1747630</v>
      </c>
      <c r="E19" s="70" t="s">
        <v>132</v>
      </c>
      <c r="F19" s="71">
        <v>7222</v>
      </c>
      <c r="G19" s="72" t="s">
        <v>150</v>
      </c>
      <c r="H19" s="71">
        <v>1240100</v>
      </c>
    </row>
    <row r="20" spans="1:9" x14ac:dyDescent="0.3">
      <c r="A20" s="18" t="s">
        <v>0</v>
      </c>
      <c r="B20" s="45">
        <v>6829</v>
      </c>
      <c r="C20" s="9"/>
      <c r="D20" s="56">
        <v>1434090</v>
      </c>
      <c r="E20" s="109" t="s">
        <v>1</v>
      </c>
      <c r="F20" s="117"/>
      <c r="G20" s="119"/>
      <c r="H20" s="121">
        <v>0</v>
      </c>
    </row>
    <row r="21" spans="1:9" x14ac:dyDescent="0.3">
      <c r="A21" s="18" t="s">
        <v>1</v>
      </c>
      <c r="B21" s="45">
        <v>1628</v>
      </c>
      <c r="C21" s="9"/>
      <c r="D21" s="56">
        <v>89540</v>
      </c>
      <c r="E21" s="110"/>
      <c r="F21" s="118"/>
      <c r="G21" s="120"/>
      <c r="H21" s="122"/>
    </row>
    <row r="22" spans="1:9" x14ac:dyDescent="0.3">
      <c r="A22" s="18" t="s">
        <v>4</v>
      </c>
      <c r="B22" s="45">
        <v>1120</v>
      </c>
      <c r="C22" s="9"/>
      <c r="D22" s="30">
        <v>224000</v>
      </c>
      <c r="E22" s="18" t="s">
        <v>4</v>
      </c>
      <c r="F22" s="45">
        <v>950</v>
      </c>
      <c r="G22" s="9"/>
      <c r="H22" s="30">
        <v>142500</v>
      </c>
    </row>
    <row r="23" spans="1:9" ht="78" x14ac:dyDescent="0.3">
      <c r="A23" s="19" t="s">
        <v>115</v>
      </c>
      <c r="B23" s="12"/>
      <c r="C23" s="13"/>
      <c r="D23" s="14">
        <f>D24+D25+D26</f>
        <v>90000</v>
      </c>
      <c r="E23" s="73" t="s">
        <v>133</v>
      </c>
      <c r="F23" s="74"/>
      <c r="G23" s="75"/>
      <c r="H23" s="76">
        <f>H24+H25+H26</f>
        <v>0</v>
      </c>
    </row>
    <row r="24" spans="1:9" x14ac:dyDescent="0.3">
      <c r="A24" s="18" t="s">
        <v>2</v>
      </c>
      <c r="B24" s="45">
        <v>5</v>
      </c>
      <c r="C24" s="9"/>
      <c r="D24" s="56">
        <v>90000</v>
      </c>
      <c r="E24" s="18" t="s">
        <v>119</v>
      </c>
      <c r="F24" s="45"/>
      <c r="G24" s="9"/>
      <c r="H24" s="56">
        <v>0</v>
      </c>
    </row>
    <row r="25" spans="1:9" ht="41.4" x14ac:dyDescent="0.3">
      <c r="A25" s="18" t="s">
        <v>12</v>
      </c>
      <c r="B25" s="45"/>
      <c r="C25" s="9"/>
      <c r="D25" s="56">
        <v>0</v>
      </c>
      <c r="E25" s="18" t="s">
        <v>120</v>
      </c>
      <c r="F25" s="45"/>
      <c r="G25" s="9"/>
      <c r="H25" s="56">
        <v>0</v>
      </c>
    </row>
    <row r="26" spans="1:9" ht="27.6" x14ac:dyDescent="0.3">
      <c r="A26" s="18" t="s">
        <v>11</v>
      </c>
      <c r="B26" s="45"/>
      <c r="C26" s="9"/>
      <c r="D26" s="56">
        <v>0</v>
      </c>
      <c r="E26" s="18" t="s">
        <v>121</v>
      </c>
      <c r="F26" s="45"/>
      <c r="G26" s="9"/>
      <c r="H26" s="56">
        <v>0</v>
      </c>
    </row>
    <row r="27" spans="1:9" x14ac:dyDescent="0.3">
      <c r="A27" s="135" t="s">
        <v>5</v>
      </c>
      <c r="B27" s="135"/>
      <c r="C27" s="135"/>
      <c r="D27" s="135"/>
      <c r="E27" s="134" t="s">
        <v>116</v>
      </c>
      <c r="F27" s="134"/>
      <c r="G27" s="134"/>
      <c r="H27" s="134"/>
    </row>
    <row r="28" spans="1:9" ht="31.2" customHeight="1" x14ac:dyDescent="0.3">
      <c r="A28" s="19" t="s">
        <v>8</v>
      </c>
      <c r="B28" s="57">
        <v>811</v>
      </c>
      <c r="C28" s="13"/>
      <c r="D28" s="8">
        <f>SUM(D29:D33)</f>
        <v>178710</v>
      </c>
      <c r="E28" s="73" t="s">
        <v>117</v>
      </c>
      <c r="F28" s="77"/>
      <c r="G28" s="75"/>
      <c r="H28" s="71">
        <f>SUM(H29:H33)</f>
        <v>0</v>
      </c>
      <c r="I28" t="s">
        <v>122</v>
      </c>
    </row>
    <row r="29" spans="1:9" x14ac:dyDescent="0.3">
      <c r="A29" s="18" t="s">
        <v>0</v>
      </c>
      <c r="B29" s="57">
        <v>811</v>
      </c>
      <c r="C29" s="15"/>
      <c r="D29" s="30">
        <v>170310</v>
      </c>
      <c r="E29" s="109" t="s">
        <v>1</v>
      </c>
      <c r="F29" s="123"/>
      <c r="G29" s="125"/>
      <c r="H29" s="121">
        <v>0</v>
      </c>
    </row>
    <row r="30" spans="1:9" x14ac:dyDescent="0.3">
      <c r="A30" s="18" t="s">
        <v>1</v>
      </c>
      <c r="B30" s="45"/>
      <c r="C30" s="9"/>
      <c r="D30" s="56">
        <v>0</v>
      </c>
      <c r="E30" s="110"/>
      <c r="F30" s="124"/>
      <c r="G30" s="126"/>
      <c r="H30" s="122"/>
    </row>
    <row r="31" spans="1:9" x14ac:dyDescent="0.3">
      <c r="A31" s="18" t="s">
        <v>3</v>
      </c>
      <c r="B31" s="45">
        <v>28</v>
      </c>
      <c r="C31" s="9"/>
      <c r="D31" s="56">
        <v>8400</v>
      </c>
      <c r="E31" s="18" t="s">
        <v>123</v>
      </c>
      <c r="F31" s="45"/>
      <c r="G31" s="9"/>
      <c r="H31" s="56">
        <v>0</v>
      </c>
    </row>
    <row r="32" spans="1:9" ht="31.95" customHeight="1" x14ac:dyDescent="0.3">
      <c r="A32" s="18" t="s">
        <v>16</v>
      </c>
      <c r="B32" s="45"/>
      <c r="C32" s="9"/>
      <c r="D32" s="56">
        <v>0</v>
      </c>
      <c r="E32" s="109" t="s">
        <v>124</v>
      </c>
      <c r="F32" s="117"/>
      <c r="G32" s="119"/>
      <c r="H32" s="121"/>
    </row>
    <row r="33" spans="1:8" ht="31.95" customHeight="1" x14ac:dyDescent="0.3">
      <c r="A33" s="18" t="s">
        <v>90</v>
      </c>
      <c r="B33" s="45"/>
      <c r="C33" s="9"/>
      <c r="D33" s="56"/>
      <c r="E33" s="110"/>
      <c r="F33" s="118"/>
      <c r="G33" s="120"/>
      <c r="H33" s="122"/>
    </row>
    <row r="34" spans="1:8" ht="30.6" customHeight="1" x14ac:dyDescent="0.3">
      <c r="A34" s="136" t="s">
        <v>6</v>
      </c>
      <c r="B34" s="137"/>
      <c r="C34" s="137"/>
      <c r="D34" s="137"/>
      <c r="E34" s="106" t="s">
        <v>125</v>
      </c>
      <c r="F34" s="107"/>
      <c r="G34" s="107"/>
      <c r="H34" s="107"/>
    </row>
    <row r="35" spans="1:8" ht="46.8" x14ac:dyDescent="0.3">
      <c r="A35" s="19" t="s">
        <v>84</v>
      </c>
      <c r="B35" s="12"/>
      <c r="C35" s="13"/>
      <c r="D35" s="8">
        <f>SUM(D36:D39)</f>
        <v>1370000</v>
      </c>
      <c r="E35" s="73" t="s">
        <v>84</v>
      </c>
      <c r="F35" s="74"/>
      <c r="G35" s="75"/>
      <c r="H35" s="71">
        <f>SUM(H36:H38)</f>
        <v>0</v>
      </c>
    </row>
    <row r="36" spans="1:8" ht="69" x14ac:dyDescent="0.3">
      <c r="A36" s="18" t="s">
        <v>13</v>
      </c>
      <c r="B36" s="86" t="s">
        <v>151</v>
      </c>
      <c r="C36" s="96" t="s">
        <v>171</v>
      </c>
      <c r="D36" s="58">
        <v>990000</v>
      </c>
      <c r="E36" s="18" t="s">
        <v>126</v>
      </c>
      <c r="F36" s="45"/>
      <c r="G36" s="9"/>
      <c r="H36" s="58">
        <v>0</v>
      </c>
    </row>
    <row r="37" spans="1:8" ht="27.6" x14ac:dyDescent="0.3">
      <c r="A37" s="18" t="s">
        <v>14</v>
      </c>
      <c r="B37" s="45"/>
      <c r="C37" s="9"/>
      <c r="D37" s="58">
        <v>0</v>
      </c>
      <c r="E37" s="18" t="s">
        <v>127</v>
      </c>
      <c r="F37" s="45"/>
      <c r="G37" s="9"/>
      <c r="H37" s="58">
        <v>0</v>
      </c>
    </row>
    <row r="38" spans="1:8" ht="27.6" x14ac:dyDescent="0.3">
      <c r="A38" s="18" t="s">
        <v>15</v>
      </c>
      <c r="B38" s="45"/>
      <c r="C38" s="9"/>
      <c r="D38" s="58">
        <v>0</v>
      </c>
      <c r="E38" s="18" t="s">
        <v>128</v>
      </c>
      <c r="F38" s="45"/>
      <c r="G38" s="9"/>
      <c r="H38" s="58">
        <v>0</v>
      </c>
    </row>
    <row r="39" spans="1:8" ht="41.4" x14ac:dyDescent="0.3">
      <c r="A39" s="18" t="s">
        <v>17</v>
      </c>
      <c r="B39" s="86" t="s">
        <v>152</v>
      </c>
      <c r="C39" s="9"/>
      <c r="D39" s="58">
        <v>380000</v>
      </c>
    </row>
    <row r="40" spans="1:8" ht="30" customHeight="1" x14ac:dyDescent="0.3">
      <c r="A40" s="108" t="s">
        <v>10</v>
      </c>
      <c r="B40" s="108"/>
      <c r="C40" s="108"/>
      <c r="D40" s="108"/>
      <c r="E40" s="108" t="s">
        <v>10</v>
      </c>
      <c r="F40" s="108"/>
      <c r="G40" s="108"/>
      <c r="H40" s="10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A40:D40"/>
    <mergeCell ref="A10:D10"/>
    <mergeCell ref="A27:D27"/>
    <mergeCell ref="A34:D34"/>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s>
  <hyperlinks>
    <hyperlink ref="B5" r:id="rId1" xr:uid="{0CB12AB1-DDB6-49E5-972A-94686FB08026}"/>
  </hyperlinks>
  <pageMargins left="0.7" right="0.7" top="0.75" bottom="0.75" header="0.3" footer="0.3"/>
  <pageSetup paperSize="9" scale="3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view="pageBreakPreview" topLeftCell="A9" zoomScaleNormal="100" zoomScaleSheetLayoutView="100" workbookViewId="0">
      <selection activeCell="H1" sqref="H1"/>
    </sheetView>
  </sheetViews>
  <sheetFormatPr defaultRowHeight="14.4" x14ac:dyDescent="0.3"/>
  <cols>
    <col min="1" max="1" width="48.33203125" customWidth="1"/>
    <col min="2" max="2" width="26.88671875" customWidth="1"/>
  </cols>
  <sheetData>
    <row r="1" spans="1:13" ht="101.4" customHeight="1" thickBot="1" x14ac:dyDescent="0.35">
      <c r="A1" s="7" t="s">
        <v>144</v>
      </c>
      <c r="B1" s="97" t="s">
        <v>177</v>
      </c>
    </row>
    <row r="2" spans="1:13" x14ac:dyDescent="0.3">
      <c r="A2" s="5"/>
      <c r="B2" s="6"/>
    </row>
    <row r="3" spans="1:13" ht="30.6" customHeight="1" x14ac:dyDescent="0.3">
      <c r="A3" s="138" t="s">
        <v>102</v>
      </c>
      <c r="B3" s="140"/>
    </row>
    <row r="4" spans="1:13" ht="48.6" customHeight="1" x14ac:dyDescent="0.3">
      <c r="A4" s="65" t="s">
        <v>99</v>
      </c>
      <c r="B4" s="64" t="s">
        <v>166</v>
      </c>
    </row>
    <row r="5" spans="1:13" ht="28.8" x14ac:dyDescent="0.3">
      <c r="A5" s="65" t="s">
        <v>100</v>
      </c>
      <c r="B5" s="64" t="s">
        <v>157</v>
      </c>
    </row>
    <row r="6" spans="1:13" ht="141" customHeight="1" x14ac:dyDescent="0.3">
      <c r="A6" s="65" t="s">
        <v>135</v>
      </c>
      <c r="B6" s="64" t="s">
        <v>186</v>
      </c>
      <c r="C6" s="152"/>
      <c r="D6" s="153"/>
      <c r="E6" s="153"/>
      <c r="F6" s="153"/>
      <c r="G6" s="153"/>
      <c r="H6" s="153"/>
      <c r="I6" s="153"/>
      <c r="J6" s="153"/>
      <c r="K6" s="153"/>
      <c r="L6" s="153"/>
      <c r="M6" s="153"/>
    </row>
    <row r="7" spans="1:13" ht="38.4" customHeight="1" x14ac:dyDescent="0.3">
      <c r="A7" s="65" t="s">
        <v>110</v>
      </c>
      <c r="B7" s="64"/>
    </row>
    <row r="8" spans="1:13" ht="25.2" customHeight="1" x14ac:dyDescent="0.3">
      <c r="A8" s="65" t="s">
        <v>109</v>
      </c>
      <c r="B8" s="91">
        <v>2.5</v>
      </c>
    </row>
    <row r="9" spans="1:13" ht="45.6" customHeight="1" x14ac:dyDescent="0.3">
      <c r="A9" s="138" t="s">
        <v>98</v>
      </c>
      <c r="B9" s="140"/>
    </row>
    <row r="10" spans="1:13" ht="48" customHeight="1" x14ac:dyDescent="0.3">
      <c r="A10" s="52" t="s">
        <v>96</v>
      </c>
      <c r="B10" s="64" t="s">
        <v>165</v>
      </c>
    </row>
    <row r="11" spans="1:13" ht="41.4" customHeight="1" x14ac:dyDescent="0.3">
      <c r="A11" s="52" t="s">
        <v>136</v>
      </c>
      <c r="B11" s="64" t="s">
        <v>158</v>
      </c>
    </row>
    <row r="12" spans="1:13" ht="119.25" customHeight="1" x14ac:dyDescent="0.3">
      <c r="A12" s="52" t="s">
        <v>97</v>
      </c>
      <c r="B12" s="64" t="s">
        <v>159</v>
      </c>
    </row>
    <row r="13" spans="1:13" ht="28.8" x14ac:dyDescent="0.3">
      <c r="A13" s="52" t="s">
        <v>137</v>
      </c>
      <c r="B13" s="64" t="s">
        <v>160</v>
      </c>
    </row>
    <row r="14" spans="1:13" ht="43.2" x14ac:dyDescent="0.3">
      <c r="A14" s="69" t="s">
        <v>111</v>
      </c>
      <c r="B14" s="92" t="s">
        <v>161</v>
      </c>
    </row>
  </sheetData>
  <mergeCells count="3">
    <mergeCell ref="A9:B9"/>
    <mergeCell ref="A3:B3"/>
    <mergeCell ref="C6:M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zoomScale="60" zoomScaleNormal="100" workbookViewId="0">
      <selection activeCell="O11" sqref="O11"/>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55" t="s">
        <v>177</v>
      </c>
      <c r="C1" s="156"/>
      <c r="D1" s="156"/>
    </row>
    <row r="2" spans="1:10" ht="21.75" customHeight="1" x14ac:dyDescent="0.3">
      <c r="A2" s="5"/>
      <c r="B2" s="6"/>
      <c r="C2" s="6"/>
      <c r="D2" s="6"/>
    </row>
    <row r="3" spans="1:10" s="4" customFormat="1" ht="18" customHeight="1" x14ac:dyDescent="0.3">
      <c r="A3" s="157" t="s">
        <v>24</v>
      </c>
      <c r="B3" s="157"/>
      <c r="C3" s="157"/>
      <c r="D3" s="157"/>
    </row>
    <row r="4" spans="1:10" s="4" customFormat="1" ht="36" customHeight="1" x14ac:dyDescent="0.3">
      <c r="A4" s="84" t="s">
        <v>146</v>
      </c>
      <c r="B4" s="30">
        <v>5323</v>
      </c>
      <c r="C4" s="82"/>
      <c r="D4" s="82"/>
    </row>
    <row r="5" spans="1:10" ht="29.4" customHeight="1" x14ac:dyDescent="0.3">
      <c r="A5" s="24" t="s">
        <v>25</v>
      </c>
      <c r="B5" s="30">
        <v>6041</v>
      </c>
      <c r="C5" s="28"/>
      <c r="D5" s="21"/>
    </row>
    <row r="6" spans="1:10" x14ac:dyDescent="0.3">
      <c r="A6" s="22" t="s">
        <v>26</v>
      </c>
      <c r="B6" s="30">
        <v>0</v>
      </c>
      <c r="C6" s="28"/>
      <c r="D6" s="10"/>
      <c r="E6" s="46"/>
    </row>
    <row r="7" spans="1:10" x14ac:dyDescent="0.3">
      <c r="A7" s="22" t="s">
        <v>27</v>
      </c>
      <c r="B7" s="30">
        <v>4565</v>
      </c>
      <c r="C7" s="29">
        <f>B7/B5</f>
        <v>0.75566959112729681</v>
      </c>
      <c r="D7" s="10"/>
      <c r="E7" s="46"/>
    </row>
    <row r="8" spans="1:10" ht="28.8" x14ac:dyDescent="0.3">
      <c r="A8" s="22" t="s">
        <v>28</v>
      </c>
      <c r="B8" s="30">
        <v>5667</v>
      </c>
      <c r="C8" s="29">
        <f>B8/B5</f>
        <v>0.9380897202449926</v>
      </c>
      <c r="D8" s="11"/>
      <c r="E8" s="46"/>
    </row>
    <row r="9" spans="1:10" ht="41.4" x14ac:dyDescent="0.3">
      <c r="A9" s="26"/>
      <c r="B9" s="12"/>
      <c r="C9" s="27" t="s">
        <v>91</v>
      </c>
      <c r="D9" s="27" t="s">
        <v>92</v>
      </c>
      <c r="E9" s="59"/>
      <c r="G9" s="174"/>
      <c r="H9" s="174"/>
      <c r="I9" s="174"/>
      <c r="J9" s="174"/>
    </row>
    <row r="10" spans="1:10" ht="15.6" x14ac:dyDescent="0.3">
      <c r="A10" s="24" t="s">
        <v>29</v>
      </c>
      <c r="B10" s="20">
        <f>B11+B12</f>
        <v>40031</v>
      </c>
      <c r="C10" s="20">
        <f>C11+C12</f>
        <v>0</v>
      </c>
      <c r="D10" s="20">
        <f t="shared" ref="D10" si="0">D11+D12</f>
        <v>0</v>
      </c>
      <c r="E10" s="46"/>
    </row>
    <row r="11" spans="1:10" x14ac:dyDescent="0.3">
      <c r="A11" s="22" t="s">
        <v>30</v>
      </c>
      <c r="B11" s="30">
        <v>36696</v>
      </c>
      <c r="C11" s="30">
        <v>0</v>
      </c>
      <c r="D11" s="30">
        <v>0</v>
      </c>
      <c r="E11" s="46"/>
    </row>
    <row r="12" spans="1:10" x14ac:dyDescent="0.3">
      <c r="A12" s="22" t="s">
        <v>31</v>
      </c>
      <c r="B12" s="30">
        <v>3335</v>
      </c>
      <c r="C12" s="30">
        <v>0</v>
      </c>
      <c r="D12" s="30">
        <v>0</v>
      </c>
      <c r="E12" s="46"/>
    </row>
    <row r="13" spans="1:10" ht="15.6" x14ac:dyDescent="0.3">
      <c r="A13" s="25" t="s">
        <v>32</v>
      </c>
      <c r="B13" s="30">
        <v>19</v>
      </c>
      <c r="C13" s="28"/>
      <c r="D13" s="28"/>
      <c r="E13" s="46"/>
    </row>
    <row r="14" spans="1:10" x14ac:dyDescent="0.3">
      <c r="A14" s="18" t="s">
        <v>33</v>
      </c>
      <c r="B14" s="30">
        <v>0</v>
      </c>
      <c r="C14" s="28"/>
      <c r="D14" s="28"/>
      <c r="E14" s="46"/>
    </row>
    <row r="15" spans="1:10" x14ac:dyDescent="0.3">
      <c r="A15" s="23" t="s">
        <v>34</v>
      </c>
      <c r="B15" s="30">
        <v>7</v>
      </c>
      <c r="C15" s="28"/>
      <c r="D15" s="28"/>
      <c r="E15" s="46"/>
    </row>
    <row r="16" spans="1:10" ht="15.6" x14ac:dyDescent="0.3">
      <c r="A16" s="24" t="s">
        <v>79</v>
      </c>
      <c r="B16" s="58">
        <v>6</v>
      </c>
      <c r="C16" s="60"/>
      <c r="D16" s="60"/>
      <c r="E16" s="59"/>
    </row>
    <row r="17" spans="1:8" ht="15.6" x14ac:dyDescent="0.3">
      <c r="A17" s="24" t="s">
        <v>138</v>
      </c>
      <c r="B17" s="58">
        <v>19</v>
      </c>
      <c r="C17" s="60"/>
      <c r="D17" s="60"/>
      <c r="E17" s="59"/>
    </row>
    <row r="18" spans="1:8" ht="46.8" x14ac:dyDescent="0.3">
      <c r="A18" s="31" t="s">
        <v>93</v>
      </c>
      <c r="B18" s="30">
        <v>2</v>
      </c>
      <c r="C18" s="28"/>
      <c r="D18" s="28"/>
      <c r="E18" s="46"/>
    </row>
    <row r="19" spans="1:8" ht="62.4" x14ac:dyDescent="0.3">
      <c r="A19" s="31" t="s">
        <v>145</v>
      </c>
      <c r="B19" s="33"/>
      <c r="C19" s="28"/>
      <c r="D19" s="28"/>
      <c r="E19" s="46"/>
    </row>
    <row r="20" spans="1:8" ht="97.2" customHeight="1" x14ac:dyDescent="0.3">
      <c r="A20" s="31" t="s">
        <v>85</v>
      </c>
      <c r="B20" s="95">
        <v>1</v>
      </c>
      <c r="C20" s="60"/>
      <c r="D20" s="105" t="s">
        <v>185</v>
      </c>
    </row>
    <row r="21" spans="1:8" ht="31.2" x14ac:dyDescent="0.3">
      <c r="A21" s="31" t="s">
        <v>86</v>
      </c>
      <c r="B21" s="93">
        <v>394204</v>
      </c>
      <c r="C21" s="28"/>
      <c r="D21" s="28"/>
    </row>
    <row r="22" spans="1:8" ht="109.2" x14ac:dyDescent="0.3">
      <c r="A22" s="31" t="s">
        <v>101</v>
      </c>
      <c r="B22" s="32">
        <f>-G22</f>
        <v>0</v>
      </c>
      <c r="C22" s="28"/>
      <c r="D22" s="105" t="s">
        <v>170</v>
      </c>
    </row>
    <row r="23" spans="1:8" ht="15.6" x14ac:dyDescent="0.3">
      <c r="A23" s="154" t="s">
        <v>67</v>
      </c>
      <c r="B23" s="154"/>
      <c r="C23" s="154"/>
      <c r="D23" s="154"/>
    </row>
    <row r="24" spans="1:8" ht="31.2" x14ac:dyDescent="0.3">
      <c r="A24" s="24" t="s">
        <v>68</v>
      </c>
      <c r="B24" s="30">
        <v>6086</v>
      </c>
      <c r="C24" s="28"/>
      <c r="D24" s="21"/>
    </row>
    <row r="25" spans="1:8" x14ac:dyDescent="0.3">
      <c r="A25" s="22" t="s">
        <v>26</v>
      </c>
      <c r="B25" s="30">
        <v>0</v>
      </c>
      <c r="C25" s="28"/>
      <c r="D25" s="10"/>
    </row>
    <row r="26" spans="1:8" x14ac:dyDescent="0.3">
      <c r="A26" s="22" t="s">
        <v>27</v>
      </c>
      <c r="B26" s="30">
        <v>4756</v>
      </c>
      <c r="C26" s="29">
        <f>B26/B24</f>
        <v>0.78146565888925401</v>
      </c>
      <c r="D26" s="10"/>
      <c r="H26" t="s">
        <v>87</v>
      </c>
    </row>
    <row r="27" spans="1:8" ht="28.8" x14ac:dyDescent="0.3">
      <c r="A27" s="22" t="s">
        <v>28</v>
      </c>
      <c r="B27" s="30">
        <v>5758</v>
      </c>
      <c r="C27" s="29">
        <f>B27/B24</f>
        <v>0.94610581662832727</v>
      </c>
      <c r="D27" s="11"/>
    </row>
    <row r="28" spans="1:8" ht="41.4" x14ac:dyDescent="0.3">
      <c r="A28" s="26"/>
      <c r="B28" s="12"/>
      <c r="C28" s="27" t="s">
        <v>91</v>
      </c>
      <c r="D28" s="27" t="s">
        <v>92</v>
      </c>
      <c r="E28" s="59"/>
    </row>
    <row r="29" spans="1:8" ht="19.2" customHeight="1" x14ac:dyDescent="0.3">
      <c r="A29" s="24" t="s">
        <v>69</v>
      </c>
      <c r="B29" s="58">
        <v>36263</v>
      </c>
      <c r="C29" s="58">
        <v>0</v>
      </c>
      <c r="D29" s="58">
        <v>0</v>
      </c>
    </row>
    <row r="30" spans="1:8" ht="19.2" customHeight="1" x14ac:dyDescent="0.3">
      <c r="A30" s="24" t="s">
        <v>79</v>
      </c>
      <c r="B30" s="58">
        <v>4</v>
      </c>
      <c r="C30" s="60"/>
      <c r="D30" s="61"/>
      <c r="E30" s="62"/>
    </row>
    <row r="31" spans="1:8" ht="37.200000000000003" customHeight="1" x14ac:dyDescent="0.3">
      <c r="A31" s="24" t="s">
        <v>139</v>
      </c>
      <c r="B31" s="58">
        <v>15</v>
      </c>
      <c r="C31" s="60"/>
      <c r="D31" s="61"/>
      <c r="E31" s="62"/>
    </row>
    <row r="32" spans="1:8" ht="45" customHeight="1" x14ac:dyDescent="0.3">
      <c r="A32" s="55" t="s">
        <v>74</v>
      </c>
      <c r="B32" s="35" t="s">
        <v>37</v>
      </c>
      <c r="C32" s="35" t="s">
        <v>38</v>
      </c>
      <c r="D32" s="35" t="s">
        <v>40</v>
      </c>
      <c r="E32" s="35" t="s">
        <v>70</v>
      </c>
      <c r="F32" s="35" t="s">
        <v>41</v>
      </c>
      <c r="G32" s="35" t="s">
        <v>55</v>
      </c>
      <c r="H32" s="35" t="s">
        <v>76</v>
      </c>
    </row>
    <row r="33" spans="1:8" ht="28.8" x14ac:dyDescent="0.3">
      <c r="A33" s="38" t="s">
        <v>148</v>
      </c>
      <c r="B33" s="42" t="s">
        <v>153</v>
      </c>
      <c r="C33" s="42">
        <v>2010</v>
      </c>
      <c r="D33" s="42">
        <v>1430</v>
      </c>
      <c r="E33" s="42">
        <v>190000</v>
      </c>
      <c r="F33" s="42">
        <v>75</v>
      </c>
      <c r="G33" s="42">
        <v>75</v>
      </c>
      <c r="H33" s="42"/>
    </row>
    <row r="34" spans="1:8" x14ac:dyDescent="0.3">
      <c r="A34" s="38" t="s">
        <v>71</v>
      </c>
      <c r="B34" s="42"/>
      <c r="C34" s="42"/>
      <c r="D34" s="42"/>
      <c r="E34" s="42"/>
      <c r="F34" s="42"/>
      <c r="G34" s="42"/>
      <c r="H34" s="42"/>
    </row>
    <row r="35" spans="1:8" x14ac:dyDescent="0.3">
      <c r="A35" s="38" t="s">
        <v>72</v>
      </c>
      <c r="B35" s="42"/>
      <c r="C35" s="42"/>
      <c r="D35" s="42"/>
      <c r="E35" s="42"/>
      <c r="F35" s="42"/>
      <c r="G35" s="42"/>
      <c r="H35" s="42"/>
    </row>
    <row r="36" spans="1:8" ht="57.6" x14ac:dyDescent="0.3">
      <c r="A36" s="55" t="s">
        <v>78</v>
      </c>
      <c r="B36" s="35" t="s">
        <v>37</v>
      </c>
      <c r="C36" s="35" t="s">
        <v>38</v>
      </c>
      <c r="D36" s="35" t="s">
        <v>40</v>
      </c>
      <c r="E36" s="35" t="s">
        <v>80</v>
      </c>
      <c r="F36" s="35" t="s">
        <v>41</v>
      </c>
      <c r="G36" s="35" t="s">
        <v>55</v>
      </c>
      <c r="H36" s="35" t="s">
        <v>77</v>
      </c>
    </row>
    <row r="37" spans="1:8" ht="28.8" x14ac:dyDescent="0.3">
      <c r="A37" s="38" t="s">
        <v>148</v>
      </c>
      <c r="B37" s="42" t="s">
        <v>153</v>
      </c>
      <c r="C37" s="42">
        <v>2010</v>
      </c>
      <c r="D37" s="42">
        <v>1430</v>
      </c>
      <c r="E37" s="42">
        <v>190000</v>
      </c>
      <c r="F37" s="42">
        <v>75</v>
      </c>
      <c r="G37" s="42">
        <v>75</v>
      </c>
      <c r="H37" s="42">
        <v>97916</v>
      </c>
    </row>
    <row r="38" spans="1:8" x14ac:dyDescent="0.3">
      <c r="A38" s="38" t="s">
        <v>71</v>
      </c>
      <c r="B38" s="42"/>
      <c r="C38" s="42"/>
      <c r="D38" s="42"/>
      <c r="E38" s="42"/>
      <c r="F38" s="42"/>
      <c r="G38" s="42"/>
      <c r="H38" s="42"/>
    </row>
    <row r="39" spans="1:8" x14ac:dyDescent="0.3">
      <c r="A39" s="38" t="s">
        <v>72</v>
      </c>
      <c r="B39" s="42"/>
      <c r="C39" s="42"/>
      <c r="D39" s="42"/>
      <c r="E39" s="42"/>
      <c r="F39" s="42"/>
      <c r="G39" s="42"/>
      <c r="H39" s="42"/>
    </row>
    <row r="40" spans="1:8" ht="57.6" x14ac:dyDescent="0.3">
      <c r="A40" s="55" t="s">
        <v>73</v>
      </c>
      <c r="B40" s="35" t="s">
        <v>37</v>
      </c>
      <c r="C40" s="35" t="s">
        <v>38</v>
      </c>
      <c r="D40" s="35" t="s">
        <v>75</v>
      </c>
      <c r="E40" s="35" t="s">
        <v>41</v>
      </c>
      <c r="F40" s="35" t="s">
        <v>55</v>
      </c>
      <c r="G40" s="35" t="s">
        <v>81</v>
      </c>
    </row>
    <row r="41" spans="1:8" ht="28.8" x14ac:dyDescent="0.3">
      <c r="A41" s="38" t="s">
        <v>148</v>
      </c>
      <c r="B41" s="42" t="s">
        <v>153</v>
      </c>
      <c r="C41" s="42">
        <v>2010</v>
      </c>
      <c r="D41" s="42">
        <v>630</v>
      </c>
      <c r="E41" s="42">
        <v>80</v>
      </c>
      <c r="F41" s="42">
        <v>75</v>
      </c>
      <c r="G41" s="42">
        <v>20956</v>
      </c>
      <c r="H41" s="36"/>
    </row>
    <row r="42" spans="1:8" x14ac:dyDescent="0.3">
      <c r="A42" s="38" t="s">
        <v>71</v>
      </c>
      <c r="B42" s="42"/>
      <c r="C42" s="42"/>
      <c r="D42" s="42"/>
      <c r="E42" s="42"/>
      <c r="F42" s="42"/>
      <c r="G42" s="42"/>
      <c r="H42" s="36"/>
    </row>
    <row r="43" spans="1:8" x14ac:dyDescent="0.3">
      <c r="A43" s="38" t="s">
        <v>72</v>
      </c>
      <c r="B43" s="42"/>
      <c r="C43" s="42"/>
      <c r="D43" s="42"/>
      <c r="E43" s="42"/>
      <c r="F43" s="42"/>
      <c r="G43" s="42"/>
      <c r="H43" s="36"/>
    </row>
    <row r="44" spans="1:8" x14ac:dyDescent="0.3">
      <c r="H44" s="4"/>
    </row>
  </sheetData>
  <mergeCells count="3">
    <mergeCell ref="A23:D23"/>
    <mergeCell ref="B1:D1"/>
    <mergeCell ref="A3:D3"/>
  </mergeCells>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L13" sqref="L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7.109375" bestFit="1" customWidth="1"/>
    <col min="12" max="12" width="42.44140625" customWidth="1"/>
    <col min="13" max="13" width="22.5546875" customWidth="1"/>
  </cols>
  <sheetData>
    <row r="1" spans="1:11" ht="49.5" customHeight="1" thickBot="1" x14ac:dyDescent="0.35">
      <c r="A1" s="7" t="s">
        <v>144</v>
      </c>
      <c r="B1" s="158" t="s">
        <v>177</v>
      </c>
      <c r="C1" s="159"/>
      <c r="D1" s="159"/>
      <c r="E1" s="78"/>
      <c r="F1" s="59"/>
    </row>
    <row r="2" spans="1:11" ht="21.75" customHeight="1" x14ac:dyDescent="0.3">
      <c r="A2" s="5"/>
      <c r="B2" s="6"/>
      <c r="C2" s="6"/>
      <c r="D2" s="6"/>
      <c r="E2" s="6"/>
    </row>
    <row r="3" spans="1:11" s="4" customFormat="1" ht="18" customHeight="1" x14ac:dyDescent="0.3">
      <c r="A3" s="157" t="s">
        <v>35</v>
      </c>
      <c r="B3" s="157"/>
      <c r="C3" s="157"/>
      <c r="D3" s="157"/>
      <c r="E3" s="103"/>
    </row>
    <row r="4" spans="1:11" ht="29.4" customHeight="1" x14ac:dyDescent="0.3">
      <c r="A4" s="41" t="s">
        <v>43</v>
      </c>
      <c r="B4" s="30">
        <v>206199</v>
      </c>
      <c r="C4" s="28"/>
      <c r="D4" s="21"/>
      <c r="E4" s="166"/>
      <c r="F4" s="167"/>
      <c r="G4" s="167"/>
    </row>
    <row r="5" spans="1:11" ht="28.8" x14ac:dyDescent="0.3">
      <c r="A5" s="22" t="s">
        <v>36</v>
      </c>
      <c r="B5" s="30">
        <v>158771</v>
      </c>
      <c r="C5" s="34">
        <f>B5/B4</f>
        <v>0.76998918520458393</v>
      </c>
      <c r="D5" s="10"/>
      <c r="E5" s="79"/>
    </row>
    <row r="6" spans="1:11" ht="28.8" x14ac:dyDescent="0.3">
      <c r="A6" s="22" t="s">
        <v>88</v>
      </c>
      <c r="B6" s="88">
        <v>3.44</v>
      </c>
      <c r="C6" s="94">
        <f>B6/B4</f>
        <v>1.6682913108210998E-5</v>
      </c>
      <c r="D6" s="10"/>
      <c r="E6" s="79"/>
      <c r="F6" s="59"/>
    </row>
    <row r="7" spans="1:11" ht="75" customHeight="1" x14ac:dyDescent="0.3">
      <c r="A7" s="63" t="s">
        <v>95</v>
      </c>
      <c r="B7" s="35" t="s">
        <v>37</v>
      </c>
      <c r="C7" s="35" t="s">
        <v>38</v>
      </c>
      <c r="D7" s="35" t="s">
        <v>40</v>
      </c>
      <c r="E7" s="35" t="s">
        <v>140</v>
      </c>
      <c r="F7" s="35" t="s">
        <v>42</v>
      </c>
      <c r="G7" s="35" t="s">
        <v>41</v>
      </c>
      <c r="H7" s="35" t="s">
        <v>55</v>
      </c>
      <c r="I7" s="35" t="s">
        <v>44</v>
      </c>
      <c r="J7" s="35" t="s">
        <v>53</v>
      </c>
      <c r="K7" s="35" t="s">
        <v>54</v>
      </c>
    </row>
    <row r="8" spans="1:11" s="37" customFormat="1" ht="28.8" x14ac:dyDescent="0.3">
      <c r="A8" s="38" t="s">
        <v>155</v>
      </c>
      <c r="B8" s="42" t="s">
        <v>154</v>
      </c>
      <c r="C8" s="42">
        <v>2009</v>
      </c>
      <c r="D8" s="42">
        <v>2100</v>
      </c>
      <c r="E8" s="42">
        <v>9800</v>
      </c>
      <c r="F8" s="42">
        <v>259010</v>
      </c>
      <c r="G8" s="42">
        <v>70</v>
      </c>
      <c r="H8" s="42">
        <v>65</v>
      </c>
      <c r="I8" s="42">
        <v>377303</v>
      </c>
      <c r="J8" s="43">
        <v>590</v>
      </c>
      <c r="K8" s="90" t="s">
        <v>156</v>
      </c>
    </row>
    <row r="9" spans="1:11" s="37" customFormat="1" ht="28.8" x14ac:dyDescent="0.3">
      <c r="A9" s="38" t="s">
        <v>45</v>
      </c>
      <c r="B9" s="42"/>
      <c r="C9" s="42"/>
      <c r="D9" s="42"/>
      <c r="E9" s="42"/>
      <c r="F9" s="42"/>
      <c r="G9" s="42" t="s">
        <v>167</v>
      </c>
      <c r="H9" s="42"/>
      <c r="I9" s="42"/>
      <c r="J9" s="43" t="s">
        <v>168</v>
      </c>
      <c r="K9" s="170" t="s">
        <v>169</v>
      </c>
    </row>
    <row r="10" spans="1:11" s="37" customFormat="1" x14ac:dyDescent="0.3">
      <c r="A10" s="38" t="s">
        <v>46</v>
      </c>
      <c r="B10" s="42"/>
      <c r="C10" s="42"/>
      <c r="D10" s="42">
        <f>D8*365</f>
        <v>766500</v>
      </c>
      <c r="E10" s="42"/>
      <c r="F10" s="42"/>
      <c r="G10" s="42"/>
      <c r="H10" s="42"/>
      <c r="I10" s="42"/>
      <c r="J10" s="43"/>
      <c r="K10" s="171"/>
    </row>
    <row r="11" spans="1:11" s="37" customFormat="1" ht="77.400000000000006" customHeight="1" x14ac:dyDescent="0.3">
      <c r="A11" s="85" t="s">
        <v>147</v>
      </c>
      <c r="B11" s="168" t="s">
        <v>172</v>
      </c>
      <c r="C11" s="169"/>
      <c r="D11" s="169"/>
      <c r="E11" s="104"/>
      <c r="F11" s="104"/>
      <c r="G11" s="104"/>
      <c r="H11" s="104"/>
      <c r="I11" s="104"/>
      <c r="J11" s="104"/>
      <c r="K11" s="171"/>
    </row>
    <row r="12" spans="1:11" s="37" customFormat="1" x14ac:dyDescent="0.3">
      <c r="A12" s="36"/>
      <c r="B12" s="36"/>
      <c r="C12" s="36"/>
      <c r="D12" s="36"/>
      <c r="E12" s="36"/>
      <c r="F12" s="36"/>
      <c r="G12" s="36"/>
      <c r="H12" s="36"/>
      <c r="I12" s="36"/>
      <c r="J12" s="83"/>
      <c r="K12" s="83"/>
    </row>
    <row r="13" spans="1:11" ht="46.95" customHeight="1" x14ac:dyDescent="0.3">
      <c r="A13" s="35" t="s">
        <v>39</v>
      </c>
      <c r="B13" s="35" t="s">
        <v>82</v>
      </c>
      <c r="C13" s="35" t="s">
        <v>141</v>
      </c>
      <c r="D13" s="35" t="s">
        <v>47</v>
      </c>
      <c r="E13" s="36"/>
      <c r="F13" s="37"/>
    </row>
    <row r="14" spans="1:11" x14ac:dyDescent="0.3">
      <c r="A14" s="160" t="s">
        <v>155</v>
      </c>
      <c r="B14" s="39" t="s">
        <v>48</v>
      </c>
      <c r="C14" s="44">
        <v>297.5</v>
      </c>
      <c r="D14" s="44">
        <v>2.95</v>
      </c>
      <c r="E14" s="80"/>
      <c r="F14" s="37"/>
    </row>
    <row r="15" spans="1:11" x14ac:dyDescent="0.3">
      <c r="A15" s="161"/>
      <c r="B15" s="39" t="s">
        <v>49</v>
      </c>
      <c r="C15" s="44">
        <v>592</v>
      </c>
      <c r="D15" s="44">
        <v>41.75</v>
      </c>
      <c r="E15" s="80"/>
      <c r="F15" s="37"/>
    </row>
    <row r="16" spans="1:11" x14ac:dyDescent="0.3">
      <c r="A16" s="161"/>
      <c r="B16" s="39" t="s">
        <v>50</v>
      </c>
      <c r="C16" s="44">
        <v>305</v>
      </c>
      <c r="D16" s="89">
        <v>6.4</v>
      </c>
      <c r="E16" s="80"/>
      <c r="F16" s="37"/>
    </row>
    <row r="17" spans="1:6" x14ac:dyDescent="0.3">
      <c r="A17" s="161"/>
      <c r="B17" s="39" t="s">
        <v>51</v>
      </c>
      <c r="C17" s="44">
        <v>66.400000000000006</v>
      </c>
      <c r="D17" s="89">
        <v>19.600000000000001</v>
      </c>
      <c r="E17" s="80"/>
      <c r="F17" s="37"/>
    </row>
    <row r="18" spans="1:6" x14ac:dyDescent="0.3">
      <c r="A18" s="161"/>
      <c r="B18" s="39" t="s">
        <v>52</v>
      </c>
      <c r="C18" s="44">
        <v>15.22</v>
      </c>
      <c r="D18" s="89">
        <v>8.6999999999999993</v>
      </c>
      <c r="E18" s="80"/>
      <c r="F18" s="37"/>
    </row>
    <row r="19" spans="1:6" ht="28.8" x14ac:dyDescent="0.3">
      <c r="A19" s="162"/>
      <c r="B19" s="81" t="s">
        <v>142</v>
      </c>
      <c r="C19" s="44">
        <v>3524</v>
      </c>
      <c r="D19" s="28"/>
      <c r="E19" s="80"/>
      <c r="F19" s="37"/>
    </row>
    <row r="20" spans="1:6" ht="29.4" customHeight="1" x14ac:dyDescent="0.3">
      <c r="A20" s="163" t="s">
        <v>45</v>
      </c>
      <c r="B20" s="40" t="s">
        <v>48</v>
      </c>
      <c r="C20" s="45"/>
      <c r="D20" s="45"/>
      <c r="E20" s="80"/>
      <c r="F20" s="37"/>
    </row>
    <row r="21" spans="1:6" x14ac:dyDescent="0.3">
      <c r="A21" s="164"/>
      <c r="B21" s="40" t="s">
        <v>49</v>
      </c>
      <c r="C21" s="45"/>
      <c r="D21" s="45"/>
      <c r="E21" s="80"/>
      <c r="F21" s="37"/>
    </row>
    <row r="22" spans="1:6" x14ac:dyDescent="0.3">
      <c r="A22" s="164"/>
      <c r="B22" s="40" t="s">
        <v>50</v>
      </c>
      <c r="C22" s="45"/>
      <c r="D22" s="45"/>
      <c r="E22" s="80"/>
      <c r="F22" s="37"/>
    </row>
    <row r="23" spans="1:6" x14ac:dyDescent="0.3">
      <c r="A23" s="164"/>
      <c r="B23" s="40" t="s">
        <v>51</v>
      </c>
      <c r="C23" s="45"/>
      <c r="D23" s="45"/>
      <c r="E23" s="80"/>
      <c r="F23" s="37"/>
    </row>
    <row r="24" spans="1:6" x14ac:dyDescent="0.3">
      <c r="A24" s="164"/>
      <c r="B24" s="40" t="s">
        <v>52</v>
      </c>
      <c r="C24" s="45"/>
      <c r="D24" s="45"/>
      <c r="E24" s="80"/>
      <c r="F24" s="37"/>
    </row>
    <row r="25" spans="1:6" ht="28.8" x14ac:dyDescent="0.3">
      <c r="A25" s="165"/>
      <c r="B25" s="81" t="s">
        <v>142</v>
      </c>
      <c r="C25" s="45"/>
      <c r="D25" s="28"/>
    </row>
  </sheetData>
  <mergeCells count="7">
    <mergeCell ref="K9:K11"/>
    <mergeCell ref="B1:D1"/>
    <mergeCell ref="A3:D3"/>
    <mergeCell ref="A14:A19"/>
    <mergeCell ref="A20:A25"/>
    <mergeCell ref="E4:G4"/>
    <mergeCell ref="B11:D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12" sqref="E12"/>
    </sheetView>
  </sheetViews>
  <sheetFormatPr defaultRowHeight="14.4" x14ac:dyDescent="0.3"/>
  <cols>
    <col min="1" max="1" width="55.6640625" style="3" customWidth="1"/>
    <col min="2" max="2" width="47" bestFit="1"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58" t="s">
        <v>177</v>
      </c>
      <c r="C1" s="159"/>
      <c r="D1" s="59"/>
    </row>
    <row r="2" spans="1:4" ht="21.75" customHeight="1" x14ac:dyDescent="0.3">
      <c r="A2" s="5"/>
      <c r="B2" s="6"/>
      <c r="C2" s="6"/>
    </row>
    <row r="3" spans="1:4" s="4" customFormat="1" ht="18" customHeight="1" x14ac:dyDescent="0.3">
      <c r="A3" s="157" t="s">
        <v>61</v>
      </c>
      <c r="B3" s="157"/>
      <c r="C3" s="157"/>
    </row>
    <row r="4" spans="1:4" s="48" customFormat="1" ht="30" customHeight="1" x14ac:dyDescent="0.3">
      <c r="A4" s="49" t="s">
        <v>59</v>
      </c>
      <c r="B4" s="50" t="s">
        <v>154</v>
      </c>
      <c r="C4" s="28"/>
    </row>
    <row r="5" spans="1:4" s="48" customFormat="1" ht="30" customHeight="1" x14ac:dyDescent="0.3">
      <c r="A5" s="49" t="s">
        <v>60</v>
      </c>
      <c r="B5" s="30">
        <v>2009743</v>
      </c>
      <c r="C5" s="28"/>
    </row>
    <row r="6" spans="1:4" s="48" customFormat="1" ht="48" customHeight="1" x14ac:dyDescent="0.3">
      <c r="A6" s="49" t="s">
        <v>104</v>
      </c>
      <c r="B6" s="30">
        <v>610993</v>
      </c>
      <c r="C6" s="28"/>
      <c r="D6" s="47"/>
    </row>
    <row r="7" spans="1:4" s="48" customFormat="1" ht="30" customHeight="1" x14ac:dyDescent="0.3">
      <c r="A7" s="49" t="s">
        <v>103</v>
      </c>
      <c r="B7" s="30">
        <v>56275</v>
      </c>
      <c r="C7" s="101" t="s">
        <v>182</v>
      </c>
    </row>
    <row r="8" spans="1:4" s="48" customFormat="1" ht="28.8" x14ac:dyDescent="0.3">
      <c r="A8" s="49" t="s">
        <v>83</v>
      </c>
      <c r="B8" s="30">
        <v>100</v>
      </c>
      <c r="C8" s="28"/>
      <c r="D8" s="47"/>
    </row>
    <row r="9" spans="1:4" s="48" customFormat="1" x14ac:dyDescent="0.3">
      <c r="A9" s="53"/>
      <c r="B9" s="54"/>
      <c r="C9" s="54"/>
      <c r="D9" s="47"/>
    </row>
    <row r="10" spans="1:4" ht="29.4" customHeight="1" x14ac:dyDescent="0.3">
      <c r="A10" s="41" t="s">
        <v>56</v>
      </c>
      <c r="B10" s="87">
        <v>1.25</v>
      </c>
      <c r="C10" s="102" t="s">
        <v>183</v>
      </c>
    </row>
    <row r="11" spans="1:4" x14ac:dyDescent="0.3">
      <c r="A11" s="22" t="s">
        <v>58</v>
      </c>
      <c r="B11" s="87">
        <v>0.45</v>
      </c>
      <c r="C11" s="34">
        <f>B11/B10</f>
        <v>0.36</v>
      </c>
    </row>
    <row r="12" spans="1:4" x14ac:dyDescent="0.3">
      <c r="A12" s="22" t="s">
        <v>57</v>
      </c>
      <c r="B12" s="87">
        <v>0.8</v>
      </c>
      <c r="C12" s="29">
        <f>B12/B10</f>
        <v>0.64</v>
      </c>
    </row>
    <row r="13" spans="1:4" ht="67.2" customHeight="1" x14ac:dyDescent="0.3">
      <c r="A13" s="51" t="s">
        <v>143</v>
      </c>
      <c r="B13" s="87">
        <v>0</v>
      </c>
      <c r="C13" s="102" t="s">
        <v>184</v>
      </c>
    </row>
    <row r="14" spans="1:4" x14ac:dyDescent="0.3">
      <c r="A14" s="51" t="s">
        <v>105</v>
      </c>
      <c r="B14" s="45">
        <v>326092</v>
      </c>
      <c r="C14" s="28"/>
    </row>
    <row r="15" spans="1:4" x14ac:dyDescent="0.3">
      <c r="A15" s="68" t="s">
        <v>106</v>
      </c>
      <c r="B15" s="45">
        <v>317059</v>
      </c>
      <c r="C15" s="28"/>
    </row>
    <row r="16" spans="1:4" ht="28.8" x14ac:dyDescent="0.3">
      <c r="A16" s="66" t="s">
        <v>65</v>
      </c>
      <c r="B16" s="64" t="s">
        <v>163</v>
      </c>
      <c r="C16" s="67"/>
      <c r="D16" s="46"/>
    </row>
    <row r="17" spans="1:4" ht="28.8" x14ac:dyDescent="0.3">
      <c r="A17" s="66" t="s">
        <v>23</v>
      </c>
      <c r="B17" s="64" t="s">
        <v>164</v>
      </c>
      <c r="C17" s="67"/>
    </row>
    <row r="18" spans="1:4" ht="28.8" x14ac:dyDescent="0.3">
      <c r="A18" s="66" t="s">
        <v>89</v>
      </c>
      <c r="B18" s="86" t="s">
        <v>162</v>
      </c>
      <c r="C18" s="67"/>
      <c r="D18" s="59"/>
    </row>
    <row r="19" spans="1:4" ht="15.6" customHeight="1" x14ac:dyDescent="0.3">
      <c r="A19" s="172" t="s">
        <v>62</v>
      </c>
      <c r="B19" s="173"/>
      <c r="C19" s="172"/>
    </row>
    <row r="20" spans="1:4" x14ac:dyDescent="0.3">
      <c r="A20" s="41" t="s">
        <v>63</v>
      </c>
      <c r="B20" s="87">
        <v>1.08</v>
      </c>
      <c r="C20" s="28"/>
    </row>
    <row r="21" spans="1:4" x14ac:dyDescent="0.3">
      <c r="A21" s="51" t="s">
        <v>107</v>
      </c>
      <c r="B21" s="87">
        <v>206071</v>
      </c>
      <c r="C21" s="28"/>
    </row>
    <row r="22" spans="1:4" x14ac:dyDescent="0.3">
      <c r="A22" s="51" t="s">
        <v>108</v>
      </c>
      <c r="B22" s="87">
        <v>217585</v>
      </c>
      <c r="C22" s="28"/>
    </row>
    <row r="23" spans="1:4" ht="28.8" x14ac:dyDescent="0.3">
      <c r="A23" s="52" t="s">
        <v>64</v>
      </c>
      <c r="B23" s="64" t="s">
        <v>163</v>
      </c>
      <c r="C23" s="28"/>
    </row>
    <row r="24" spans="1:4" ht="28.8" x14ac:dyDescent="0.3">
      <c r="A24" s="52" t="s">
        <v>23</v>
      </c>
      <c r="B24" s="64" t="s">
        <v>164</v>
      </c>
      <c r="C24" s="28"/>
    </row>
    <row r="25" spans="1:4" ht="28.8" x14ac:dyDescent="0.3">
      <c r="A25" s="52" t="s">
        <v>66</v>
      </c>
      <c r="B25" s="64" t="s">
        <v>162</v>
      </c>
      <c r="C25" s="28"/>
    </row>
    <row r="26" spans="1:4" x14ac:dyDescent="0.3">
      <c r="A26" s="59"/>
    </row>
  </sheetData>
  <mergeCells count="3">
    <mergeCell ref="B1:C1"/>
    <mergeCell ref="A3:C3"/>
    <mergeCell ref="A19:C19"/>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2020-03-20T07:41:41Z</dcterms:modified>
</cp:coreProperties>
</file>