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A2" i="5"/>
  <c r="A2" i="4"/>
  <c r="H8" i="3"/>
  <c r="H9"/>
  <c r="F9" s="1"/>
  <c r="G9" s="1"/>
  <c r="F8"/>
  <c r="G8" s="1"/>
  <c r="H7"/>
  <c r="L8"/>
  <c r="L9"/>
  <c r="L7"/>
  <c r="E7"/>
  <c r="F7"/>
  <c r="G7" s="1"/>
  <c r="K7"/>
  <c r="E8"/>
  <c r="I8"/>
  <c r="K8"/>
  <c r="E9"/>
  <c r="K9"/>
  <c r="I9" l="1"/>
  <c r="I7"/>
  <c r="K6" i="1"/>
  <c r="I6"/>
  <c r="G6"/>
  <c r="B3" i="3"/>
  <c r="B2"/>
  <c r="A2"/>
  <c r="B7" i="4"/>
  <c r="B7" i="5" s="1"/>
  <c r="B6" i="4"/>
  <c r="B6" i="5" s="1"/>
  <c r="I15" i="3"/>
  <c r="B1"/>
  <c r="M6" i="1"/>
  <c r="B7" i="2"/>
  <c r="B6"/>
  <c r="L7" i="1" l="1"/>
  <c r="H7"/>
  <c r="A2" i="2" l="1"/>
</calcChain>
</file>

<file path=xl/sharedStrings.xml><?xml version="1.0" encoding="utf-8"?>
<sst xmlns="http://schemas.openxmlformats.org/spreadsheetml/2006/main" count="135" uniqueCount="81">
  <si>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</si>
  <si>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</si>
  <si>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</si>
  <si>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</si>
  <si>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</si>
  <si>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</si>
  <si>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</si>
  <si>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</si>
  <si>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</si>
  <si>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</si>
  <si>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</si>
  <si>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</si>
  <si>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</si>
  <si>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</si>
  <si>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</si>
  <si>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</si>
  <si>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</si>
  <si>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</si>
  <si>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</si>
  <si>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</si>
  <si>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</si>
  <si>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</si>
  <si>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</si>
  <si>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</si>
  <si>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</si>
  <si>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</si>
  <si>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</si>
  <si>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</si>
  <si>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</si>
  <si>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</si>
  <si>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</si>
  <si>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</si>
  <si>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</si>
  <si>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</si>
  <si>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</si>
  <si>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</si>
  <si>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</si>
  <si>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</si>
  <si>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</si>
  <si>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</si>
  <si>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</si>
  <si>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</si>
  <si>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</si>
  <si>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-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</si>
  <si>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</si>
  <si>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</si>
  <si>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</si>
  <si>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</si>
  <si>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</si>
  <si>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</si>
  <si>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</si>
  <si>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</si>
  <si>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</si>
  <si>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</si>
  <si>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</si>
  <si>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</si>
  <si>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</si>
  <si>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</si>
  <si>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</si>
  <si>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</si>
  <si>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</si>
  <si>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</si>
  <si>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</si>
  <si>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Maksājumu iekasēšana</t>
  </si>
  <si>
    <t>U</t>
  </si>
  <si>
    <t>Nav</t>
  </si>
  <si>
    <t>Vidaga</t>
  </si>
  <si>
    <t>Vireši</t>
  </si>
  <si>
    <t>Piezīme: Virešu ciemā nav centralizētas ūdensapgādes un kanalizācijas sistēmas un tā netiek plānota. Vidagas ciemā nav kanalizācijas sistēmas</t>
  </si>
  <si>
    <t>SIA "Vireši"</t>
  </si>
  <si>
    <t>Ir līgums. Nav Regulatora apstiprinātu tarifu un izdsniegtas licences</t>
  </si>
  <si>
    <t>Piezīme: Dati nav ticami, ūdens zudumi ieskaitīti patēriņā.</t>
  </si>
  <si>
    <t>Apes novads</t>
  </si>
  <si>
    <t>Notekūdeņi no individuālajiem risinājumiem tiek novadīti uz Gaujienas NAI</t>
  </si>
  <si>
    <t>Fe = 0,42 mg/l (Test.pārsk. Nr. 375-b/2009, 372-c*2009)</t>
  </si>
  <si>
    <t>nav</t>
  </si>
  <si>
    <t xml:space="preserve">Fe = 0,22 mg/l </t>
  </si>
  <si>
    <t>1 urbums, tehn.stāvoklis - apmierinošs</t>
  </si>
  <si>
    <t xml:space="preserve">Nav minēts tīklu kopgarums, tehniskais stāvoklis - slikts. </t>
  </si>
  <si>
    <t>USS izbūve; ūdensapgādes tīklu rekonstrukcija, kanalizācijas tīklu izbūve; NAI izbūve; hidrofora uzstādīšana, vecā ūdenstorņa demontāža.</t>
  </si>
  <si>
    <t>Pašvaldības SIA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</si>
</sst>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2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i/>
      <sz val="12"/>
      <color theme="1"/>
      <name val="Times New Roman"/>
      <family val="1"/>
    </font>
    <font>
      <sz val="12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9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165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6" fillId="0" borderId="8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0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vertical="top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center" vertical="top"/>
    </xf>
    <xf numFmtId="0" fontId="0" fillId="0" borderId="13" xfId="0" applyFill="1" applyBorder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1" fontId="2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K12" sqref="K12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74" t="s">
        <v>30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ht="18.75">
      <c r="A2" s="9" t="s">
        <v>72</v>
      </c>
    </row>
    <row r="3" spans="1:13" s="7" customFormat="1" ht="36" customHeight="1">
      <c r="A3" s="64" t="s">
        <v>0</v>
      </c>
      <c r="B3" s="64" t="s">
        <v>1</v>
      </c>
      <c r="C3" s="64" t="s">
        <v>2</v>
      </c>
      <c r="D3" s="64"/>
      <c r="E3" s="64"/>
      <c r="F3" s="64" t="s">
        <v>3</v>
      </c>
      <c r="G3" s="64"/>
      <c r="H3" s="64"/>
      <c r="I3" s="64"/>
      <c r="J3" s="64" t="s">
        <v>8</v>
      </c>
      <c r="K3" s="64"/>
      <c r="L3" s="64"/>
      <c r="M3" s="64"/>
    </row>
    <row r="4" spans="1:13" ht="31.5" customHeight="1">
      <c r="A4" s="65"/>
      <c r="B4" s="97"/>
      <c r="C4" s="66" t="s">
        <v>27</v>
      </c>
      <c r="D4" s="66" t="s">
        <v>28</v>
      </c>
      <c r="E4" s="66" t="s">
        <v>29</v>
      </c>
      <c r="F4" s="66" t="s">
        <v>4</v>
      </c>
      <c r="G4" s="66"/>
      <c r="H4" s="67" t="s">
        <v>5</v>
      </c>
      <c r="I4" s="68"/>
      <c r="J4" s="66" t="s">
        <v>4</v>
      </c>
      <c r="K4" s="66"/>
      <c r="L4" s="67" t="s">
        <v>5</v>
      </c>
      <c r="M4" s="68"/>
    </row>
    <row r="5" spans="1:13">
      <c r="A5" s="97"/>
      <c r="B5" s="98"/>
      <c r="C5" s="99"/>
      <c r="D5" s="100"/>
      <c r="E5" s="100"/>
      <c r="F5" s="60" t="s">
        <v>6</v>
      </c>
      <c r="G5" s="60" t="s">
        <v>7</v>
      </c>
      <c r="H5" s="60" t="s">
        <v>6</v>
      </c>
      <c r="I5" s="60" t="s">
        <v>7</v>
      </c>
      <c r="J5" s="60" t="s">
        <v>6</v>
      </c>
      <c r="K5" s="60" t="s">
        <v>7</v>
      </c>
      <c r="L5" s="60" t="s">
        <v>6</v>
      </c>
      <c r="M5" s="60" t="s">
        <v>7</v>
      </c>
    </row>
    <row r="6" spans="1:13">
      <c r="A6" s="60">
        <v>1</v>
      </c>
      <c r="B6" s="103" t="s">
        <v>66</v>
      </c>
      <c r="C6" s="104">
        <v>263</v>
      </c>
      <c r="D6" s="63">
        <v>245</v>
      </c>
      <c r="E6" s="62">
        <v>196</v>
      </c>
      <c r="F6" s="62">
        <v>195</v>
      </c>
      <c r="G6" s="10">
        <f>F6/D6</f>
        <v>0.79591836734693877</v>
      </c>
      <c r="H6" s="60">
        <v>195</v>
      </c>
      <c r="I6" s="10">
        <f>H6/D6</f>
        <v>0.79591836734693877</v>
      </c>
      <c r="J6" s="62">
        <v>0</v>
      </c>
      <c r="K6" s="10">
        <f>J6/D6</f>
        <v>0</v>
      </c>
      <c r="L6" s="60">
        <v>0</v>
      </c>
      <c r="M6" s="11">
        <f>L6/D6</f>
        <v>0</v>
      </c>
    </row>
    <row r="7" spans="1:13">
      <c r="A7" s="60">
        <v>2</v>
      </c>
      <c r="B7" s="103" t="s">
        <v>67</v>
      </c>
      <c r="C7" s="104">
        <v>221</v>
      </c>
      <c r="D7" s="63">
        <v>125</v>
      </c>
      <c r="E7" s="62" t="s">
        <v>43</v>
      </c>
      <c r="F7" s="62" t="s">
        <v>43</v>
      </c>
      <c r="G7" s="10" t="s">
        <v>43</v>
      </c>
      <c r="H7" s="60" t="str">
        <f>+F7</f>
        <v>-</v>
      </c>
      <c r="I7" s="10" t="s">
        <v>43</v>
      </c>
      <c r="J7" s="62" t="s">
        <v>43</v>
      </c>
      <c r="K7" s="10" t="s">
        <v>43</v>
      </c>
      <c r="L7" s="60" t="str">
        <f>+J7</f>
        <v>-</v>
      </c>
      <c r="M7" s="11" t="s">
        <v>43</v>
      </c>
    </row>
    <row r="8" spans="1:13" s="57" customFormat="1" ht="35.25" customHeight="1">
      <c r="A8" s="56"/>
      <c r="B8" s="73" t="s">
        <v>68</v>
      </c>
      <c r="C8" s="105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hidden="1">
      <c r="A9" s="43"/>
      <c r="B9" s="32"/>
      <c r="C9" s="32"/>
      <c r="D9" s="32"/>
      <c r="E9" s="32"/>
      <c r="F9" s="32"/>
      <c r="G9" s="44"/>
      <c r="H9" s="43"/>
      <c r="I9" s="44"/>
      <c r="J9" s="32"/>
      <c r="K9" s="44"/>
      <c r="L9" s="43"/>
      <c r="M9" s="45"/>
    </row>
    <row r="10" spans="1:13" hidden="1">
      <c r="A10" s="43"/>
      <c r="B10" s="32"/>
      <c r="C10" s="32"/>
      <c r="D10" s="32"/>
      <c r="E10" s="32"/>
      <c r="F10" s="32"/>
      <c r="G10" s="44"/>
      <c r="H10" s="43"/>
      <c r="I10" s="44"/>
      <c r="J10" s="32"/>
      <c r="K10" s="44"/>
      <c r="L10" s="43"/>
      <c r="M10" s="45"/>
    </row>
    <row r="11" spans="1:13" ht="9" customHeight="1"/>
    <row r="12" spans="1:13" ht="35.25" customHeight="1">
      <c r="A12" s="64" t="s">
        <v>0</v>
      </c>
      <c r="B12" s="64" t="s">
        <v>1</v>
      </c>
      <c r="C12" s="66" t="s">
        <v>34</v>
      </c>
      <c r="D12" s="66"/>
      <c r="E12" s="66"/>
      <c r="F12" s="100"/>
      <c r="G12" s="67" t="s">
        <v>36</v>
      </c>
      <c r="H12" s="70"/>
      <c r="I12" s="68"/>
    </row>
    <row r="13" spans="1:13">
      <c r="A13" s="65"/>
      <c r="B13" s="97"/>
      <c r="C13" s="67" t="s">
        <v>10</v>
      </c>
      <c r="D13" s="101"/>
      <c r="E13" s="67" t="s">
        <v>11</v>
      </c>
      <c r="F13" s="102"/>
      <c r="G13" s="71" t="s">
        <v>41</v>
      </c>
      <c r="H13" s="71" t="s">
        <v>37</v>
      </c>
      <c r="I13" s="71" t="s">
        <v>42</v>
      </c>
    </row>
    <row r="14" spans="1:13" ht="47.25">
      <c r="A14" s="97"/>
      <c r="B14" s="98"/>
      <c r="C14" s="31" t="s">
        <v>35</v>
      </c>
      <c r="D14" s="60" t="s">
        <v>44</v>
      </c>
      <c r="E14" s="60" t="s">
        <v>35</v>
      </c>
      <c r="F14" s="60" t="s">
        <v>44</v>
      </c>
      <c r="G14" s="72"/>
      <c r="H14" s="72"/>
      <c r="I14" s="72"/>
    </row>
    <row r="15" spans="1:13">
      <c r="A15" s="60">
        <v>1</v>
      </c>
      <c r="B15" s="103" t="s">
        <v>66</v>
      </c>
      <c r="C15" s="104">
        <v>3</v>
      </c>
      <c r="D15" s="61">
        <v>3</v>
      </c>
      <c r="E15" s="60">
        <v>0</v>
      </c>
      <c r="F15" s="60">
        <v>0</v>
      </c>
      <c r="G15" s="11">
        <v>0</v>
      </c>
      <c r="H15" s="11">
        <v>1</v>
      </c>
      <c r="I15" s="11">
        <v>0</v>
      </c>
      <c r="J15" s="12"/>
    </row>
    <row r="16" spans="1:13">
      <c r="A16" s="60">
        <v>2</v>
      </c>
      <c r="B16" s="103" t="s">
        <v>67</v>
      </c>
      <c r="C16" s="104" t="s">
        <v>43</v>
      </c>
      <c r="D16" s="61" t="s">
        <v>43</v>
      </c>
      <c r="E16" s="60" t="s">
        <v>43</v>
      </c>
      <c r="F16" s="60" t="s">
        <v>43</v>
      </c>
      <c r="G16" s="11" t="s">
        <v>43</v>
      </c>
      <c r="H16" s="11" t="s">
        <v>43</v>
      </c>
      <c r="I16" s="11" t="s">
        <v>43</v>
      </c>
      <c r="J16" s="12"/>
    </row>
  </sheetData>
  <mergeCells count="23">
    <mergeCell ref="A1:M1"/>
    <mergeCell ref="C3:E3"/>
    <mergeCell ref="F3:I3"/>
    <mergeCell ref="F4:G4"/>
    <mergeCell ref="H4:I4"/>
    <mergeCell ref="A3:A5"/>
    <mergeCell ref="B3:B5"/>
    <mergeCell ref="C4:C5"/>
    <mergeCell ref="A12:A14"/>
    <mergeCell ref="B12:B14"/>
    <mergeCell ref="E4:E5"/>
    <mergeCell ref="J3:M3"/>
    <mergeCell ref="J4:K4"/>
    <mergeCell ref="L4:M4"/>
    <mergeCell ref="D4:D5"/>
    <mergeCell ref="C12:F12"/>
    <mergeCell ref="C13:D13"/>
    <mergeCell ref="E13:F13"/>
    <mergeCell ref="G12:I12"/>
    <mergeCell ref="G13:G14"/>
    <mergeCell ref="H13:H14"/>
    <mergeCell ref="I13:I14"/>
    <mergeCell ref="B8:M8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D10" sqref="D10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31</v>
      </c>
    </row>
    <row r="2" spans="1:10" ht="18.75">
      <c r="A2" s="13" t="str">
        <f>+Nodrosinajums!A2</f>
        <v>Apes novads</v>
      </c>
    </row>
    <row r="3" spans="1:10" s="38" customFormat="1" ht="18" customHeight="1">
      <c r="A3" s="106"/>
      <c r="B3" s="55"/>
      <c r="C3" s="54"/>
      <c r="D3" s="55"/>
      <c r="E3" s="55"/>
      <c r="F3" s="55"/>
      <c r="G3" s="55"/>
      <c r="H3" s="55"/>
      <c r="I3" s="55"/>
      <c r="J3" s="107"/>
    </row>
    <row r="4" spans="1:10" s="7" customFormat="1" ht="39.75" customHeight="1">
      <c r="A4" s="71" t="s">
        <v>0</v>
      </c>
      <c r="B4" s="71" t="s">
        <v>1</v>
      </c>
      <c r="C4" s="71"/>
      <c r="D4" s="83" t="s">
        <v>9</v>
      </c>
      <c r="E4" s="84"/>
      <c r="F4" s="80" t="s">
        <v>12</v>
      </c>
      <c r="G4" s="81"/>
      <c r="H4" s="81"/>
      <c r="I4" s="81"/>
      <c r="J4" s="82"/>
    </row>
    <row r="5" spans="1:10" ht="34.5" customHeight="1">
      <c r="A5" s="78"/>
      <c r="B5" s="79"/>
      <c r="C5" s="89"/>
      <c r="D5" s="85"/>
      <c r="E5" s="86"/>
      <c r="F5" s="30" t="s">
        <v>13</v>
      </c>
      <c r="G5" s="30" t="s">
        <v>32</v>
      </c>
      <c r="H5" s="30" t="s">
        <v>14</v>
      </c>
      <c r="I5" s="67" t="s">
        <v>63</v>
      </c>
      <c r="J5" s="69"/>
    </row>
    <row r="6" spans="1:10" s="32" customFormat="1" ht="54" customHeight="1">
      <c r="A6" s="52">
        <v>1</v>
      </c>
      <c r="B6" s="51" t="str">
        <f>+Nodrosinajums!B6</f>
        <v>Vidaga</v>
      </c>
      <c r="C6" s="51" t="s">
        <v>64</v>
      </c>
      <c r="D6" s="87" t="s">
        <v>69</v>
      </c>
      <c r="E6" s="88"/>
      <c r="F6" s="62" t="s">
        <v>80</v>
      </c>
      <c r="G6" s="51" t="s">
        <v>70</v>
      </c>
      <c r="H6" s="51" t="s">
        <v>69</v>
      </c>
      <c r="I6" s="87" t="s">
        <v>69</v>
      </c>
      <c r="J6" s="88"/>
    </row>
    <row r="7" spans="1:10" s="32" customFormat="1" ht="65.25" hidden="1" customHeight="1">
      <c r="A7" s="31">
        <v>2</v>
      </c>
      <c r="B7" s="42" t="str">
        <f>+Nodrosinajums!B7</f>
        <v>Vireši</v>
      </c>
      <c r="C7" s="41"/>
      <c r="D7" s="75"/>
      <c r="E7" s="77"/>
      <c r="F7" s="42"/>
      <c r="G7" s="33"/>
      <c r="H7" s="42"/>
      <c r="I7" s="75"/>
      <c r="J7" s="76"/>
    </row>
  </sheetData>
  <mergeCells count="10">
    <mergeCell ref="I7:J7"/>
    <mergeCell ref="D7:E7"/>
    <mergeCell ref="A4:A5"/>
    <mergeCell ref="B4:B5"/>
    <mergeCell ref="F4:J4"/>
    <mergeCell ref="D4:E5"/>
    <mergeCell ref="D6:E6"/>
    <mergeCell ref="I5:J5"/>
    <mergeCell ref="I6:J6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1"/>
  <sheetViews>
    <sheetView topLeftCell="B1" workbookViewId="0">
      <selection activeCell="E20" sqref="E20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33</v>
      </c>
      <c r="B1" s="34" t="str">
        <f>+A1</f>
        <v>Ūdensapgādes un kanalizācijas pakalpojumu daudzums</v>
      </c>
    </row>
    <row r="2" spans="1:13" s="1" customFormat="1" ht="24" customHeight="1">
      <c r="A2" s="1" t="str">
        <f>+Nodrosinajums!A2</f>
        <v>Apes novads</v>
      </c>
      <c r="B2" s="34" t="str">
        <f>Nodrosinajums!A2</f>
        <v>Apes novads</v>
      </c>
    </row>
    <row r="3" spans="1:13" s="1" customFormat="1" ht="28.5" customHeight="1">
      <c r="A3" s="1" t="s">
        <v>45</v>
      </c>
      <c r="B3" s="34" t="str">
        <f>Nodrosinajums!B6</f>
        <v>Vidaga</v>
      </c>
    </row>
    <row r="4" spans="1:13" s="7" customFormat="1" ht="15.75">
      <c r="A4" s="64" t="s">
        <v>1</v>
      </c>
      <c r="B4" s="64" t="s">
        <v>15</v>
      </c>
      <c r="C4" s="64"/>
      <c r="D4" s="108" t="s">
        <v>10</v>
      </c>
      <c r="E4" s="109"/>
      <c r="F4" s="109"/>
      <c r="G4" s="109"/>
      <c r="H4" s="110"/>
      <c r="I4" s="110"/>
      <c r="J4" s="110"/>
      <c r="K4" s="110"/>
      <c r="L4" s="110"/>
      <c r="M4" s="111"/>
    </row>
    <row r="5" spans="1:13" s="7" customFormat="1" ht="33" customHeight="1">
      <c r="A5" s="64"/>
      <c r="B5" s="64"/>
      <c r="C5" s="64"/>
      <c r="D5" s="64" t="s">
        <v>16</v>
      </c>
      <c r="E5" s="64"/>
      <c r="F5" s="80" t="s">
        <v>22</v>
      </c>
      <c r="G5" s="82"/>
      <c r="H5" s="64" t="s">
        <v>19</v>
      </c>
      <c r="I5" s="64"/>
      <c r="J5" s="64"/>
      <c r="K5" s="64"/>
      <c r="L5" s="64"/>
      <c r="M5" s="64"/>
    </row>
    <row r="6" spans="1:13" s="7" customFormat="1" ht="33" customHeight="1">
      <c r="A6" s="64"/>
      <c r="B6" s="64"/>
      <c r="C6" s="64"/>
      <c r="D6" s="59" t="s">
        <v>17</v>
      </c>
      <c r="E6" s="59" t="s">
        <v>18</v>
      </c>
      <c r="F6" s="59" t="s">
        <v>17</v>
      </c>
      <c r="G6" s="59" t="s">
        <v>7</v>
      </c>
      <c r="H6" s="59" t="s">
        <v>21</v>
      </c>
      <c r="I6" s="59" t="s">
        <v>18</v>
      </c>
      <c r="J6" s="59" t="s">
        <v>20</v>
      </c>
      <c r="K6" s="59" t="s">
        <v>23</v>
      </c>
      <c r="L6" s="80" t="s">
        <v>39</v>
      </c>
      <c r="M6" s="112"/>
    </row>
    <row r="7" spans="1:13" s="6" customFormat="1" ht="15.75">
      <c r="A7" s="113"/>
      <c r="B7" s="114">
        <v>2008</v>
      </c>
      <c r="C7" s="115"/>
      <c r="D7" s="115">
        <v>4200</v>
      </c>
      <c r="E7" s="116">
        <f>+D7/365</f>
        <v>11.506849315068493</v>
      </c>
      <c r="F7" s="117">
        <f>D7-H7</f>
        <v>0</v>
      </c>
      <c r="G7" s="118">
        <f>+F7/D7</f>
        <v>0</v>
      </c>
      <c r="H7" s="117">
        <f>J7+L7</f>
        <v>4200</v>
      </c>
      <c r="I7" s="116">
        <f>+H7/365</f>
        <v>11.506849315068493</v>
      </c>
      <c r="J7" s="117">
        <v>2160</v>
      </c>
      <c r="K7" s="116">
        <f>+J7/365/Nodrosinajums!$F$6*1000</f>
        <v>30.347734457323497</v>
      </c>
      <c r="L7" s="119">
        <f>888+1152</f>
        <v>2040</v>
      </c>
      <c r="M7" s="120"/>
    </row>
    <row r="8" spans="1:13" s="6" customFormat="1" ht="15.75">
      <c r="A8" s="121"/>
      <c r="B8" s="114">
        <v>2009</v>
      </c>
      <c r="C8" s="115"/>
      <c r="D8" s="115">
        <v>4200</v>
      </c>
      <c r="E8" s="116">
        <f>+D8/365</f>
        <v>11.506849315068493</v>
      </c>
      <c r="F8" s="117">
        <f t="shared" ref="F8:F9" si="0">D8-H8</f>
        <v>0</v>
      </c>
      <c r="G8" s="118">
        <f t="shared" ref="G8:G9" si="1">+F8/D8</f>
        <v>0</v>
      </c>
      <c r="H8" s="117">
        <f t="shared" ref="H8:H9" si="2">J8+L8</f>
        <v>4200</v>
      </c>
      <c r="I8" s="116">
        <f>+H8/365</f>
        <v>11.506849315068493</v>
      </c>
      <c r="J8" s="117">
        <v>2160</v>
      </c>
      <c r="K8" s="116">
        <f>+J8/365/Nodrosinajums!$F$6*1000</f>
        <v>30.347734457323497</v>
      </c>
      <c r="L8" s="119">
        <f t="shared" ref="L8:L9" si="3">888+1152</f>
        <v>2040</v>
      </c>
      <c r="M8" s="120"/>
    </row>
    <row r="9" spans="1:13" s="6" customFormat="1" ht="15.75">
      <c r="A9" s="122"/>
      <c r="B9" s="114">
        <v>2010</v>
      </c>
      <c r="C9" s="115"/>
      <c r="D9" s="115">
        <v>4200</v>
      </c>
      <c r="E9" s="116">
        <f>+D9/365</f>
        <v>11.506849315068493</v>
      </c>
      <c r="F9" s="117">
        <f t="shared" si="0"/>
        <v>0</v>
      </c>
      <c r="G9" s="118">
        <f t="shared" si="1"/>
        <v>0</v>
      </c>
      <c r="H9" s="117">
        <f t="shared" si="2"/>
        <v>4200</v>
      </c>
      <c r="I9" s="116">
        <f>+H9/365</f>
        <v>11.506849315068493</v>
      </c>
      <c r="J9" s="117">
        <v>2160</v>
      </c>
      <c r="K9" s="116">
        <f>+J9/365/Nodrosinajums!$F$6*1000</f>
        <v>30.347734457323497</v>
      </c>
      <c r="L9" s="119">
        <f t="shared" si="3"/>
        <v>2040</v>
      </c>
      <c r="M9" s="120"/>
    </row>
    <row r="10" spans="1:13" s="25" customFormat="1" ht="18.75" customHeight="1">
      <c r="A10" s="22"/>
      <c r="B10" s="92" t="s">
        <v>71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23"/>
    </row>
    <row r="11" spans="1:13" s="4" customFormat="1" ht="33.75" hidden="1" customHeight="1">
      <c r="A11" s="15"/>
      <c r="B11" s="15"/>
      <c r="C11" s="27"/>
      <c r="D11" s="15"/>
      <c r="E11" s="26"/>
      <c r="F11" s="90"/>
      <c r="G11" s="91"/>
      <c r="H11" s="91"/>
      <c r="I11" s="91"/>
      <c r="J11" s="91"/>
      <c r="K11" s="91"/>
      <c r="L11" s="91"/>
      <c r="M11" s="91"/>
    </row>
    <row r="12" spans="1:13" s="6" customFormat="1" ht="14.25" hidden="1" customHeight="1">
      <c r="B12" s="5"/>
    </row>
    <row r="13" spans="1:13" s="7" customFormat="1" ht="15.75" hidden="1">
      <c r="A13" s="64" t="s">
        <v>1</v>
      </c>
      <c r="B13" s="64" t="s">
        <v>15</v>
      </c>
      <c r="C13" s="64"/>
      <c r="D13" s="108" t="s">
        <v>11</v>
      </c>
      <c r="E13" s="109"/>
      <c r="F13" s="109"/>
      <c r="G13" s="109"/>
      <c r="H13" s="110"/>
      <c r="I13" s="110"/>
      <c r="J13" s="110"/>
      <c r="K13" s="110"/>
      <c r="L13" s="110"/>
      <c r="M13" s="111"/>
    </row>
    <row r="14" spans="1:13" s="7" customFormat="1" ht="57.75" hidden="1" customHeight="1">
      <c r="A14" s="64"/>
      <c r="B14" s="64"/>
      <c r="C14" s="64"/>
      <c r="D14" s="64" t="s">
        <v>38</v>
      </c>
      <c r="E14" s="64"/>
      <c r="F14" s="80" t="s">
        <v>24</v>
      </c>
      <c r="G14" s="82"/>
      <c r="H14" s="64" t="s">
        <v>25</v>
      </c>
      <c r="I14" s="64"/>
      <c r="J14" s="64"/>
      <c r="K14" s="64"/>
      <c r="L14" s="64"/>
      <c r="M14" s="64"/>
    </row>
    <row r="15" spans="1:13" s="7" customFormat="1" ht="33" hidden="1" customHeight="1">
      <c r="A15" s="64"/>
      <c r="B15" s="64"/>
      <c r="C15" s="64"/>
      <c r="D15" s="59" t="s">
        <v>17</v>
      </c>
      <c r="E15" s="59" t="s">
        <v>18</v>
      </c>
      <c r="F15" s="59" t="s">
        <v>17</v>
      </c>
      <c r="G15" s="59" t="s">
        <v>7</v>
      </c>
      <c r="H15" s="59" t="s">
        <v>21</v>
      </c>
      <c r="I15" s="59" t="str">
        <f>+I6</f>
        <v>m3/dnn</v>
      </c>
      <c r="J15" s="59" t="s">
        <v>26</v>
      </c>
      <c r="K15" s="59" t="s">
        <v>23</v>
      </c>
      <c r="L15" s="80" t="s">
        <v>40</v>
      </c>
      <c r="M15" s="112"/>
    </row>
    <row r="16" spans="1:13" s="6" customFormat="1" ht="15.75" hidden="1">
      <c r="A16" s="113"/>
      <c r="B16" s="114">
        <v>2008</v>
      </c>
      <c r="C16" s="115"/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19">
        <v>0</v>
      </c>
      <c r="M16" s="120"/>
    </row>
    <row r="17" spans="1:13" s="6" customFormat="1" ht="15.75" hidden="1">
      <c r="A17" s="121"/>
      <c r="B17" s="114">
        <v>2009</v>
      </c>
      <c r="C17" s="115"/>
      <c r="D17" s="123">
        <v>0</v>
      </c>
      <c r="E17" s="123">
        <v>0</v>
      </c>
      <c r="F17" s="123">
        <v>0</v>
      </c>
      <c r="G17" s="123">
        <v>0</v>
      </c>
      <c r="H17" s="123">
        <v>0</v>
      </c>
      <c r="I17" s="123">
        <v>0</v>
      </c>
      <c r="J17" s="123">
        <v>0</v>
      </c>
      <c r="K17" s="123">
        <v>0</v>
      </c>
      <c r="L17" s="119">
        <v>0</v>
      </c>
      <c r="M17" s="120"/>
    </row>
    <row r="18" spans="1:13" s="6" customFormat="1" ht="15.75" hidden="1">
      <c r="A18" s="122"/>
      <c r="B18" s="114">
        <v>2010</v>
      </c>
      <c r="C18" s="115"/>
      <c r="D18" s="123">
        <v>0</v>
      </c>
      <c r="E18" s="123">
        <v>0</v>
      </c>
      <c r="F18" s="123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19">
        <v>0</v>
      </c>
      <c r="M18" s="120"/>
    </row>
    <row r="19" spans="1:13" s="6" customFormat="1" ht="7.5" customHeight="1">
      <c r="A19" s="15"/>
      <c r="B19" s="21"/>
      <c r="C19" s="17"/>
      <c r="D19" s="21"/>
      <c r="E19" s="19"/>
      <c r="F19" s="18"/>
      <c r="G19" s="18"/>
      <c r="H19" s="20"/>
      <c r="I19" s="20"/>
      <c r="J19" s="20"/>
      <c r="K19" s="19"/>
      <c r="L19" s="16"/>
      <c r="M19" s="16"/>
    </row>
    <row r="20" spans="1:13" s="25" customFormat="1" ht="18" customHeight="1">
      <c r="A20" s="47"/>
      <c r="B20" s="21"/>
      <c r="C20" s="24"/>
      <c r="D20" s="21"/>
      <c r="E20" s="23"/>
      <c r="F20" s="23"/>
      <c r="G20" s="21"/>
      <c r="H20" s="24"/>
      <c r="I20" s="24"/>
      <c r="J20" s="24"/>
      <c r="K20" s="46"/>
      <c r="L20" s="24"/>
      <c r="M20" s="24"/>
    </row>
    <row r="21" spans="1:13" s="4" customFormat="1" ht="15.75" hidden="1">
      <c r="A21" s="15"/>
      <c r="B21" s="28"/>
      <c r="C21" s="27"/>
      <c r="D21" s="28"/>
      <c r="E21" s="26"/>
      <c r="F21" s="26"/>
      <c r="G21" s="28"/>
      <c r="H21" s="27"/>
      <c r="I21" s="27"/>
      <c r="J21" s="27"/>
      <c r="K21" s="29"/>
      <c r="L21" s="27"/>
      <c r="M21" s="27"/>
    </row>
  </sheetData>
  <mergeCells count="26">
    <mergeCell ref="A16:A18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4:A6"/>
    <mergeCell ref="A7:A9"/>
    <mergeCell ref="A13:A15"/>
    <mergeCell ref="B13:B15"/>
    <mergeCell ref="C13:C15"/>
    <mergeCell ref="B4:B6"/>
    <mergeCell ref="C4:C6"/>
    <mergeCell ref="B10:L10"/>
    <mergeCell ref="L6:M6"/>
    <mergeCell ref="L16:M16"/>
    <mergeCell ref="L17:M17"/>
    <mergeCell ref="L18:M18"/>
    <mergeCell ref="L15:M15"/>
    <mergeCell ref="F11:M11"/>
    <mergeCell ref="L8:M8"/>
    <mergeCell ref="L9:M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F6" sqref="F6:H6"/>
    </sheetView>
  </sheetViews>
  <sheetFormatPr defaultRowHeight="15.75"/>
  <cols>
    <col min="1" max="1" width="6.42578125" style="6" customWidth="1"/>
    <col min="2" max="2" width="13.28515625" style="6" customWidth="1"/>
    <col min="3" max="8" width="19" style="36" customWidth="1"/>
    <col min="9" max="16384" width="9.140625" style="36"/>
  </cols>
  <sheetData>
    <row r="1" spans="1:8" s="8" customFormat="1" ht="18.75">
      <c r="A1" s="74" t="s">
        <v>53</v>
      </c>
      <c r="B1" s="74"/>
      <c r="C1" s="74"/>
      <c r="D1" s="74"/>
      <c r="E1" s="74"/>
    </row>
    <row r="2" spans="1:8" s="8" customFormat="1" ht="18.75">
      <c r="A2" s="9" t="str">
        <f>+'U-K-apjomi'!B2</f>
        <v>Apes novads</v>
      </c>
      <c r="B2" s="35"/>
      <c r="C2" s="35"/>
      <c r="D2" s="35"/>
      <c r="E2" s="35"/>
    </row>
    <row r="3" spans="1:8" s="7" customFormat="1" ht="30" customHeight="1">
      <c r="A3" s="64" t="s">
        <v>0</v>
      </c>
      <c r="B3" s="64" t="s">
        <v>1</v>
      </c>
      <c r="C3" s="64" t="s">
        <v>46</v>
      </c>
      <c r="D3" s="64"/>
      <c r="E3" s="64"/>
      <c r="F3" s="64" t="s">
        <v>54</v>
      </c>
      <c r="G3" s="64"/>
      <c r="H3" s="64"/>
    </row>
    <row r="4" spans="1:8" s="8" customFormat="1" ht="21.75" customHeight="1">
      <c r="A4" s="65"/>
      <c r="B4" s="94"/>
      <c r="C4" s="64" t="s">
        <v>47</v>
      </c>
      <c r="D4" s="64" t="s">
        <v>48</v>
      </c>
      <c r="E4" s="64" t="s">
        <v>49</v>
      </c>
      <c r="F4" s="64" t="s">
        <v>50</v>
      </c>
      <c r="G4" s="64" t="s">
        <v>51</v>
      </c>
      <c r="H4" s="64" t="s">
        <v>52</v>
      </c>
    </row>
    <row r="5" spans="1:8" s="8" customFormat="1" ht="6" customHeight="1">
      <c r="A5" s="94"/>
      <c r="B5" s="94"/>
      <c r="C5" s="93"/>
      <c r="D5" s="93"/>
      <c r="E5" s="93"/>
      <c r="F5" s="93"/>
      <c r="G5" s="93"/>
      <c r="H5" s="93"/>
    </row>
    <row r="6" spans="1:8" s="8" customFormat="1" ht="84.75" customHeight="1">
      <c r="A6" s="49">
        <v>1</v>
      </c>
      <c r="B6" s="48" t="str">
        <f>+Nodrosinajums!B6</f>
        <v>Vidaga</v>
      </c>
      <c r="C6" s="53" t="s">
        <v>74</v>
      </c>
      <c r="D6" s="51" t="s">
        <v>75</v>
      </c>
      <c r="E6" s="58" t="s">
        <v>76</v>
      </c>
      <c r="F6" s="67" t="s">
        <v>73</v>
      </c>
      <c r="G6" s="70"/>
      <c r="H6" s="68"/>
    </row>
    <row r="7" spans="1:8" s="8" customFormat="1" ht="20.25" hidden="1" customHeight="1">
      <c r="A7" s="49">
        <v>2</v>
      </c>
      <c r="B7" s="48" t="str">
        <f>+Nodrosinajums!B7</f>
        <v>Vireši</v>
      </c>
      <c r="C7" s="49"/>
      <c r="D7" s="48"/>
      <c r="E7" s="48"/>
      <c r="F7" s="67"/>
      <c r="G7" s="70"/>
      <c r="H7" s="68"/>
    </row>
  </sheetData>
  <mergeCells count="13">
    <mergeCell ref="A1:E1"/>
    <mergeCell ref="A3:A5"/>
    <mergeCell ref="B3:B5"/>
    <mergeCell ref="C3:E3"/>
    <mergeCell ref="C4:C5"/>
    <mergeCell ref="D4:D5"/>
    <mergeCell ref="E4:E5"/>
    <mergeCell ref="F6:H6"/>
    <mergeCell ref="F7:H7"/>
    <mergeCell ref="F3:H3"/>
    <mergeCell ref="F4:F5"/>
    <mergeCell ref="G4:G5"/>
    <mergeCell ref="H4:H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B11" sqref="B11"/>
    </sheetView>
  </sheetViews>
  <sheetFormatPr defaultRowHeight="15.75"/>
  <cols>
    <col min="1" max="1" width="6.42578125" style="6" customWidth="1"/>
    <col min="2" max="2" width="13.28515625" style="6" customWidth="1"/>
    <col min="3" max="8" width="16.140625" style="36" customWidth="1"/>
    <col min="9" max="9" width="26.85546875" style="40" customWidth="1"/>
    <col min="10" max="16384" width="9.140625" style="36"/>
  </cols>
  <sheetData>
    <row r="1" spans="1:9" s="8" customFormat="1" ht="18.75">
      <c r="A1" s="74" t="s">
        <v>55</v>
      </c>
      <c r="B1" s="74"/>
      <c r="C1" s="74"/>
      <c r="D1" s="74"/>
      <c r="E1" s="74"/>
      <c r="I1" s="39"/>
    </row>
    <row r="2" spans="1:9" s="8" customFormat="1" ht="18.75">
      <c r="A2" s="9" t="str">
        <f>+Kvalitate!A2</f>
        <v>Apes novads</v>
      </c>
      <c r="B2" s="35"/>
      <c r="C2" s="35"/>
      <c r="D2" s="35"/>
      <c r="E2" s="35"/>
      <c r="I2" s="39"/>
    </row>
    <row r="3" spans="1:9" s="7" customFormat="1" ht="30" customHeight="1">
      <c r="A3" s="64" t="s">
        <v>0</v>
      </c>
      <c r="B3" s="64" t="s">
        <v>1</v>
      </c>
      <c r="C3" s="64" t="s">
        <v>56</v>
      </c>
      <c r="D3" s="64"/>
      <c r="E3" s="64"/>
      <c r="F3" s="64" t="s">
        <v>57</v>
      </c>
      <c r="G3" s="64"/>
      <c r="H3" s="64"/>
      <c r="I3" s="95" t="s">
        <v>62</v>
      </c>
    </row>
    <row r="4" spans="1:9" s="8" customFormat="1" ht="21.75" customHeight="1">
      <c r="A4" s="65"/>
      <c r="B4" s="94"/>
      <c r="C4" s="64" t="s">
        <v>58</v>
      </c>
      <c r="D4" s="64" t="s">
        <v>48</v>
      </c>
      <c r="E4" s="64" t="s">
        <v>59</v>
      </c>
      <c r="F4" s="64" t="s">
        <v>60</v>
      </c>
      <c r="G4" s="64" t="s">
        <v>59</v>
      </c>
      <c r="H4" s="64" t="s">
        <v>61</v>
      </c>
      <c r="I4" s="96"/>
    </row>
    <row r="5" spans="1:9" s="8" customFormat="1" ht="6" customHeight="1">
      <c r="A5" s="94"/>
      <c r="B5" s="94"/>
      <c r="C5" s="93"/>
      <c r="D5" s="93"/>
      <c r="E5" s="93"/>
      <c r="F5" s="93"/>
      <c r="G5" s="93"/>
      <c r="H5" s="93"/>
      <c r="I5" s="96"/>
    </row>
    <row r="6" spans="1:9" s="8" customFormat="1" ht="94.5">
      <c r="A6" s="49">
        <v>1</v>
      </c>
      <c r="B6" s="48" t="str">
        <f>+Kvalitate!B6</f>
        <v>Vidaga</v>
      </c>
      <c r="C6" s="53" t="s">
        <v>77</v>
      </c>
      <c r="D6" s="50" t="s">
        <v>65</v>
      </c>
      <c r="E6" s="53" t="s">
        <v>78</v>
      </c>
      <c r="F6" s="60" t="s">
        <v>43</v>
      </c>
      <c r="G6" s="60" t="s">
        <v>43</v>
      </c>
      <c r="H6" s="60" t="s">
        <v>43</v>
      </c>
      <c r="I6" s="37" t="s">
        <v>79</v>
      </c>
    </row>
    <row r="7" spans="1:9" s="8" customFormat="1" hidden="1">
      <c r="A7" s="49">
        <v>2</v>
      </c>
      <c r="B7" s="48" t="str">
        <f>+Kvalitate!B7</f>
        <v>Vireši</v>
      </c>
      <c r="C7" s="50"/>
      <c r="D7" s="50"/>
      <c r="E7" s="50"/>
      <c r="F7" s="50"/>
      <c r="G7" s="50"/>
      <c r="H7" s="50"/>
      <c r="I7" s="37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2012-01-26T14:08:20Z</cp:lastPrinted>
  <dcterms:created xsi:type="dcterms:W3CDTF">2011-12-13T13:06:12Z</dcterms:created>
  <dcterms:modified xsi:type="dcterms:W3CDTF">2012-01-26T14:08:59Z</dcterms:modified>
</cp:coreProperties>
</file>