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I27" i="3"/>
  <c r="J27" s="1"/>
  <c r="I26"/>
  <c r="J26" s="1"/>
  <c r="I25"/>
  <c r="F18"/>
  <c r="G18" s="1"/>
  <c r="F17"/>
  <c r="G17" s="1"/>
  <c r="G16"/>
  <c r="F16"/>
  <c r="E18"/>
  <c r="E17"/>
  <c r="E16"/>
  <c r="K9"/>
  <c r="K8"/>
  <c r="K7"/>
  <c r="E7" i="1"/>
  <c r="L6"/>
  <c r="J6"/>
  <c r="E6"/>
  <c r="J25" i="3"/>
  <c r="H27"/>
  <c r="K27" s="1"/>
  <c r="H26"/>
  <c r="K26" s="1"/>
  <c r="H25"/>
  <c r="K25" s="1"/>
  <c r="G27"/>
  <c r="G26"/>
  <c r="G25"/>
  <c r="K18"/>
  <c r="K17"/>
  <c r="K16"/>
  <c r="H9"/>
  <c r="J9" s="1"/>
  <c r="H8"/>
  <c r="H7"/>
  <c r="E9"/>
  <c r="E8"/>
  <c r="E7"/>
  <c r="H6" i="1"/>
  <c r="B14"/>
  <c r="B13"/>
  <c r="H6" i="2"/>
  <c r="I6" s="1"/>
  <c r="J17" i="3"/>
  <c r="J16"/>
  <c r="G8"/>
  <c r="C5" i="2"/>
  <c r="B6"/>
  <c r="B5"/>
  <c r="G7" i="3" l="1"/>
  <c r="G9"/>
  <c r="J18"/>
  <c r="J8"/>
  <c r="J7"/>
  <c r="M6" i="1"/>
  <c r="A2" i="3" l="1"/>
  <c r="K7" i="1"/>
  <c r="G7"/>
  <c r="H5" i="2"/>
  <c r="I5" s="1"/>
  <c r="I6" i="1"/>
  <c r="A25" i="3"/>
  <c r="A34" s="1"/>
  <c r="A7"/>
  <c r="A16" s="1"/>
  <c r="E27"/>
  <c r="E26"/>
  <c r="E25"/>
  <c r="A2" i="2"/>
  <c r="K6" i="1" l="1"/>
  <c r="G6"/>
  <c r="M35" i="3" l="1"/>
  <c r="M36" l="1"/>
  <c r="M34"/>
</calcChain>
</file>

<file path=xl/sharedStrings.xml><?xml version="1.0" encoding="utf-8"?>
<sst xmlns="http://schemas.openxmlformats.org/spreadsheetml/2006/main" count="129" uniqueCount="65">
  <si>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</si>
  <si>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</si>
  <si>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</si>
  <si>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</si>
  <si>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</si>
  <si>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</si>
  <si>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</si>
  <si>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</si>
  <si>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</si>
  <si>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</si>
  <si>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</si>
  <si>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</si>
  <si>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</si>
  <si>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</si>
  <si>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</si>
  <si>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</si>
  <si>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</si>
  <si>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</si>
  <si>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</si>
  <si>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</si>
  <si>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</si>
  <si>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</si>
  <si>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</si>
  <si>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</si>
  <si>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</si>
  <si>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</si>
  <si>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</si>
  <si>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</si>
  <si>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</si>
  <si>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</si>
  <si>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</si>
  <si>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</si>
  <si>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</si>
  <si>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</si>
  <si>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</si>
  <si>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</si>
  <si>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</si>
  <si>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</si>
  <si>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</si>
  <si>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</si>
  <si>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</si>
  <si>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Piegādātā ūdens kvalitāte</t>
  </si>
  <si>
    <t>Vidē novadīto notekūdeņu kvalitāte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</si>
  <si>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</si>
  <si>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</si>
  <si>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</si>
  <si>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</si>
  <si>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</si>
  <si>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</si>
  <si>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</si>
  <si>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</si>
  <si>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Atbilst vides normatīvajām prasībām</t>
  </si>
  <si>
    <t>Kokneses novads</t>
  </si>
  <si>
    <t>Irši</t>
  </si>
  <si>
    <t>Bormaņi</t>
  </si>
  <si>
    <t>-</t>
  </si>
  <si>
    <t>Kokneses novada pašvaldība</t>
  </si>
  <si>
    <t>SIA "Kokneses komunālie pakalpojumi"</t>
  </si>
  <si>
    <t>Pašvaldība</t>
  </si>
  <si>
    <t>Pašvaldības SIA</t>
  </si>
  <si>
    <t>Regulatora licence un apstiprināti tarifi</t>
  </si>
  <si>
    <t>Dati ūdens bilancei nav ticami, ūdens patēriņā ieskaitīti zudumi</t>
  </si>
  <si>
    <t>Ir atbilstoša normatīvajām prasībām, Fe=0,070 mg/l, bet amonija jonu daudzums ir tuvs robežvērtībai, kļūdas robežās pat to pāsniedz (0,54+/-0,13 mg/l)</t>
  </si>
  <si>
    <t>Neatbilst normatīvajām prasībām, Fe=0,44 mg/l</t>
  </si>
  <si>
    <t>Ciemā nav kanalizācijas sistēmas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</si>
</sst>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K11" sqref="K11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61" t="s">
        <v>33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8.75">
      <c r="A2" s="14" t="s">
        <v>52</v>
      </c>
    </row>
    <row r="3" spans="1:13" s="7" customFormat="1" ht="36" customHeight="1">
      <c r="A3" s="62" t="s">
        <v>0</v>
      </c>
      <c r="B3" s="62" t="s">
        <v>1</v>
      </c>
      <c r="C3" s="62" t="s">
        <v>2</v>
      </c>
      <c r="D3" s="62"/>
      <c r="E3" s="62"/>
      <c r="F3" s="62" t="s">
        <v>3</v>
      </c>
      <c r="G3" s="62"/>
      <c r="H3" s="62"/>
      <c r="I3" s="62"/>
      <c r="J3" s="62" t="s">
        <v>8</v>
      </c>
      <c r="K3" s="62"/>
      <c r="L3" s="62"/>
      <c r="M3" s="62"/>
    </row>
    <row r="4" spans="1:13" ht="31.5" customHeight="1">
      <c r="A4" s="66"/>
      <c r="B4" s="67"/>
      <c r="C4" s="63" t="s">
        <v>30</v>
      </c>
      <c r="D4" s="63" t="s">
        <v>31</v>
      </c>
      <c r="E4" s="63" t="s">
        <v>32</v>
      </c>
      <c r="F4" s="63" t="s">
        <v>4</v>
      </c>
      <c r="G4" s="63"/>
      <c r="H4" s="64" t="s">
        <v>5</v>
      </c>
      <c r="I4" s="65"/>
      <c r="J4" s="63" t="s">
        <v>4</v>
      </c>
      <c r="K4" s="63"/>
      <c r="L4" s="64" t="s">
        <v>5</v>
      </c>
      <c r="M4" s="65"/>
    </row>
    <row r="5" spans="1:13">
      <c r="A5" s="67"/>
      <c r="B5" s="67"/>
      <c r="C5" s="68"/>
      <c r="D5" s="68"/>
      <c r="E5" s="68"/>
      <c r="F5" s="43" t="s">
        <v>6</v>
      </c>
      <c r="G5" s="43" t="s">
        <v>7</v>
      </c>
      <c r="H5" s="43" t="s">
        <v>6</v>
      </c>
      <c r="I5" s="43" t="s">
        <v>7</v>
      </c>
      <c r="J5" s="43" t="s">
        <v>6</v>
      </c>
      <c r="K5" s="43" t="s">
        <v>7</v>
      </c>
      <c r="L5" s="43" t="s">
        <v>6</v>
      </c>
      <c r="M5" s="43" t="s">
        <v>7</v>
      </c>
    </row>
    <row r="6" spans="1:13">
      <c r="A6" s="43">
        <v>1</v>
      </c>
      <c r="B6" s="52" t="s">
        <v>53</v>
      </c>
      <c r="C6" s="42">
        <v>380</v>
      </c>
      <c r="D6" s="42">
        <v>323</v>
      </c>
      <c r="E6" s="42">
        <f>+D6</f>
        <v>323</v>
      </c>
      <c r="F6" s="42">
        <v>315</v>
      </c>
      <c r="G6" s="15">
        <f>+F6/E6</f>
        <v>0.97523219814241491</v>
      </c>
      <c r="H6" s="43">
        <f>+F6</f>
        <v>315</v>
      </c>
      <c r="I6" s="15">
        <f>+H6/E6</f>
        <v>0.97523219814241491</v>
      </c>
      <c r="J6" s="42">
        <f>+F6</f>
        <v>315</v>
      </c>
      <c r="K6" s="15">
        <f>+J6/E6</f>
        <v>0.97523219814241491</v>
      </c>
      <c r="L6" s="43">
        <f>+J6</f>
        <v>315</v>
      </c>
      <c r="M6" s="16">
        <f>L6/E6</f>
        <v>0.97523219814241491</v>
      </c>
    </row>
    <row r="7" spans="1:13">
      <c r="A7" s="43">
        <v>2</v>
      </c>
      <c r="B7" s="52" t="s">
        <v>54</v>
      </c>
      <c r="C7" s="42">
        <v>308</v>
      </c>
      <c r="D7" s="42">
        <v>320</v>
      </c>
      <c r="E7" s="42">
        <f>+D7</f>
        <v>320</v>
      </c>
      <c r="F7" s="42">
        <v>90</v>
      </c>
      <c r="G7" s="15">
        <f>+F7/E7</f>
        <v>0.28125</v>
      </c>
      <c r="H7" s="51" t="s">
        <v>29</v>
      </c>
      <c r="I7" s="16" t="s">
        <v>29</v>
      </c>
      <c r="J7" s="51">
        <v>0</v>
      </c>
      <c r="K7" s="16">
        <f>+J7/E7</f>
        <v>0</v>
      </c>
      <c r="L7" s="51" t="s">
        <v>29</v>
      </c>
      <c r="M7" s="16" t="s">
        <v>29</v>
      </c>
    </row>
    <row r="8" spans="1:13" hidden="1">
      <c r="A8" s="43"/>
      <c r="B8" s="42"/>
      <c r="C8" s="42"/>
      <c r="D8" s="42"/>
      <c r="E8" s="42"/>
      <c r="F8" s="42"/>
      <c r="G8" s="15"/>
      <c r="H8" s="43"/>
      <c r="I8" s="15"/>
      <c r="J8" s="42"/>
      <c r="K8" s="15"/>
      <c r="L8" s="43"/>
      <c r="M8" s="16"/>
    </row>
    <row r="9" spans="1:13" ht="9" customHeight="1"/>
    <row r="10" spans="1:13" ht="35.25" customHeight="1">
      <c r="A10" s="62" t="s">
        <v>0</v>
      </c>
      <c r="B10" s="62" t="s">
        <v>1</v>
      </c>
      <c r="C10" s="63" t="s">
        <v>37</v>
      </c>
      <c r="D10" s="63"/>
      <c r="E10" s="63"/>
      <c r="F10" s="68"/>
      <c r="G10" s="64" t="s">
        <v>39</v>
      </c>
      <c r="H10" s="71"/>
      <c r="I10" s="65"/>
    </row>
    <row r="11" spans="1:13">
      <c r="A11" s="66"/>
      <c r="B11" s="67"/>
      <c r="C11" s="64" t="s">
        <v>10</v>
      </c>
      <c r="D11" s="69"/>
      <c r="E11" s="64" t="s">
        <v>11</v>
      </c>
      <c r="F11" s="70"/>
      <c r="G11" s="72" t="s">
        <v>47</v>
      </c>
      <c r="H11" s="72" t="s">
        <v>40</v>
      </c>
      <c r="I11" s="72" t="s">
        <v>48</v>
      </c>
    </row>
    <row r="12" spans="1:13" ht="47.25">
      <c r="A12" s="67"/>
      <c r="B12" s="67"/>
      <c r="C12" s="43" t="s">
        <v>38</v>
      </c>
      <c r="D12" s="43" t="s">
        <v>50</v>
      </c>
      <c r="E12" s="43" t="s">
        <v>38</v>
      </c>
      <c r="F12" s="43" t="s">
        <v>50</v>
      </c>
      <c r="G12" s="73"/>
      <c r="H12" s="73"/>
      <c r="I12" s="73"/>
    </row>
    <row r="13" spans="1:13">
      <c r="A13" s="43">
        <v>1</v>
      </c>
      <c r="B13" s="42" t="str">
        <f>+B6</f>
        <v>Irši</v>
      </c>
      <c r="C13" s="43">
        <v>4</v>
      </c>
      <c r="D13" s="43">
        <v>4</v>
      </c>
      <c r="E13" s="43">
        <v>4</v>
      </c>
      <c r="F13" s="43">
        <v>4</v>
      </c>
      <c r="G13" s="16">
        <v>0</v>
      </c>
      <c r="H13" s="16">
        <v>0</v>
      </c>
      <c r="I13" s="16">
        <v>0</v>
      </c>
      <c r="J13" s="17"/>
    </row>
    <row r="14" spans="1:13">
      <c r="A14" s="43">
        <v>2</v>
      </c>
      <c r="B14" s="42" t="str">
        <f>+B7</f>
        <v>Bormaņi</v>
      </c>
      <c r="C14" s="51" t="s">
        <v>55</v>
      </c>
      <c r="D14" s="51" t="s">
        <v>55</v>
      </c>
      <c r="E14" s="51" t="s">
        <v>55</v>
      </c>
      <c r="F14" s="51" t="s">
        <v>55</v>
      </c>
      <c r="G14" s="51" t="s">
        <v>55</v>
      </c>
      <c r="H14" s="51" t="s">
        <v>55</v>
      </c>
      <c r="I14" s="51" t="s">
        <v>55</v>
      </c>
      <c r="J14" s="17"/>
    </row>
    <row r="15" spans="1:13" hidden="1">
      <c r="A15" s="43"/>
      <c r="B15" s="42"/>
      <c r="C15" s="43"/>
      <c r="D15" s="43"/>
      <c r="E15" s="43"/>
      <c r="F15" s="43"/>
      <c r="G15" s="16"/>
      <c r="H15" s="16"/>
      <c r="I15" s="16"/>
      <c r="J15" s="17"/>
    </row>
  </sheetData>
  <mergeCells count="22"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G8" sqref="G8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34</v>
      </c>
    </row>
    <row r="2" spans="1:10" ht="18.75">
      <c r="A2" s="18" t="str">
        <f>+Nodrosinajums!A2</f>
        <v>Kokneses novads</v>
      </c>
    </row>
    <row r="3" spans="1:10" s="7" customFormat="1" ht="39.75" customHeight="1">
      <c r="A3" s="72" t="s">
        <v>0</v>
      </c>
      <c r="B3" s="72" t="s">
        <v>1</v>
      </c>
      <c r="C3" s="45"/>
      <c r="D3" s="80" t="s">
        <v>9</v>
      </c>
      <c r="E3" s="81"/>
      <c r="F3" s="77" t="s">
        <v>12</v>
      </c>
      <c r="G3" s="78"/>
      <c r="H3" s="78"/>
      <c r="I3" s="78"/>
      <c r="J3" s="79"/>
    </row>
    <row r="4" spans="1:10" ht="34.5" customHeight="1">
      <c r="A4" s="75"/>
      <c r="B4" s="76"/>
      <c r="C4" s="39"/>
      <c r="D4" s="82"/>
      <c r="E4" s="83"/>
      <c r="F4" s="43" t="s">
        <v>13</v>
      </c>
      <c r="G4" s="43" t="s">
        <v>35</v>
      </c>
      <c r="H4" s="43" t="s">
        <v>14</v>
      </c>
      <c r="I4" s="64" t="s">
        <v>15</v>
      </c>
      <c r="J4" s="69"/>
    </row>
    <row r="5" spans="1:10" s="55" customFormat="1" ht="31.5" customHeight="1">
      <c r="A5" s="53">
        <v>1</v>
      </c>
      <c r="B5" s="54" t="str">
        <f>+Nodrosinajums!B6</f>
        <v>Irši</v>
      </c>
      <c r="C5" s="54" t="str">
        <f>+C6</f>
        <v>U,K</v>
      </c>
      <c r="D5" s="84" t="s">
        <v>56</v>
      </c>
      <c r="E5" s="85"/>
      <c r="F5" s="54" t="s">
        <v>58</v>
      </c>
      <c r="G5" s="54" t="s">
        <v>29</v>
      </c>
      <c r="H5" s="54" t="str">
        <f>+D5</f>
        <v>Kokneses novada pašvaldība</v>
      </c>
      <c r="I5" s="84" t="str">
        <f>+H5</f>
        <v>Kokneses novada pašvaldība</v>
      </c>
      <c r="J5" s="86"/>
    </row>
    <row r="6" spans="1:10" ht="50.25" customHeight="1">
      <c r="A6" s="51">
        <v>2</v>
      </c>
      <c r="B6" s="52" t="str">
        <f>+Nodrosinajums!B7</f>
        <v>Bormaņi</v>
      </c>
      <c r="C6" s="52" t="s">
        <v>49</v>
      </c>
      <c r="D6" s="66" t="s">
        <v>57</v>
      </c>
      <c r="E6" s="66"/>
      <c r="F6" s="52" t="s">
        <v>59</v>
      </c>
      <c r="G6" s="52" t="s">
        <v>60</v>
      </c>
      <c r="H6" s="52" t="str">
        <f>+D6</f>
        <v>SIA "Kokneses komunālie pakalpojumi"</v>
      </c>
      <c r="I6" s="66" t="str">
        <f>+H6</f>
        <v>SIA "Kokneses komunālie pakalpojumi"</v>
      </c>
      <c r="J6" s="68"/>
    </row>
    <row r="7" spans="1:10" hidden="1">
      <c r="A7" s="43"/>
      <c r="B7" s="42"/>
      <c r="C7" s="44"/>
      <c r="D7" s="74"/>
      <c r="E7" s="87"/>
      <c r="F7" s="42"/>
      <c r="G7" s="42"/>
      <c r="H7" s="42"/>
      <c r="I7" s="74"/>
      <c r="J7" s="70"/>
    </row>
  </sheetData>
  <mergeCells count="11">
    <mergeCell ref="I7:J7"/>
    <mergeCell ref="I6:J6"/>
    <mergeCell ref="A3:A4"/>
    <mergeCell ref="B3:B4"/>
    <mergeCell ref="F3:J3"/>
    <mergeCell ref="D3:E4"/>
    <mergeCell ref="D5:E5"/>
    <mergeCell ref="I4:J4"/>
    <mergeCell ref="I5:J5"/>
    <mergeCell ref="D6:E6"/>
    <mergeCell ref="D7:E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8"/>
  <sheetViews>
    <sheetView tabSelected="1" topLeftCell="A21" workbookViewId="0">
      <selection activeCell="B39" sqref="B39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36</v>
      </c>
    </row>
    <row r="2" spans="1:12" ht="24" customHeight="1">
      <c r="A2" s="1" t="str">
        <f>+Nodrosinajums!A2</f>
        <v>Kokneses novads</v>
      </c>
    </row>
    <row r="3" spans="1:12" s="6" customFormat="1" ht="9" customHeight="1">
      <c r="A3" s="4"/>
      <c r="B3" s="5"/>
    </row>
    <row r="4" spans="1:12" s="7" customFormat="1" ht="15.75">
      <c r="A4" s="62" t="s">
        <v>1</v>
      </c>
      <c r="B4" s="62" t="s">
        <v>16</v>
      </c>
      <c r="C4" s="62"/>
      <c r="D4" s="88" t="s">
        <v>10</v>
      </c>
      <c r="E4" s="89"/>
      <c r="F4" s="89"/>
      <c r="G4" s="89"/>
      <c r="H4" s="90"/>
      <c r="I4" s="90"/>
      <c r="J4" s="90"/>
      <c r="K4" s="90"/>
      <c r="L4" s="91"/>
    </row>
    <row r="5" spans="1:12" s="7" customFormat="1" ht="33" customHeight="1">
      <c r="A5" s="62"/>
      <c r="B5" s="62"/>
      <c r="C5" s="62"/>
      <c r="D5" s="62" t="s">
        <v>17</v>
      </c>
      <c r="E5" s="62"/>
      <c r="F5" s="77" t="s">
        <v>23</v>
      </c>
      <c r="G5" s="79"/>
      <c r="H5" s="62" t="s">
        <v>20</v>
      </c>
      <c r="I5" s="62"/>
      <c r="J5" s="62"/>
      <c r="K5" s="62"/>
      <c r="L5" s="62"/>
    </row>
    <row r="6" spans="1:12" s="7" customFormat="1" ht="33" customHeight="1">
      <c r="A6" s="62"/>
      <c r="B6" s="62"/>
      <c r="C6" s="62"/>
      <c r="D6" s="41" t="s">
        <v>18</v>
      </c>
      <c r="E6" s="41" t="s">
        <v>19</v>
      </c>
      <c r="F6" s="41" t="s">
        <v>18</v>
      </c>
      <c r="G6" s="41" t="s">
        <v>7</v>
      </c>
      <c r="H6" s="41" t="s">
        <v>22</v>
      </c>
      <c r="I6" s="41" t="s">
        <v>21</v>
      </c>
      <c r="J6" s="41" t="s">
        <v>24</v>
      </c>
      <c r="K6" s="77" t="s">
        <v>44</v>
      </c>
      <c r="L6" s="97"/>
    </row>
    <row r="7" spans="1:12" s="6" customFormat="1" ht="15.75">
      <c r="A7" s="94" t="str">
        <f>+Nodrosinajums!B6</f>
        <v>Irši</v>
      </c>
      <c r="B7" s="8">
        <v>2008</v>
      </c>
      <c r="C7" s="9"/>
      <c r="D7" s="20">
        <v>17600</v>
      </c>
      <c r="E7" s="11">
        <f>+D7/365</f>
        <v>48.219178082191782</v>
      </c>
      <c r="F7" s="20">
        <v>210</v>
      </c>
      <c r="G7" s="10">
        <f>+F7/D7</f>
        <v>1.1931818181818182E-2</v>
      </c>
      <c r="H7" s="20">
        <f>+D7-F7</f>
        <v>17390</v>
      </c>
      <c r="I7" s="20">
        <v>14581</v>
      </c>
      <c r="J7" s="11">
        <f>+I7/365/Nodrosinajums!F6*1000</f>
        <v>126.81887366818873</v>
      </c>
      <c r="K7" s="92">
        <f>+H7-I7</f>
        <v>2809</v>
      </c>
      <c r="L7" s="93"/>
    </row>
    <row r="8" spans="1:12" s="6" customFormat="1" ht="15.75">
      <c r="A8" s="95"/>
      <c r="B8" s="8">
        <v>2009</v>
      </c>
      <c r="C8" s="9"/>
      <c r="D8" s="20">
        <v>18610</v>
      </c>
      <c r="E8" s="11">
        <f>+D8/365</f>
        <v>50.986301369863014</v>
      </c>
      <c r="F8" s="20">
        <v>230</v>
      </c>
      <c r="G8" s="10">
        <f>+F8/D8</f>
        <v>1.2358946802794197E-2</v>
      </c>
      <c r="H8" s="20">
        <f>+D8-F8</f>
        <v>18380</v>
      </c>
      <c r="I8" s="20">
        <v>15825</v>
      </c>
      <c r="J8" s="11">
        <f>+I8/365/Nodrosinajums!F6*1000</f>
        <v>137.63861709067189</v>
      </c>
      <c r="K8" s="92">
        <f t="shared" ref="K8:K9" si="0">+H8-I8</f>
        <v>2555</v>
      </c>
      <c r="L8" s="93"/>
    </row>
    <row r="9" spans="1:12" s="6" customFormat="1" ht="15.75">
      <c r="A9" s="96"/>
      <c r="B9" s="8">
        <v>2010</v>
      </c>
      <c r="C9" s="9"/>
      <c r="D9" s="20">
        <v>16328</v>
      </c>
      <c r="E9" s="11">
        <f>+D9/365</f>
        <v>44.734246575342468</v>
      </c>
      <c r="F9" s="20">
        <v>210</v>
      </c>
      <c r="G9" s="10">
        <f>+F9/D9</f>
        <v>1.2861342479176875E-2</v>
      </c>
      <c r="H9" s="20">
        <f>+D9-F9</f>
        <v>16118</v>
      </c>
      <c r="I9" s="20">
        <v>13861</v>
      </c>
      <c r="J9" s="11">
        <f>+I9/365/Nodrosinajums!F6*1000</f>
        <v>120.55664274842358</v>
      </c>
      <c r="K9" s="92">
        <f t="shared" si="0"/>
        <v>2257</v>
      </c>
      <c r="L9" s="93"/>
    </row>
    <row r="10" spans="1:12" s="34" customFormat="1" ht="21.75" customHeight="1">
      <c r="A10" s="30"/>
      <c r="B10" s="27" t="s">
        <v>61</v>
      </c>
      <c r="C10" s="32"/>
      <c r="D10" s="27"/>
      <c r="E10" s="35"/>
      <c r="F10" s="32"/>
      <c r="G10" s="36"/>
      <c r="H10" s="32"/>
      <c r="I10" s="37"/>
      <c r="J10" s="35"/>
      <c r="K10" s="31"/>
      <c r="L10" s="31"/>
    </row>
    <row r="11" spans="1:12" s="4" customFormat="1" ht="33" customHeight="1">
      <c r="A11" s="21"/>
      <c r="B11" s="21" t="s">
        <v>41</v>
      </c>
      <c r="C11" s="47"/>
      <c r="D11" s="21"/>
      <c r="E11" s="46"/>
      <c r="F11" s="98" t="s">
        <v>62</v>
      </c>
      <c r="G11" s="99"/>
      <c r="H11" s="99"/>
      <c r="I11" s="99"/>
      <c r="J11" s="99"/>
      <c r="K11" s="99"/>
      <c r="L11" s="99"/>
    </row>
    <row r="12" spans="1:12" s="6" customFormat="1" ht="5.25" customHeight="1">
      <c r="B12" s="5"/>
    </row>
    <row r="13" spans="1:12" s="7" customFormat="1" ht="15.75">
      <c r="A13" s="62" t="s">
        <v>1</v>
      </c>
      <c r="B13" s="62" t="s">
        <v>16</v>
      </c>
      <c r="C13" s="62"/>
      <c r="D13" s="88" t="s">
        <v>11</v>
      </c>
      <c r="E13" s="89"/>
      <c r="F13" s="89"/>
      <c r="G13" s="89"/>
      <c r="H13" s="90"/>
      <c r="I13" s="90"/>
      <c r="J13" s="90"/>
      <c r="K13" s="90"/>
      <c r="L13" s="91"/>
    </row>
    <row r="14" spans="1:12" s="7" customFormat="1" ht="57.75" customHeight="1">
      <c r="A14" s="62"/>
      <c r="B14" s="62"/>
      <c r="C14" s="62"/>
      <c r="D14" s="62" t="s">
        <v>43</v>
      </c>
      <c r="E14" s="62"/>
      <c r="F14" s="77" t="s">
        <v>25</v>
      </c>
      <c r="G14" s="79"/>
      <c r="H14" s="62" t="s">
        <v>27</v>
      </c>
      <c r="I14" s="62"/>
      <c r="J14" s="62"/>
      <c r="K14" s="62"/>
      <c r="L14" s="62"/>
    </row>
    <row r="15" spans="1:12" s="7" customFormat="1" ht="33" customHeight="1">
      <c r="A15" s="62"/>
      <c r="B15" s="62"/>
      <c r="C15" s="62"/>
      <c r="D15" s="41" t="s">
        <v>18</v>
      </c>
      <c r="E15" s="41" t="s">
        <v>19</v>
      </c>
      <c r="F15" s="41" t="s">
        <v>18</v>
      </c>
      <c r="G15" s="41" t="s">
        <v>7</v>
      </c>
      <c r="H15" s="41" t="s">
        <v>22</v>
      </c>
      <c r="I15" s="41" t="s">
        <v>28</v>
      </c>
      <c r="J15" s="41" t="s">
        <v>24</v>
      </c>
      <c r="K15" s="77" t="s">
        <v>45</v>
      </c>
      <c r="L15" s="97"/>
    </row>
    <row r="16" spans="1:12" s="6" customFormat="1" ht="15.75">
      <c r="A16" s="94" t="str">
        <f>+A7</f>
        <v>Irši</v>
      </c>
      <c r="B16" s="8">
        <v>2008</v>
      </c>
      <c r="C16" s="9"/>
      <c r="D16" s="40">
        <v>26510</v>
      </c>
      <c r="E16" s="11">
        <f>+D16/365</f>
        <v>72.630136986301366</v>
      </c>
      <c r="F16" s="40">
        <f>+D16-H16</f>
        <v>12060</v>
      </c>
      <c r="G16" s="60">
        <f>+F16/D16</f>
        <v>0.45492267069030556</v>
      </c>
      <c r="H16" s="20">
        <v>14450</v>
      </c>
      <c r="I16" s="20">
        <v>13427</v>
      </c>
      <c r="J16" s="11">
        <f>+I16/365/Nodrosinajums!J6*1000</f>
        <v>116.78190911067622</v>
      </c>
      <c r="K16" s="92">
        <f>+H16-I16</f>
        <v>1023</v>
      </c>
      <c r="L16" s="93"/>
    </row>
    <row r="17" spans="1:12" s="6" customFormat="1" ht="15.75">
      <c r="A17" s="95"/>
      <c r="B17" s="8">
        <v>2009</v>
      </c>
      <c r="C17" s="9"/>
      <c r="D17" s="40">
        <v>25770</v>
      </c>
      <c r="E17" s="11">
        <f>+D17/365</f>
        <v>70.602739726027394</v>
      </c>
      <c r="F17" s="40">
        <f t="shared" ref="F17:F18" si="1">+D17-H17</f>
        <v>10365</v>
      </c>
      <c r="G17" s="60">
        <f t="shared" ref="G17:G18" si="2">+F17/D17</f>
        <v>0.40221187427240979</v>
      </c>
      <c r="H17" s="20">
        <v>15405</v>
      </c>
      <c r="I17" s="20">
        <v>14755</v>
      </c>
      <c r="J17" s="11">
        <f>+I17/365/Nodrosinajums!J6*1000</f>
        <v>128.33224614046532</v>
      </c>
      <c r="K17" s="92">
        <f>+H17-I17</f>
        <v>650</v>
      </c>
      <c r="L17" s="93"/>
    </row>
    <row r="18" spans="1:12" s="6" customFormat="1" ht="15.75">
      <c r="A18" s="96"/>
      <c r="B18" s="8">
        <v>2010</v>
      </c>
      <c r="C18" s="9"/>
      <c r="D18" s="40">
        <v>23710</v>
      </c>
      <c r="E18" s="11">
        <f>+D18/365</f>
        <v>64.958904109589042</v>
      </c>
      <c r="F18" s="40">
        <f t="shared" si="1"/>
        <v>10249</v>
      </c>
      <c r="G18" s="60">
        <f t="shared" si="2"/>
        <v>0.43226486714466472</v>
      </c>
      <c r="H18" s="20">
        <v>13461</v>
      </c>
      <c r="I18" s="20">
        <v>12991</v>
      </c>
      <c r="J18" s="11">
        <f>+I18/365/Nodrosinajums!J6*1000</f>
        <v>112.98978038704067</v>
      </c>
      <c r="K18" s="92">
        <f>+H18-I18</f>
        <v>470</v>
      </c>
      <c r="L18" s="93"/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49" t="s">
        <v>42</v>
      </c>
      <c r="B20" s="49"/>
      <c r="C20" s="47"/>
      <c r="D20" s="49"/>
      <c r="E20" s="46"/>
      <c r="F20" s="49" t="s">
        <v>51</v>
      </c>
      <c r="G20" s="49"/>
      <c r="H20" s="47"/>
      <c r="I20" s="47"/>
      <c r="J20" s="50"/>
      <c r="K20" s="47"/>
      <c r="L20" s="47"/>
    </row>
    <row r="21" spans="1:12" s="6" customFormat="1" ht="15.75">
      <c r="B21" s="5"/>
    </row>
    <row r="22" spans="1:12" s="7" customFormat="1" ht="15.75">
      <c r="A22" s="62" t="s">
        <v>1</v>
      </c>
      <c r="B22" s="62" t="s">
        <v>16</v>
      </c>
      <c r="C22" s="62"/>
      <c r="D22" s="88" t="s">
        <v>10</v>
      </c>
      <c r="E22" s="89"/>
      <c r="F22" s="89"/>
      <c r="G22" s="89"/>
      <c r="H22" s="90"/>
      <c r="I22" s="90"/>
      <c r="J22" s="90"/>
      <c r="K22" s="90"/>
      <c r="L22" s="91"/>
    </row>
    <row r="23" spans="1:12" s="7" customFormat="1" ht="33" customHeight="1">
      <c r="A23" s="62"/>
      <c r="B23" s="62"/>
      <c r="C23" s="62"/>
      <c r="D23" s="62" t="s">
        <v>17</v>
      </c>
      <c r="E23" s="62"/>
      <c r="F23" s="77" t="s">
        <v>23</v>
      </c>
      <c r="G23" s="79"/>
      <c r="H23" s="62" t="s">
        <v>20</v>
      </c>
      <c r="I23" s="62"/>
      <c r="J23" s="62"/>
      <c r="K23" s="62"/>
      <c r="L23" s="62"/>
    </row>
    <row r="24" spans="1:12" s="7" customFormat="1" ht="33" customHeight="1">
      <c r="A24" s="62"/>
      <c r="B24" s="62"/>
      <c r="C24" s="62"/>
      <c r="D24" s="41" t="s">
        <v>18</v>
      </c>
      <c r="E24" s="41" t="s">
        <v>19</v>
      </c>
      <c r="F24" s="41" t="s">
        <v>18</v>
      </c>
      <c r="G24" s="41" t="s">
        <v>7</v>
      </c>
      <c r="H24" s="41" t="s">
        <v>22</v>
      </c>
      <c r="I24" s="41" t="s">
        <v>21</v>
      </c>
      <c r="J24" s="41" t="s">
        <v>24</v>
      </c>
      <c r="K24" s="77" t="s">
        <v>46</v>
      </c>
      <c r="L24" s="97"/>
    </row>
    <row r="25" spans="1:12" s="6" customFormat="1" ht="15.75">
      <c r="A25" s="94" t="str">
        <f>+Nodrosinajums!B7</f>
        <v>Bormaņi</v>
      </c>
      <c r="B25" s="8">
        <v>2008</v>
      </c>
      <c r="C25" s="9"/>
      <c r="D25" s="9">
        <v>5301</v>
      </c>
      <c r="E25" s="11">
        <f>+D25/365</f>
        <v>14.523287671232877</v>
      </c>
      <c r="F25" s="40">
        <v>184</v>
      </c>
      <c r="G25" s="57">
        <f>+F25/D25</f>
        <v>3.4710431993963405E-2</v>
      </c>
      <c r="H25" s="40">
        <f>+D25-F25</f>
        <v>5117</v>
      </c>
      <c r="I25" s="40">
        <f>+H25</f>
        <v>5117</v>
      </c>
      <c r="J25" s="58">
        <f>+I25/365/Nodrosinajums!F7*1000</f>
        <v>155.76864535768644</v>
      </c>
      <c r="K25" s="56">
        <f>+H25-I25</f>
        <v>0</v>
      </c>
      <c r="L25" s="59"/>
    </row>
    <row r="26" spans="1:12" s="6" customFormat="1" ht="15.75">
      <c r="A26" s="95"/>
      <c r="B26" s="8">
        <v>2009</v>
      </c>
      <c r="C26" s="9"/>
      <c r="D26" s="9">
        <v>6849</v>
      </c>
      <c r="E26" s="11">
        <f>+D26/365</f>
        <v>18.764383561643836</v>
      </c>
      <c r="F26" s="40">
        <v>246</v>
      </c>
      <c r="G26" s="57">
        <f>+F26/D26</f>
        <v>3.5917652212001751E-2</v>
      </c>
      <c r="H26" s="40">
        <f>+D26-F26</f>
        <v>6603</v>
      </c>
      <c r="I26" s="40">
        <f>+H26</f>
        <v>6603</v>
      </c>
      <c r="J26" s="58">
        <f>+I26/365/Nodrosinajums!F7*1000</f>
        <v>201.00456621004565</v>
      </c>
      <c r="K26" s="56">
        <f>+H26-I26</f>
        <v>0</v>
      </c>
      <c r="L26" s="59"/>
    </row>
    <row r="27" spans="1:12" s="6" customFormat="1" ht="15.75">
      <c r="A27" s="96"/>
      <c r="B27" s="8">
        <v>2010</v>
      </c>
      <c r="C27" s="9"/>
      <c r="D27" s="12">
        <v>5096</v>
      </c>
      <c r="E27" s="11">
        <f>+D27/365</f>
        <v>13.961643835616439</v>
      </c>
      <c r="F27" s="40">
        <v>206</v>
      </c>
      <c r="G27" s="57">
        <f>+F27/D27</f>
        <v>4.0423861852433282E-2</v>
      </c>
      <c r="H27" s="40">
        <f>+D27-F27</f>
        <v>4890</v>
      </c>
      <c r="I27" s="40">
        <f>+H27</f>
        <v>4890</v>
      </c>
      <c r="J27" s="58">
        <f>+I27/365/Nodrosinajums!F7*1000</f>
        <v>148.85844748858446</v>
      </c>
      <c r="K27" s="56">
        <f>+H27-I27</f>
        <v>0</v>
      </c>
      <c r="L27" s="59"/>
    </row>
    <row r="28" spans="1:12" s="6" customFormat="1" ht="0.75" customHeight="1">
      <c r="A28" s="21"/>
      <c r="B28" s="27"/>
      <c r="C28" s="23"/>
      <c r="D28" s="24"/>
      <c r="E28" s="25"/>
      <c r="F28" s="26"/>
      <c r="G28" s="29"/>
      <c r="H28" s="26"/>
      <c r="I28" s="26"/>
      <c r="J28" s="25"/>
      <c r="K28" s="26"/>
      <c r="L28" s="38"/>
    </row>
    <row r="29" spans="1:12" s="4" customFormat="1" ht="15.75">
      <c r="A29" s="21"/>
      <c r="B29" s="47" t="s">
        <v>41</v>
      </c>
      <c r="C29" s="47"/>
      <c r="D29" s="47"/>
      <c r="E29" s="46"/>
      <c r="F29" s="48" t="s">
        <v>63</v>
      </c>
      <c r="G29" s="48"/>
      <c r="H29" s="47"/>
      <c r="I29" s="47"/>
      <c r="J29" s="48"/>
      <c r="K29" s="47"/>
      <c r="L29" s="47"/>
    </row>
    <row r="30" spans="1:12" s="6" customFormat="1" ht="5.25" customHeight="1">
      <c r="B30" s="5"/>
    </row>
    <row r="31" spans="1:12" s="7" customFormat="1" ht="15.75">
      <c r="A31" s="62" t="s">
        <v>1</v>
      </c>
      <c r="B31" s="62" t="s">
        <v>16</v>
      </c>
      <c r="C31" s="62"/>
      <c r="D31" s="88" t="s">
        <v>11</v>
      </c>
      <c r="E31" s="89"/>
      <c r="F31" s="89"/>
      <c r="G31" s="89"/>
      <c r="H31" s="90"/>
      <c r="I31" s="90"/>
      <c r="J31" s="90"/>
      <c r="K31" s="90"/>
      <c r="L31" s="91"/>
    </row>
    <row r="32" spans="1:12" s="7" customFormat="1" ht="33" customHeight="1">
      <c r="A32" s="62"/>
      <c r="B32" s="62"/>
      <c r="C32" s="62"/>
      <c r="D32" s="62" t="s">
        <v>26</v>
      </c>
      <c r="E32" s="62"/>
      <c r="F32" s="77" t="s">
        <v>25</v>
      </c>
      <c r="G32" s="79"/>
      <c r="H32" s="62" t="s">
        <v>27</v>
      </c>
      <c r="I32" s="62"/>
      <c r="J32" s="62"/>
      <c r="K32" s="62"/>
      <c r="L32" s="62"/>
    </row>
    <row r="33" spans="1:13" s="7" customFormat="1" ht="33" customHeight="1">
      <c r="A33" s="62"/>
      <c r="B33" s="62"/>
      <c r="C33" s="62"/>
      <c r="D33" s="41" t="s">
        <v>18</v>
      </c>
      <c r="E33" s="41" t="s">
        <v>19</v>
      </c>
      <c r="F33" s="41" t="s">
        <v>18</v>
      </c>
      <c r="G33" s="41" t="s">
        <v>7</v>
      </c>
      <c r="H33" s="41" t="s">
        <v>22</v>
      </c>
      <c r="I33" s="41" t="s">
        <v>28</v>
      </c>
      <c r="J33" s="41" t="s">
        <v>24</v>
      </c>
      <c r="K33" s="77" t="s">
        <v>45</v>
      </c>
      <c r="L33" s="79"/>
    </row>
    <row r="34" spans="1:13" s="6" customFormat="1" ht="15.75">
      <c r="A34" s="94" t="str">
        <f>+A25</f>
        <v>Bormaņi</v>
      </c>
      <c r="B34" s="8">
        <v>2008</v>
      </c>
      <c r="C34" s="9"/>
      <c r="D34" s="20"/>
      <c r="E34" s="11"/>
      <c r="F34" s="40"/>
      <c r="G34" s="57"/>
      <c r="H34" s="40"/>
      <c r="I34" s="40"/>
      <c r="J34" s="58"/>
      <c r="K34" s="56"/>
      <c r="L34" s="59"/>
      <c r="M34" s="28">
        <f>+H34+F34-D34</f>
        <v>0</v>
      </c>
    </row>
    <row r="35" spans="1:13" s="6" customFormat="1" ht="15.75">
      <c r="A35" s="95"/>
      <c r="B35" s="8">
        <v>2009</v>
      </c>
      <c r="C35" s="9"/>
      <c r="D35" s="20"/>
      <c r="E35" s="11"/>
      <c r="F35" s="40"/>
      <c r="G35" s="57"/>
      <c r="H35" s="40"/>
      <c r="I35" s="40"/>
      <c r="J35" s="58"/>
      <c r="K35" s="56"/>
      <c r="L35" s="59"/>
      <c r="M35" s="28">
        <f>+H35+F35-D35</f>
        <v>0</v>
      </c>
    </row>
    <row r="36" spans="1:13" s="6" customFormat="1" ht="15.75">
      <c r="A36" s="96"/>
      <c r="B36" s="8">
        <v>2010</v>
      </c>
      <c r="C36" s="9"/>
      <c r="D36" s="20"/>
      <c r="E36" s="11"/>
      <c r="F36" s="40"/>
      <c r="G36" s="57"/>
      <c r="H36" s="40"/>
      <c r="I36" s="40"/>
      <c r="J36" s="58"/>
      <c r="K36" s="56"/>
      <c r="L36" s="59"/>
      <c r="M36" s="28">
        <f>+H36+F36-D36</f>
        <v>0</v>
      </c>
    </row>
    <row r="37" spans="1:13" s="34" customFormat="1" ht="3" customHeight="1">
      <c r="A37" s="30"/>
      <c r="B37" s="100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33"/>
    </row>
    <row r="38" spans="1:13" s="4" customFormat="1" ht="15.75">
      <c r="A38" s="21"/>
      <c r="B38" s="49" t="s">
        <v>64</v>
      </c>
      <c r="C38" s="47"/>
      <c r="D38" s="49"/>
      <c r="E38" s="46"/>
      <c r="F38" s="46"/>
      <c r="G38" s="49"/>
      <c r="H38" s="47"/>
      <c r="I38" s="47"/>
      <c r="J38" s="50"/>
      <c r="K38" s="47"/>
      <c r="L38" s="47"/>
    </row>
  </sheetData>
  <mergeCells count="44">
    <mergeCell ref="B37:L37"/>
    <mergeCell ref="A34:A36"/>
    <mergeCell ref="A31:A33"/>
    <mergeCell ref="B31:B33"/>
    <mergeCell ref="C31:C33"/>
    <mergeCell ref="D31:L31"/>
    <mergeCell ref="D32:E32"/>
    <mergeCell ref="F32:G32"/>
    <mergeCell ref="H32:L32"/>
    <mergeCell ref="K33:L33"/>
    <mergeCell ref="F11:L11"/>
    <mergeCell ref="A16:A18"/>
    <mergeCell ref="A22:A24"/>
    <mergeCell ref="B22:B24"/>
    <mergeCell ref="C22:C24"/>
    <mergeCell ref="D22:L22"/>
    <mergeCell ref="D23:E23"/>
    <mergeCell ref="K24:L24"/>
    <mergeCell ref="F23:G23"/>
    <mergeCell ref="H23:L23"/>
    <mergeCell ref="K16:L16"/>
    <mergeCell ref="K17:L17"/>
    <mergeCell ref="K18:L18"/>
    <mergeCell ref="A25:A27"/>
    <mergeCell ref="A4:A6"/>
    <mergeCell ref="A7:A9"/>
    <mergeCell ref="A13:A15"/>
    <mergeCell ref="B13:B15"/>
    <mergeCell ref="C13:C15"/>
    <mergeCell ref="B4:B6"/>
    <mergeCell ref="C4:C6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8:L8"/>
    <mergeCell ref="K9:L9"/>
    <mergeCell ref="K6:L6"/>
    <mergeCell ref="K15:L1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2012-01-11T08:50:52Z</cp:lastPrinted>
  <dcterms:created xsi:type="dcterms:W3CDTF">2011-12-13T13:06:12Z</dcterms:created>
  <dcterms:modified xsi:type="dcterms:W3CDTF">2012-01-31T15:14:26Z</dcterms:modified>
</cp:coreProperties>
</file>