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U-K-apjomi" sheetId="3" r:id="rId3"/>
    <sheet name="Kvalit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B6" i="5"/>
  <c r="A2"/>
  <c r="B6" i="4"/>
  <c r="A2"/>
  <c r="E6"/>
  <c r="K16" i="3" l="1"/>
  <c r="I16"/>
  <c r="H16" s="1"/>
  <c r="D16" s="1"/>
  <c r="J16"/>
  <c r="F7"/>
  <c r="I7"/>
  <c r="H7"/>
  <c r="L6" i="1"/>
  <c r="E6"/>
  <c r="E7" i="3"/>
  <c r="H6" i="1"/>
  <c r="B13"/>
  <c r="B5" i="2"/>
  <c r="G16" i="3" l="1"/>
  <c r="E16"/>
  <c r="K7"/>
  <c r="G7"/>
  <c r="J7"/>
  <c r="M6" i="1"/>
  <c r="A2" i="3" l="1"/>
  <c r="I6" i="1"/>
  <c r="A7" i="3"/>
  <c r="A16" s="1"/>
  <c r="A2" i="2"/>
  <c r="K6" i="1" l="1"/>
  <c r="G6"/>
</calcChain>
</file>

<file path=xl/sharedStrings.xml><?xml version="1.0" encoding="utf-8"?>
<sst xmlns="http://schemas.openxmlformats.org/spreadsheetml/2006/main" count="152" uniqueCount="82">
  <si>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</si>
  <si>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</si>
  <si>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</si>
  <si>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</si>
  <si>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</si>
  <si>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</si>
  <si>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</si>
  <si>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</si>
  <si>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</si>
  <si>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</si>
  <si>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</si>
  <si>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</si>
  <si>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</si>
  <si>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</si>
  <si>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</si>
  <si>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</si>
  <si>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</si>
  <si>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</si>
  <si>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</si>
  <si>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</si>
  <si>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</si>
  <si>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</si>
  <si>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</si>
  <si>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</si>
  <si>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</si>
  <si>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</si>
  <si>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</si>
  <si>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</si>
  <si>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</si>
  <si>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</si>
  <si>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</si>
  <si>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</si>
  <si>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</si>
  <si>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</si>
  <si>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</si>
  <si>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</si>
  <si>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</si>
  <si>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</si>
  <si>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</si>
  <si>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</si>
  <si>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</si>
  <si>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</si>
  <si>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</si>
  <si>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</si>
  <si>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</si>
  <si>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</si>
  <si>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</si>
  <si>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Krustpils novads</t>
  </si>
  <si>
    <t>Jaunā Muiža</t>
  </si>
  <si>
    <t>t.sk. Pansionāts</t>
  </si>
  <si>
    <t>Pansionāts (atbilstoši informācijai TEPā - PA "Jēkabpils rajona pansionāts"</t>
  </si>
  <si>
    <t>Krustpils novada pašvaldības aģentūra</t>
  </si>
  <si>
    <t>Krustpils novada pašvaldībai</t>
  </si>
  <si>
    <t>Pakalpojumu kvalitāte</t>
  </si>
  <si>
    <t>Dzeramā ūdens kvalitāte</t>
  </si>
  <si>
    <t>Notekūdeņu un dūņu apsaimniekošanas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</si>
  <si>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</si>
  <si>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</si>
  <si>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</si>
  <si>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</si>
  <si>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</si>
  <si>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</si>
  <si>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ŪDENSSAIMNIECĪBAS INFRASTRUKTŪRA</t>
  </si>
  <si>
    <t>Ūdensapgādes infrastruktūra</t>
  </si>
  <si>
    <t>Kanalizācijas infrastruktūra</t>
  </si>
  <si>
    <t>Plānotie pasākumi</t>
  </si>
  <si>
    <t>Urbumi</t>
  </si>
  <si>
    <t>Tīkli</t>
  </si>
  <si>
    <t>NAI</t>
  </si>
  <si>
    <t>KSS</t>
  </si>
  <si>
    <t>3 artēziskie urbumi, tehn.stāvoklis apmierinošs</t>
  </si>
  <si>
    <t>Fe=0,35-0,90 mg/l</t>
  </si>
  <si>
    <t>Fe&lt;0,2 mg/l</t>
  </si>
  <si>
    <t>USS, ierīkota 2008.g., q=6 m3/h, tehn.stāvoklis labs.  Spiedienu nodrošina hidrofori (2x0,5 m3).</t>
  </si>
  <si>
    <t>L=593 m, d=20-100 mm, PVC un čuguna, čuguna cauruļu tehn.stāvoklis slikts.</t>
  </si>
  <si>
    <t>L=1699 m, d=100-200 mm, tehn.stāvoklis apmierinošs.</t>
  </si>
  <si>
    <t>nav</t>
  </si>
  <si>
    <t>Dārzupīte</t>
  </si>
  <si>
    <t>NAI BIO 150, Q=150 m3/dnn, tehn.stāvoklis kritisks.</t>
  </si>
  <si>
    <t>Izplūdes rādītāji būtiski pārsniedz normat.vērtības</t>
  </si>
  <si>
    <t>Dūņu lauki "aizauguši".</t>
  </si>
  <si>
    <t>Ūdensapgādes tīklu rekonstrukcija (L=235+55 m) un paplašināšana (L=185+382 m). Kanalizācijas tīklu rekonstrukcija (L=760+301+260 m) un paplašināšana (L=40,5 m). Jaunu NAI izbūve.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</si>
</sst>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6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/>
    </xf>
    <xf numFmtId="0" fontId="2" fillId="0" borderId="0" xfId="0" applyFont="1"/>
    <xf numFmtId="49" fontId="2" fillId="0" borderId="0" xfId="0" applyNumberFormat="1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selection activeCell="K6" sqref="K6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74" t="s">
        <v>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18.75">
      <c r="A2" s="14" t="s">
        <v>47</v>
      </c>
    </row>
    <row r="3" spans="1:13" s="7" customFormat="1" ht="36" customHeight="1">
      <c r="A3" s="62" t="s">
        <v>0</v>
      </c>
      <c r="B3" s="62" t="s">
        <v>1</v>
      </c>
      <c r="C3" s="62" t="s">
        <v>2</v>
      </c>
      <c r="D3" s="62"/>
      <c r="E3" s="62"/>
      <c r="F3" s="62" t="s">
        <v>3</v>
      </c>
      <c r="G3" s="62"/>
      <c r="H3" s="62"/>
      <c r="I3" s="62"/>
      <c r="J3" s="62" t="s">
        <v>8</v>
      </c>
      <c r="K3" s="62"/>
      <c r="L3" s="62"/>
      <c r="M3" s="62"/>
    </row>
    <row r="4" spans="1:13" ht="31.5" customHeight="1">
      <c r="A4" s="63"/>
      <c r="B4" s="64"/>
      <c r="C4" s="65" t="s">
        <v>29</v>
      </c>
      <c r="D4" s="65" t="s">
        <v>30</v>
      </c>
      <c r="E4" s="65" t="s">
        <v>31</v>
      </c>
      <c r="F4" s="65" t="s">
        <v>4</v>
      </c>
      <c r="G4" s="65"/>
      <c r="H4" s="67" t="s">
        <v>5</v>
      </c>
      <c r="I4" s="68"/>
      <c r="J4" s="65" t="s">
        <v>4</v>
      </c>
      <c r="K4" s="65"/>
      <c r="L4" s="67" t="s">
        <v>5</v>
      </c>
      <c r="M4" s="68"/>
    </row>
    <row r="5" spans="1:13">
      <c r="A5" s="64"/>
      <c r="B5" s="64"/>
      <c r="C5" s="66"/>
      <c r="D5" s="66"/>
      <c r="E5" s="66"/>
      <c r="F5" s="43" t="s">
        <v>6</v>
      </c>
      <c r="G5" s="43" t="s">
        <v>7</v>
      </c>
      <c r="H5" s="43" t="s">
        <v>6</v>
      </c>
      <c r="I5" s="43" t="s">
        <v>7</v>
      </c>
      <c r="J5" s="43" t="s">
        <v>6</v>
      </c>
      <c r="K5" s="43" t="s">
        <v>7</v>
      </c>
      <c r="L5" s="43" t="s">
        <v>6</v>
      </c>
      <c r="M5" s="43" t="s">
        <v>7</v>
      </c>
    </row>
    <row r="6" spans="1:13">
      <c r="A6" s="43">
        <v>1</v>
      </c>
      <c r="B6" s="61" t="s">
        <v>48</v>
      </c>
      <c r="C6" s="42">
        <v>405</v>
      </c>
      <c r="D6" s="42">
        <v>405</v>
      </c>
      <c r="E6" s="42">
        <f>+D6</f>
        <v>405</v>
      </c>
      <c r="F6" s="42">
        <v>315</v>
      </c>
      <c r="G6" s="15">
        <f>+F6/E6</f>
        <v>0.77777777777777779</v>
      </c>
      <c r="H6" s="43">
        <f>+F6</f>
        <v>315</v>
      </c>
      <c r="I6" s="15">
        <f>+H6/E6</f>
        <v>0.77777777777777779</v>
      </c>
      <c r="J6" s="42">
        <v>400</v>
      </c>
      <c r="K6" s="15">
        <f>+J6/E6</f>
        <v>0.98765432098765427</v>
      </c>
      <c r="L6" s="43">
        <f>+J6</f>
        <v>400</v>
      </c>
      <c r="M6" s="16">
        <f>L6/E6</f>
        <v>0.98765432098765427</v>
      </c>
    </row>
    <row r="7" spans="1:13" hidden="1">
      <c r="A7" s="43"/>
      <c r="B7" s="52"/>
      <c r="C7" s="42"/>
      <c r="D7" s="42"/>
      <c r="E7" s="42"/>
      <c r="F7" s="42"/>
      <c r="G7" s="15"/>
      <c r="H7" s="51"/>
      <c r="I7" s="16"/>
      <c r="J7" s="51"/>
      <c r="K7" s="16"/>
      <c r="L7" s="51"/>
      <c r="M7" s="16"/>
    </row>
    <row r="8" spans="1:13" hidden="1">
      <c r="A8" s="43"/>
      <c r="B8" s="42"/>
      <c r="C8" s="42"/>
      <c r="D8" s="42"/>
      <c r="E8" s="42"/>
      <c r="F8" s="42"/>
      <c r="G8" s="15"/>
      <c r="H8" s="43"/>
      <c r="I8" s="15"/>
      <c r="J8" s="42"/>
      <c r="K8" s="15"/>
      <c r="L8" s="43"/>
      <c r="M8" s="16"/>
    </row>
    <row r="9" spans="1:13" ht="9" customHeight="1"/>
    <row r="10" spans="1:13" ht="35.25" customHeight="1">
      <c r="A10" s="62" t="s">
        <v>0</v>
      </c>
      <c r="B10" s="62" t="s">
        <v>1</v>
      </c>
      <c r="C10" s="65" t="s">
        <v>36</v>
      </c>
      <c r="D10" s="65"/>
      <c r="E10" s="65"/>
      <c r="F10" s="66"/>
      <c r="G10" s="67" t="s">
        <v>38</v>
      </c>
      <c r="H10" s="71"/>
      <c r="I10" s="68"/>
    </row>
    <row r="11" spans="1:13">
      <c r="A11" s="63"/>
      <c r="B11" s="64"/>
      <c r="C11" s="67" t="s">
        <v>10</v>
      </c>
      <c r="D11" s="69"/>
      <c r="E11" s="67" t="s">
        <v>11</v>
      </c>
      <c r="F11" s="70"/>
      <c r="G11" s="72" t="s">
        <v>43</v>
      </c>
      <c r="H11" s="72" t="s">
        <v>39</v>
      </c>
      <c r="I11" s="72" t="s">
        <v>44</v>
      </c>
    </row>
    <row r="12" spans="1:13" ht="47.25">
      <c r="A12" s="64"/>
      <c r="B12" s="64"/>
      <c r="C12" s="43" t="s">
        <v>37</v>
      </c>
      <c r="D12" s="43" t="s">
        <v>46</v>
      </c>
      <c r="E12" s="43" t="s">
        <v>37</v>
      </c>
      <c r="F12" s="43" t="s">
        <v>46</v>
      </c>
      <c r="G12" s="73"/>
      <c r="H12" s="73"/>
      <c r="I12" s="73"/>
    </row>
    <row r="13" spans="1:13" s="55" customFormat="1">
      <c r="A13" s="53">
        <v>1</v>
      </c>
      <c r="B13" s="54" t="str">
        <f>+B6</f>
        <v>Jaunā Muiža</v>
      </c>
      <c r="C13" s="100">
        <v>6</v>
      </c>
      <c r="D13" s="101"/>
      <c r="E13" s="100">
        <v>6</v>
      </c>
      <c r="F13" s="101"/>
      <c r="G13" s="102"/>
      <c r="H13" s="102"/>
      <c r="I13" s="102"/>
      <c r="J13" s="103"/>
    </row>
    <row r="14" spans="1:13" s="55" customFormat="1">
      <c r="A14" s="104"/>
      <c r="B14" s="105" t="s">
        <v>49</v>
      </c>
      <c r="C14" s="106"/>
      <c r="D14" s="107"/>
      <c r="E14" s="107"/>
      <c r="F14" s="107"/>
      <c r="G14" s="107"/>
      <c r="H14" s="107"/>
      <c r="I14" s="108"/>
      <c r="J14" s="103"/>
    </row>
    <row r="15" spans="1:13" hidden="1">
      <c r="A15" s="43"/>
      <c r="B15" s="42"/>
      <c r="C15" s="43"/>
      <c r="D15" s="43"/>
      <c r="E15" s="43"/>
      <c r="F15" s="43"/>
      <c r="G15" s="16"/>
      <c r="H15" s="16"/>
      <c r="I15" s="16"/>
      <c r="J15" s="17"/>
    </row>
  </sheetData>
  <mergeCells count="24">
    <mergeCell ref="C13:D13"/>
    <mergeCell ref="E13:F13"/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topLeftCell="C1" workbookViewId="0">
      <selection activeCell="I5" sqref="I5:J5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33</v>
      </c>
    </row>
    <row r="2" spans="1:10" ht="18.75">
      <c r="A2" s="18" t="str">
        <f>+Nodrosinajums!A2</f>
        <v>Krustpils novads</v>
      </c>
    </row>
    <row r="3" spans="1:10" s="7" customFormat="1" ht="39.75" customHeight="1">
      <c r="A3" s="72" t="s">
        <v>0</v>
      </c>
      <c r="B3" s="72" t="s">
        <v>1</v>
      </c>
      <c r="C3" s="45"/>
      <c r="D3" s="81" t="s">
        <v>9</v>
      </c>
      <c r="E3" s="82"/>
      <c r="F3" s="78" t="s">
        <v>12</v>
      </c>
      <c r="G3" s="79"/>
      <c r="H3" s="79"/>
      <c r="I3" s="79"/>
      <c r="J3" s="80"/>
    </row>
    <row r="4" spans="1:10" ht="34.5" customHeight="1">
      <c r="A4" s="76"/>
      <c r="B4" s="77"/>
      <c r="C4" s="39"/>
      <c r="D4" s="83"/>
      <c r="E4" s="84"/>
      <c r="F4" s="43" t="s">
        <v>13</v>
      </c>
      <c r="G4" s="43" t="s">
        <v>34</v>
      </c>
      <c r="H4" s="43" t="s">
        <v>14</v>
      </c>
      <c r="I4" s="67" t="s">
        <v>15</v>
      </c>
      <c r="J4" s="69"/>
    </row>
    <row r="5" spans="1:10" s="55" customFormat="1" ht="72" customHeight="1">
      <c r="A5" s="60">
        <v>1</v>
      </c>
      <c r="B5" s="61" t="str">
        <f>+Nodrosinajums!B6</f>
        <v>Jaunā Muiža</v>
      </c>
      <c r="C5" s="61" t="s">
        <v>45</v>
      </c>
      <c r="D5" s="63" t="s">
        <v>50</v>
      </c>
      <c r="E5" s="63"/>
      <c r="F5" s="61" t="s">
        <v>51</v>
      </c>
      <c r="G5" s="60" t="s">
        <v>28</v>
      </c>
      <c r="H5" s="61" t="s">
        <v>52</v>
      </c>
      <c r="I5" s="67" t="s">
        <v>28</v>
      </c>
      <c r="J5" s="69"/>
    </row>
    <row r="6" spans="1:10" ht="50.25" hidden="1" customHeight="1">
      <c r="A6" s="51"/>
      <c r="B6" s="52"/>
      <c r="C6" s="52"/>
      <c r="D6" s="63"/>
      <c r="E6" s="63"/>
      <c r="F6" s="52"/>
      <c r="G6" s="52"/>
      <c r="H6" s="52"/>
      <c r="I6" s="63"/>
      <c r="J6" s="66"/>
    </row>
    <row r="7" spans="1:10" hidden="1">
      <c r="A7" s="43"/>
      <c r="B7" s="42"/>
      <c r="C7" s="44"/>
      <c r="D7" s="75"/>
      <c r="E7" s="85"/>
      <c r="F7" s="42"/>
      <c r="G7" s="42"/>
      <c r="H7" s="42"/>
      <c r="I7" s="75"/>
      <c r="J7" s="70"/>
    </row>
  </sheetData>
  <mergeCells count="11">
    <mergeCell ref="I7:J7"/>
    <mergeCell ref="I6:J6"/>
    <mergeCell ref="A3:A4"/>
    <mergeCell ref="B3:B4"/>
    <mergeCell ref="F3:J3"/>
    <mergeCell ref="D3:E4"/>
    <mergeCell ref="D5:E5"/>
    <mergeCell ref="I4:J4"/>
    <mergeCell ref="I5:J5"/>
    <mergeCell ref="D6:E6"/>
    <mergeCell ref="D7:E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9"/>
  <sheetViews>
    <sheetView topLeftCell="A14" workbookViewId="0">
      <selection activeCell="D44" sqref="D44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35</v>
      </c>
    </row>
    <row r="2" spans="1:12" ht="24" customHeight="1">
      <c r="A2" s="1" t="str">
        <f>+Nodrosinajums!A2</f>
        <v>Krustpils novads</v>
      </c>
    </row>
    <row r="3" spans="1:12" s="6" customFormat="1" ht="9" customHeight="1">
      <c r="A3" s="4"/>
      <c r="B3" s="5"/>
    </row>
    <row r="4" spans="1:12" s="7" customFormat="1" ht="15.75">
      <c r="A4" s="62" t="s">
        <v>1</v>
      </c>
      <c r="B4" s="62" t="s">
        <v>16</v>
      </c>
      <c r="C4" s="62"/>
      <c r="D4" s="91" t="s">
        <v>10</v>
      </c>
      <c r="E4" s="92"/>
      <c r="F4" s="92"/>
      <c r="G4" s="92"/>
      <c r="H4" s="93"/>
      <c r="I4" s="93"/>
      <c r="J4" s="93"/>
      <c r="K4" s="93"/>
      <c r="L4" s="94"/>
    </row>
    <row r="5" spans="1:12" s="7" customFormat="1" ht="33" customHeight="1">
      <c r="A5" s="62"/>
      <c r="B5" s="62"/>
      <c r="C5" s="62"/>
      <c r="D5" s="62" t="s">
        <v>17</v>
      </c>
      <c r="E5" s="62"/>
      <c r="F5" s="78" t="s">
        <v>23</v>
      </c>
      <c r="G5" s="80"/>
      <c r="H5" s="62" t="s">
        <v>20</v>
      </c>
      <c r="I5" s="62"/>
      <c r="J5" s="62"/>
      <c r="K5" s="62"/>
      <c r="L5" s="62"/>
    </row>
    <row r="6" spans="1:12" s="7" customFormat="1" ht="33" customHeight="1">
      <c r="A6" s="62"/>
      <c r="B6" s="62"/>
      <c r="C6" s="62"/>
      <c r="D6" s="41" t="s">
        <v>18</v>
      </c>
      <c r="E6" s="41" t="s">
        <v>19</v>
      </c>
      <c r="F6" s="41" t="s">
        <v>18</v>
      </c>
      <c r="G6" s="41" t="s">
        <v>7</v>
      </c>
      <c r="H6" s="41" t="s">
        <v>22</v>
      </c>
      <c r="I6" s="41" t="s">
        <v>21</v>
      </c>
      <c r="J6" s="41" t="s">
        <v>24</v>
      </c>
      <c r="K6" s="78" t="s">
        <v>41</v>
      </c>
      <c r="L6" s="97"/>
    </row>
    <row r="7" spans="1:12" s="6" customFormat="1" ht="15.75">
      <c r="A7" s="88" t="str">
        <f>+Nodrosinajums!B6</f>
        <v>Jaunā Muiža</v>
      </c>
      <c r="B7" s="8">
        <v>2008</v>
      </c>
      <c r="C7" s="9"/>
      <c r="D7" s="20">
        <v>18579</v>
      </c>
      <c r="E7" s="11">
        <f>+D7/365</f>
        <v>50.901369863013699</v>
      </c>
      <c r="F7" s="20">
        <f>3.8*365</f>
        <v>1387</v>
      </c>
      <c r="G7" s="10">
        <f>+F7/D7</f>
        <v>7.4654179449916577E-2</v>
      </c>
      <c r="H7" s="20">
        <f>+D7-F7</f>
        <v>17192</v>
      </c>
      <c r="I7" s="20">
        <f>35.6*365</f>
        <v>12994</v>
      </c>
      <c r="J7" s="11">
        <f>+I7/365/Nodrosinajums!F6*1000</f>
        <v>113.01587301587301</v>
      </c>
      <c r="K7" s="98">
        <f>+H7-I7</f>
        <v>4198</v>
      </c>
      <c r="L7" s="99"/>
    </row>
    <row r="8" spans="1:12" s="6" customFormat="1" ht="15.75">
      <c r="A8" s="89"/>
      <c r="B8" s="8">
        <v>2009</v>
      </c>
      <c r="C8" s="9"/>
      <c r="D8" s="40" t="s">
        <v>28</v>
      </c>
      <c r="E8" s="40" t="s">
        <v>28</v>
      </c>
      <c r="F8" s="40" t="s">
        <v>28</v>
      </c>
      <c r="G8" s="40" t="s">
        <v>28</v>
      </c>
      <c r="H8" s="40" t="s">
        <v>28</v>
      </c>
      <c r="I8" s="40" t="s">
        <v>28</v>
      </c>
      <c r="J8" s="40" t="s">
        <v>28</v>
      </c>
      <c r="K8" s="40" t="s">
        <v>28</v>
      </c>
      <c r="L8" s="40" t="s">
        <v>28</v>
      </c>
    </row>
    <row r="9" spans="1:12" s="6" customFormat="1" ht="15.75">
      <c r="A9" s="90"/>
      <c r="B9" s="8">
        <v>2010</v>
      </c>
      <c r="C9" s="9"/>
      <c r="D9" s="40" t="s">
        <v>28</v>
      </c>
      <c r="E9" s="40" t="s">
        <v>28</v>
      </c>
      <c r="F9" s="40" t="s">
        <v>28</v>
      </c>
      <c r="G9" s="40" t="s">
        <v>28</v>
      </c>
      <c r="H9" s="40" t="s">
        <v>28</v>
      </c>
      <c r="I9" s="40" t="s">
        <v>28</v>
      </c>
      <c r="J9" s="40" t="s">
        <v>28</v>
      </c>
      <c r="K9" s="40" t="s">
        <v>28</v>
      </c>
      <c r="L9" s="40" t="s">
        <v>28</v>
      </c>
    </row>
    <row r="10" spans="1:12" s="34" customFormat="1" ht="10.5" customHeight="1">
      <c r="A10" s="30"/>
      <c r="B10" s="27"/>
      <c r="C10" s="32"/>
      <c r="D10" s="27"/>
      <c r="E10" s="35"/>
      <c r="F10" s="32"/>
      <c r="G10" s="36"/>
      <c r="H10" s="32"/>
      <c r="I10" s="37"/>
      <c r="J10" s="35"/>
      <c r="K10" s="31"/>
      <c r="L10" s="31"/>
    </row>
    <row r="11" spans="1:12" s="4" customFormat="1" ht="33" hidden="1" customHeight="1">
      <c r="A11" s="21"/>
      <c r="B11" s="21"/>
      <c r="C11" s="47"/>
      <c r="D11" s="21"/>
      <c r="E11" s="46"/>
      <c r="F11" s="95"/>
      <c r="G11" s="96"/>
      <c r="H11" s="96"/>
      <c r="I11" s="96"/>
      <c r="J11" s="96"/>
      <c r="K11" s="96"/>
      <c r="L11" s="96"/>
    </row>
    <row r="12" spans="1:12" s="6" customFormat="1" ht="5.25" customHeight="1">
      <c r="B12" s="5"/>
    </row>
    <row r="13" spans="1:12" s="7" customFormat="1" ht="15.75">
      <c r="A13" s="62" t="s">
        <v>1</v>
      </c>
      <c r="B13" s="62" t="s">
        <v>16</v>
      </c>
      <c r="C13" s="62"/>
      <c r="D13" s="91" t="s">
        <v>11</v>
      </c>
      <c r="E13" s="92"/>
      <c r="F13" s="92"/>
      <c r="G13" s="92"/>
      <c r="H13" s="93"/>
      <c r="I13" s="93"/>
      <c r="J13" s="93"/>
      <c r="K13" s="93"/>
      <c r="L13" s="94"/>
    </row>
    <row r="14" spans="1:12" s="7" customFormat="1" ht="57.75" customHeight="1">
      <c r="A14" s="62"/>
      <c r="B14" s="62"/>
      <c r="C14" s="62"/>
      <c r="D14" s="62" t="s">
        <v>40</v>
      </c>
      <c r="E14" s="62"/>
      <c r="F14" s="78" t="s">
        <v>25</v>
      </c>
      <c r="G14" s="80"/>
      <c r="H14" s="62" t="s">
        <v>26</v>
      </c>
      <c r="I14" s="62"/>
      <c r="J14" s="62"/>
      <c r="K14" s="62"/>
      <c r="L14" s="62"/>
    </row>
    <row r="15" spans="1:12" s="7" customFormat="1" ht="33" customHeight="1">
      <c r="A15" s="62"/>
      <c r="B15" s="62"/>
      <c r="C15" s="62"/>
      <c r="D15" s="41" t="s">
        <v>18</v>
      </c>
      <c r="E15" s="41" t="s">
        <v>19</v>
      </c>
      <c r="F15" s="41" t="s">
        <v>18</v>
      </c>
      <c r="G15" s="41" t="s">
        <v>7</v>
      </c>
      <c r="H15" s="41" t="s">
        <v>22</v>
      </c>
      <c r="I15" s="41" t="s">
        <v>27</v>
      </c>
      <c r="J15" s="41" t="s">
        <v>24</v>
      </c>
      <c r="K15" s="78" t="s">
        <v>42</v>
      </c>
      <c r="L15" s="97"/>
    </row>
    <row r="16" spans="1:12" s="6" customFormat="1" ht="15.75">
      <c r="A16" s="88" t="str">
        <f>+A7</f>
        <v>Jaunā Muiža</v>
      </c>
      <c r="B16" s="8">
        <v>2008</v>
      </c>
      <c r="C16" s="9"/>
      <c r="D16" s="109">
        <f>+F16+H16</f>
        <v>25031.317460317459</v>
      </c>
      <c r="E16" s="110">
        <f>+D16/365</f>
        <v>68.578951946075236</v>
      </c>
      <c r="F16" s="109">
        <v>4333</v>
      </c>
      <c r="G16" s="111">
        <f>+F16/D16</f>
        <v>0.17310315395380899</v>
      </c>
      <c r="H16" s="20">
        <f>+I16+K16</f>
        <v>20698.317460317459</v>
      </c>
      <c r="I16" s="20">
        <f>+J16*365*Nodrosinajums!J6/1000</f>
        <v>16500.317460317459</v>
      </c>
      <c r="J16" s="11">
        <f>+J7</f>
        <v>113.01587301587301</v>
      </c>
      <c r="K16" s="98">
        <f>+K7</f>
        <v>4198</v>
      </c>
      <c r="L16" s="99"/>
    </row>
    <row r="17" spans="1:12" s="6" customFormat="1" ht="15.75">
      <c r="A17" s="89"/>
      <c r="B17" s="8"/>
      <c r="C17" s="9"/>
      <c r="D17" s="40" t="s">
        <v>28</v>
      </c>
      <c r="E17" s="40" t="s">
        <v>28</v>
      </c>
      <c r="F17" s="40" t="s">
        <v>28</v>
      </c>
      <c r="G17" s="40" t="s">
        <v>28</v>
      </c>
      <c r="H17" s="40" t="s">
        <v>28</v>
      </c>
      <c r="I17" s="40" t="s">
        <v>28</v>
      </c>
      <c r="J17" s="40" t="s">
        <v>28</v>
      </c>
      <c r="K17" s="40" t="s">
        <v>28</v>
      </c>
      <c r="L17" s="40" t="s">
        <v>28</v>
      </c>
    </row>
    <row r="18" spans="1:12" s="6" customFormat="1" ht="15.75">
      <c r="A18" s="90"/>
      <c r="B18" s="8"/>
      <c r="C18" s="9"/>
      <c r="D18" s="40" t="s">
        <v>28</v>
      </c>
      <c r="E18" s="40" t="s">
        <v>28</v>
      </c>
      <c r="F18" s="40" t="s">
        <v>28</v>
      </c>
      <c r="G18" s="40" t="s">
        <v>28</v>
      </c>
      <c r="H18" s="40" t="s">
        <v>28</v>
      </c>
      <c r="I18" s="40" t="s">
        <v>28</v>
      </c>
      <c r="J18" s="40" t="s">
        <v>28</v>
      </c>
      <c r="K18" s="40" t="s">
        <v>28</v>
      </c>
      <c r="L18" s="40" t="s">
        <v>28</v>
      </c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49"/>
      <c r="B20" s="49"/>
      <c r="C20" s="47"/>
      <c r="D20" s="49"/>
      <c r="E20" s="46"/>
      <c r="F20" s="49"/>
      <c r="G20" s="49"/>
      <c r="H20" s="47"/>
      <c r="I20" s="47"/>
      <c r="J20" s="50"/>
      <c r="K20" s="47"/>
      <c r="L20" s="47"/>
    </row>
    <row r="21" spans="1:12" s="6" customFormat="1" ht="15.75" hidden="1">
      <c r="B21" s="5"/>
    </row>
    <row r="22" spans="1:12" s="7" customFormat="1" ht="15.75" hidden="1">
      <c r="A22" s="62"/>
      <c r="B22" s="62"/>
      <c r="C22" s="62"/>
      <c r="D22" s="91"/>
      <c r="E22" s="92"/>
      <c r="F22" s="92"/>
      <c r="G22" s="92"/>
      <c r="H22" s="93"/>
      <c r="I22" s="93"/>
      <c r="J22" s="93"/>
      <c r="K22" s="93"/>
      <c r="L22" s="94"/>
    </row>
    <row r="23" spans="1:12" s="7" customFormat="1" ht="33" hidden="1" customHeight="1">
      <c r="A23" s="62"/>
      <c r="B23" s="62"/>
      <c r="C23" s="62"/>
      <c r="D23" s="62"/>
      <c r="E23" s="62"/>
      <c r="F23" s="78"/>
      <c r="G23" s="80"/>
      <c r="H23" s="62"/>
      <c r="I23" s="62"/>
      <c r="J23" s="62"/>
      <c r="K23" s="62"/>
      <c r="L23" s="62"/>
    </row>
    <row r="24" spans="1:12" s="7" customFormat="1" ht="33" hidden="1" customHeight="1">
      <c r="A24" s="62"/>
      <c r="B24" s="62"/>
      <c r="C24" s="62"/>
      <c r="D24" s="41"/>
      <c r="E24" s="41"/>
      <c r="F24" s="41"/>
      <c r="G24" s="41"/>
      <c r="H24" s="41"/>
      <c r="I24" s="41"/>
      <c r="J24" s="41"/>
      <c r="K24" s="78"/>
      <c r="L24" s="97"/>
    </row>
    <row r="25" spans="1:12" s="6" customFormat="1" ht="15.75" hidden="1">
      <c r="A25" s="88"/>
      <c r="B25" s="8"/>
      <c r="C25" s="9"/>
      <c r="D25" s="9"/>
      <c r="E25" s="11"/>
      <c r="F25" s="40"/>
      <c r="G25" s="57"/>
      <c r="H25" s="40"/>
      <c r="I25" s="40"/>
      <c r="J25" s="58"/>
      <c r="K25" s="56"/>
      <c r="L25" s="59"/>
    </row>
    <row r="26" spans="1:12" s="6" customFormat="1" ht="15.75" hidden="1">
      <c r="A26" s="89"/>
      <c r="B26" s="8"/>
      <c r="C26" s="9"/>
      <c r="D26" s="9"/>
      <c r="E26" s="11"/>
      <c r="F26" s="40"/>
      <c r="G26" s="57"/>
      <c r="H26" s="40"/>
      <c r="I26" s="40"/>
      <c r="J26" s="58"/>
      <c r="K26" s="56"/>
      <c r="L26" s="59"/>
    </row>
    <row r="27" spans="1:12" s="6" customFormat="1" ht="15.75" hidden="1">
      <c r="A27" s="90"/>
      <c r="B27" s="8"/>
      <c r="C27" s="9"/>
      <c r="D27" s="12"/>
      <c r="E27" s="11"/>
      <c r="F27" s="40"/>
      <c r="G27" s="57"/>
      <c r="H27" s="40"/>
      <c r="I27" s="40"/>
      <c r="J27" s="58"/>
      <c r="K27" s="56"/>
      <c r="L27" s="59"/>
    </row>
    <row r="28" spans="1:12" s="6" customFormat="1" ht="0.75" hidden="1" customHeight="1">
      <c r="A28" s="21"/>
      <c r="B28" s="27"/>
      <c r="C28" s="23"/>
      <c r="D28" s="24"/>
      <c r="E28" s="25"/>
      <c r="F28" s="26"/>
      <c r="G28" s="29"/>
      <c r="H28" s="26"/>
      <c r="I28" s="26"/>
      <c r="J28" s="25"/>
      <c r="K28" s="26"/>
      <c r="L28" s="38"/>
    </row>
    <row r="29" spans="1:12" s="4" customFormat="1" ht="15.75" hidden="1">
      <c r="A29" s="21"/>
      <c r="B29" s="47"/>
      <c r="C29" s="47"/>
      <c r="D29" s="47"/>
      <c r="E29" s="46"/>
      <c r="F29" s="48"/>
      <c r="G29" s="48"/>
      <c r="H29" s="47"/>
      <c r="I29" s="47"/>
      <c r="J29" s="48"/>
      <c r="K29" s="47"/>
      <c r="L29" s="47"/>
    </row>
    <row r="30" spans="1:12" s="6" customFormat="1" ht="5.25" hidden="1" customHeight="1">
      <c r="B30" s="5"/>
    </row>
    <row r="31" spans="1:12" s="7" customFormat="1" ht="15.75" hidden="1">
      <c r="A31" s="62"/>
      <c r="B31" s="62"/>
      <c r="C31" s="62"/>
      <c r="D31" s="91"/>
      <c r="E31" s="92"/>
      <c r="F31" s="92"/>
      <c r="G31" s="92"/>
      <c r="H31" s="93"/>
      <c r="I31" s="93"/>
      <c r="J31" s="93"/>
      <c r="K31" s="93"/>
      <c r="L31" s="94"/>
    </row>
    <row r="32" spans="1:12" s="7" customFormat="1" ht="33" hidden="1" customHeight="1">
      <c r="A32" s="62"/>
      <c r="B32" s="62"/>
      <c r="C32" s="62"/>
      <c r="D32" s="62"/>
      <c r="E32" s="62"/>
      <c r="F32" s="78"/>
      <c r="G32" s="80"/>
      <c r="H32" s="62"/>
      <c r="I32" s="62"/>
      <c r="J32" s="62"/>
      <c r="K32" s="62"/>
      <c r="L32" s="62"/>
    </row>
    <row r="33" spans="1:13" s="7" customFormat="1" ht="33" hidden="1" customHeight="1">
      <c r="A33" s="62"/>
      <c r="B33" s="62"/>
      <c r="C33" s="62"/>
      <c r="D33" s="41"/>
      <c r="E33" s="41"/>
      <c r="F33" s="41"/>
      <c r="G33" s="41"/>
      <c r="H33" s="41"/>
      <c r="I33" s="41"/>
      <c r="J33" s="41"/>
      <c r="K33" s="78"/>
      <c r="L33" s="80"/>
    </row>
    <row r="34" spans="1:13" s="6" customFormat="1" ht="15.75" hidden="1">
      <c r="A34" s="88"/>
      <c r="B34" s="8"/>
      <c r="C34" s="9"/>
      <c r="D34" s="20"/>
      <c r="E34" s="11"/>
      <c r="F34" s="40"/>
      <c r="G34" s="57"/>
      <c r="H34" s="40"/>
      <c r="I34" s="40"/>
      <c r="J34" s="58"/>
      <c r="K34" s="56"/>
      <c r="L34" s="59"/>
      <c r="M34" s="28"/>
    </row>
    <row r="35" spans="1:13" s="6" customFormat="1" ht="15.75" hidden="1">
      <c r="A35" s="89"/>
      <c r="B35" s="8"/>
      <c r="C35" s="9"/>
      <c r="D35" s="20"/>
      <c r="E35" s="11"/>
      <c r="F35" s="40"/>
      <c r="G35" s="57"/>
      <c r="H35" s="40"/>
      <c r="I35" s="40"/>
      <c r="J35" s="58"/>
      <c r="K35" s="56"/>
      <c r="L35" s="59"/>
      <c r="M35" s="28"/>
    </row>
    <row r="36" spans="1:13" s="6" customFormat="1" ht="15.75" hidden="1">
      <c r="A36" s="90"/>
      <c r="B36" s="8"/>
      <c r="C36" s="9"/>
      <c r="D36" s="20"/>
      <c r="E36" s="11"/>
      <c r="F36" s="40"/>
      <c r="G36" s="57"/>
      <c r="H36" s="40"/>
      <c r="I36" s="40"/>
      <c r="J36" s="58"/>
      <c r="K36" s="56"/>
      <c r="L36" s="59"/>
      <c r="M36" s="28"/>
    </row>
    <row r="37" spans="1:13" s="34" customFormat="1" ht="3" hidden="1" customHeight="1">
      <c r="A37" s="30"/>
      <c r="B37" s="86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33"/>
    </row>
    <row r="38" spans="1:13" s="4" customFormat="1" ht="15.75" hidden="1">
      <c r="A38" s="21"/>
      <c r="B38" s="49"/>
      <c r="C38" s="47"/>
      <c r="D38" s="49"/>
      <c r="E38" s="46"/>
      <c r="F38" s="46"/>
      <c r="G38" s="49"/>
      <c r="H38" s="47"/>
      <c r="I38" s="47"/>
      <c r="J38" s="50"/>
      <c r="K38" s="47"/>
      <c r="L38" s="47"/>
    </row>
    <row r="39" spans="1:13" hidden="1"/>
  </sheetData>
  <mergeCells count="40">
    <mergeCell ref="C4:C6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6:L6"/>
    <mergeCell ref="A25:A27"/>
    <mergeCell ref="A4:A6"/>
    <mergeCell ref="A7:A9"/>
    <mergeCell ref="A13:A15"/>
    <mergeCell ref="B13:B15"/>
    <mergeCell ref="B4:B6"/>
    <mergeCell ref="F11:L11"/>
    <mergeCell ref="A16:A18"/>
    <mergeCell ref="A22:A24"/>
    <mergeCell ref="B22:B24"/>
    <mergeCell ref="C22:C24"/>
    <mergeCell ref="D22:L22"/>
    <mergeCell ref="D23:E23"/>
    <mergeCell ref="K24:L24"/>
    <mergeCell ref="F23:G23"/>
    <mergeCell ref="H23:L23"/>
    <mergeCell ref="K16:L16"/>
    <mergeCell ref="C13:C15"/>
    <mergeCell ref="K15:L15"/>
    <mergeCell ref="B37:L37"/>
    <mergeCell ref="A34:A36"/>
    <mergeCell ref="A31:A33"/>
    <mergeCell ref="B31:B33"/>
    <mergeCell ref="C31:C33"/>
    <mergeCell ref="D31:L31"/>
    <mergeCell ref="D32:E32"/>
    <mergeCell ref="F32:G32"/>
    <mergeCell ref="H32:L32"/>
    <mergeCell ref="K33:L3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topLeftCell="C1" workbookViewId="0">
      <selection activeCell="H7" sqref="H7"/>
    </sheetView>
  </sheetViews>
  <sheetFormatPr defaultRowHeight="15.75"/>
  <cols>
    <col min="1" max="1" width="6.42578125" style="6" customWidth="1"/>
    <col min="2" max="2" width="13.28515625" style="6" customWidth="1"/>
    <col min="3" max="8" width="17.85546875" style="124" customWidth="1"/>
    <col min="9" max="16384" width="9.140625" style="124"/>
  </cols>
  <sheetData>
    <row r="1" spans="1:8" s="13" customFormat="1" ht="29.25" customHeight="1">
      <c r="A1" s="74" t="s">
        <v>53</v>
      </c>
      <c r="B1" s="74"/>
      <c r="C1" s="74"/>
      <c r="D1" s="74"/>
      <c r="E1" s="74"/>
    </row>
    <row r="2" spans="1:8" s="13" customFormat="1" ht="33" customHeight="1">
      <c r="A2" s="14" t="str">
        <f>+'U-K-apjomi'!A2</f>
        <v>Krustpils novads</v>
      </c>
      <c r="B2" s="112"/>
      <c r="C2" s="112"/>
      <c r="D2" s="112"/>
      <c r="E2" s="112"/>
    </row>
    <row r="3" spans="1:8" s="114" customFormat="1" ht="30" customHeight="1">
      <c r="A3" s="113" t="s">
        <v>0</v>
      </c>
      <c r="B3" s="113" t="s">
        <v>1</v>
      </c>
      <c r="C3" s="113" t="s">
        <v>54</v>
      </c>
      <c r="D3" s="113"/>
      <c r="E3" s="113"/>
      <c r="F3" s="113" t="s">
        <v>55</v>
      </c>
      <c r="G3" s="113"/>
      <c r="H3" s="113"/>
    </row>
    <row r="4" spans="1:8" s="117" customFormat="1" ht="21.75" customHeight="1">
      <c r="A4" s="115"/>
      <c r="B4" s="116"/>
      <c r="C4" s="113" t="s">
        <v>56</v>
      </c>
      <c r="D4" s="113" t="s">
        <v>57</v>
      </c>
      <c r="E4" s="113" t="s">
        <v>58</v>
      </c>
      <c r="F4" s="113" t="s">
        <v>59</v>
      </c>
      <c r="G4" s="113" t="s">
        <v>60</v>
      </c>
      <c r="H4" s="113" t="s">
        <v>61</v>
      </c>
    </row>
    <row r="5" spans="1:8" s="117" customFormat="1" ht="6" customHeight="1">
      <c r="A5" s="116"/>
      <c r="B5" s="116"/>
      <c r="C5" s="118"/>
      <c r="D5" s="118"/>
      <c r="E5" s="118"/>
      <c r="F5" s="118"/>
      <c r="G5" s="118"/>
      <c r="H5" s="118"/>
    </row>
    <row r="6" spans="1:8" s="117" customFormat="1" ht="50.25" customHeight="1">
      <c r="A6" s="119">
        <v>1</v>
      </c>
      <c r="B6" s="120" t="str">
        <f>+Nodrosinajums!B6</f>
        <v>Jaunā Muiža</v>
      </c>
      <c r="C6" s="120" t="s">
        <v>71</v>
      </c>
      <c r="D6" s="120" t="s">
        <v>72</v>
      </c>
      <c r="E6" s="120" t="str">
        <f>+D6</f>
        <v>Fe&lt;0,2 mg/l</v>
      </c>
      <c r="F6" s="120" t="s">
        <v>79</v>
      </c>
      <c r="G6" s="120" t="s">
        <v>77</v>
      </c>
      <c r="H6" s="120" t="s">
        <v>80</v>
      </c>
    </row>
  </sheetData>
  <mergeCells count="11">
    <mergeCell ref="H4:H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C2" sqref="C2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4.42578125" style="124" customWidth="1"/>
    <col min="9" max="9" width="23.85546875" style="134" customWidth="1"/>
    <col min="10" max="16384" width="9.140625" style="124"/>
  </cols>
  <sheetData>
    <row r="1" spans="1:9" s="13" customFormat="1" ht="30" customHeight="1">
      <c r="A1" s="74" t="s">
        <v>62</v>
      </c>
      <c r="B1" s="74"/>
      <c r="C1" s="74"/>
      <c r="D1" s="74"/>
      <c r="E1" s="74"/>
      <c r="I1" s="125"/>
    </row>
    <row r="2" spans="1:9" s="13" customFormat="1" ht="31.5" customHeight="1">
      <c r="A2" s="14" t="str">
        <f>+Nodrosinajums!A2</f>
        <v>Krustpils novads</v>
      </c>
      <c r="B2" s="112"/>
      <c r="C2" s="112"/>
      <c r="D2" s="112"/>
      <c r="E2" s="112"/>
      <c r="I2" s="125"/>
    </row>
    <row r="3" spans="1:9" s="7" customFormat="1" ht="30" customHeight="1">
      <c r="A3" s="62" t="s">
        <v>0</v>
      </c>
      <c r="B3" s="62" t="s">
        <v>1</v>
      </c>
      <c r="C3" s="62" t="s">
        <v>63</v>
      </c>
      <c r="D3" s="62"/>
      <c r="E3" s="62"/>
      <c r="F3" s="62" t="s">
        <v>64</v>
      </c>
      <c r="G3" s="62"/>
      <c r="H3" s="62"/>
      <c r="I3" s="126" t="s">
        <v>65</v>
      </c>
    </row>
    <row r="4" spans="1:9" s="13" customFormat="1" ht="21.75" customHeight="1">
      <c r="A4" s="63"/>
      <c r="B4" s="127"/>
      <c r="C4" s="62" t="s">
        <v>66</v>
      </c>
      <c r="D4" s="62" t="s">
        <v>57</v>
      </c>
      <c r="E4" s="62" t="s">
        <v>67</v>
      </c>
      <c r="F4" s="62" t="s">
        <v>68</v>
      </c>
      <c r="G4" s="62" t="s">
        <v>67</v>
      </c>
      <c r="H4" s="62" t="s">
        <v>69</v>
      </c>
      <c r="I4" s="128"/>
    </row>
    <row r="5" spans="1:9" s="13" customFormat="1" ht="6" customHeight="1">
      <c r="A5" s="127"/>
      <c r="B5" s="127"/>
      <c r="C5" s="129"/>
      <c r="D5" s="129"/>
      <c r="E5" s="129"/>
      <c r="F5" s="129"/>
      <c r="G5" s="129"/>
      <c r="H5" s="129"/>
      <c r="I5" s="128"/>
    </row>
    <row r="6" spans="1:9" s="117" customFormat="1" ht="138.75" customHeight="1">
      <c r="A6" s="119">
        <v>1</v>
      </c>
      <c r="B6" s="120" t="str">
        <f>+Nodrosinajums!B6</f>
        <v>Jaunā Muiža</v>
      </c>
      <c r="C6" s="120" t="s">
        <v>70</v>
      </c>
      <c r="D6" s="120" t="s">
        <v>73</v>
      </c>
      <c r="E6" s="120" t="s">
        <v>74</v>
      </c>
      <c r="F6" s="120" t="s">
        <v>78</v>
      </c>
      <c r="G6" s="120" t="s">
        <v>75</v>
      </c>
      <c r="H6" s="120" t="s">
        <v>76</v>
      </c>
      <c r="I6" s="130" t="s">
        <v>81</v>
      </c>
    </row>
    <row r="7" spans="1:9" s="117" customFormat="1" ht="15" hidden="1">
      <c r="A7" s="119"/>
      <c r="B7" s="120"/>
      <c r="C7" s="120"/>
      <c r="D7" s="120"/>
      <c r="E7" s="120"/>
      <c r="F7" s="120"/>
      <c r="G7" s="120"/>
      <c r="H7" s="120"/>
      <c r="I7" s="130"/>
    </row>
    <row r="8" spans="1:9" s="117" customFormat="1" ht="141.75" hidden="1" customHeight="1" outlineLevel="1">
      <c r="A8" s="119"/>
      <c r="B8" s="120"/>
      <c r="C8" s="120"/>
      <c r="D8" s="120"/>
      <c r="E8" s="120"/>
      <c r="F8" s="119"/>
      <c r="G8" s="119"/>
      <c r="H8" s="119"/>
      <c r="I8" s="130"/>
    </row>
    <row r="9" spans="1:9" s="117" customFormat="1" ht="15" hidden="1">
      <c r="A9" s="119"/>
      <c r="B9" s="120"/>
      <c r="C9" s="120"/>
      <c r="D9" s="120"/>
      <c r="E9" s="120"/>
      <c r="F9" s="120"/>
      <c r="G9" s="120"/>
      <c r="H9" s="120"/>
      <c r="I9" s="130"/>
    </row>
    <row r="10" spans="1:9" s="117" customFormat="1" ht="259.5" hidden="1" customHeight="1">
      <c r="A10" s="119"/>
      <c r="B10" s="120"/>
      <c r="C10" s="120"/>
      <c r="D10" s="120"/>
      <c r="E10" s="120"/>
      <c r="F10" s="120"/>
      <c r="G10" s="120"/>
      <c r="H10" s="120"/>
      <c r="I10" s="130"/>
    </row>
    <row r="11" spans="1:9" s="117" customFormat="1" ht="15" hidden="1">
      <c r="A11" s="119"/>
      <c r="B11" s="120"/>
      <c r="C11" s="120"/>
      <c r="D11" s="120"/>
      <c r="E11" s="120"/>
      <c r="F11" s="120"/>
      <c r="G11" s="120"/>
      <c r="H11" s="120"/>
      <c r="I11" s="130"/>
    </row>
    <row r="12" spans="1:9" s="117" customFormat="1" ht="66.75" hidden="1" customHeight="1">
      <c r="A12" s="119"/>
      <c r="B12" s="120"/>
      <c r="C12" s="119"/>
      <c r="D12" s="119"/>
      <c r="E12" s="119"/>
      <c r="F12" s="120"/>
      <c r="G12" s="120"/>
      <c r="H12" s="120"/>
      <c r="I12" s="130"/>
    </row>
    <row r="13" spans="1:9" s="117" customFormat="1" ht="81" hidden="1" customHeight="1">
      <c r="A13" s="119"/>
      <c r="B13" s="120"/>
      <c r="C13" s="120"/>
      <c r="D13" s="131"/>
      <c r="E13" s="120"/>
      <c r="F13" s="120"/>
      <c r="G13" s="120"/>
      <c r="H13" s="120"/>
      <c r="I13" s="130"/>
    </row>
    <row r="14" spans="1:9" s="122" customFormat="1" ht="15" hidden="1">
      <c r="A14" s="121"/>
      <c r="B14" s="120"/>
      <c r="C14" s="131"/>
      <c r="D14" s="131"/>
      <c r="E14" s="131"/>
      <c r="F14" s="121"/>
      <c r="G14" s="121"/>
      <c r="H14" s="121"/>
      <c r="I14" s="130"/>
    </row>
    <row r="15" spans="1:9" s="117" customFormat="1" ht="123.75" hidden="1" customHeight="1">
      <c r="A15" s="119"/>
      <c r="B15" s="120"/>
      <c r="C15" s="120"/>
      <c r="D15" s="120"/>
      <c r="E15" s="120"/>
      <c r="F15" s="120"/>
      <c r="G15" s="120"/>
      <c r="H15" s="120"/>
      <c r="I15" s="132"/>
    </row>
    <row r="16" spans="1:9" s="133" customFormat="1" ht="15" hidden="1">
      <c r="A16" s="119"/>
      <c r="B16" s="123"/>
      <c r="C16" s="120"/>
      <c r="D16" s="120"/>
      <c r="E16" s="120"/>
      <c r="F16" s="120"/>
      <c r="G16" s="120"/>
      <c r="H16" s="120"/>
      <c r="I16" s="132"/>
    </row>
    <row r="17" spans="1:9" s="133" customFormat="1" ht="15" hidden="1">
      <c r="A17" s="121"/>
      <c r="B17" s="123"/>
      <c r="C17" s="120"/>
      <c r="D17" s="120"/>
      <c r="E17" s="120"/>
      <c r="F17" s="120"/>
      <c r="G17" s="120"/>
      <c r="H17" s="120"/>
      <c r="I17" s="132"/>
    </row>
    <row r="18" spans="1:9" s="133" customFormat="1" ht="15" hidden="1">
      <c r="A18" s="119"/>
      <c r="B18" s="123"/>
      <c r="C18" s="120"/>
      <c r="D18" s="120"/>
      <c r="E18" s="120"/>
      <c r="F18" s="120"/>
      <c r="G18" s="120"/>
      <c r="H18" s="120"/>
      <c r="I18" s="132"/>
    </row>
    <row r="19" spans="1:9" s="133" customFormat="1" ht="15" hidden="1">
      <c r="A19" s="119"/>
      <c r="B19" s="123"/>
      <c r="C19" s="120"/>
      <c r="D19" s="120"/>
      <c r="E19" s="120"/>
      <c r="F19" s="120"/>
      <c r="G19" s="120"/>
      <c r="H19" s="120"/>
      <c r="I19" s="132"/>
    </row>
    <row r="20" spans="1:9" s="133" customFormat="1" ht="15" hidden="1">
      <c r="A20" s="119"/>
      <c r="B20" s="123"/>
      <c r="C20" s="120"/>
      <c r="D20" s="120"/>
      <c r="E20" s="120"/>
      <c r="F20" s="120"/>
      <c r="G20" s="120"/>
      <c r="H20" s="120"/>
      <c r="I20" s="132"/>
    </row>
    <row r="21" spans="1:9" s="133" customFormat="1" ht="15" hidden="1">
      <c r="A21" s="119"/>
      <c r="B21" s="123"/>
      <c r="C21" s="120"/>
      <c r="D21" s="120"/>
      <c r="E21" s="120"/>
      <c r="F21" s="120"/>
      <c r="G21" s="120"/>
      <c r="H21" s="120"/>
      <c r="I21" s="132"/>
    </row>
    <row r="22" spans="1:9" hidden="1"/>
  </sheetData>
  <mergeCells count="12">
    <mergeCell ref="G4:G5"/>
    <mergeCell ref="H4:H5"/>
    <mergeCell ref="A1:E1"/>
    <mergeCell ref="A3:A5"/>
    <mergeCell ref="B3:B5"/>
    <mergeCell ref="C3:E3"/>
    <mergeCell ref="F3:H3"/>
    <mergeCell ref="I3:I5"/>
    <mergeCell ref="C4:C5"/>
    <mergeCell ref="D4:D5"/>
    <mergeCell ref="E4:E5"/>
    <mergeCell ref="F4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2012-01-31T16:19:33Z</cp:lastPrinted>
  <dcterms:created xsi:type="dcterms:W3CDTF">2011-12-13T13:06:12Z</dcterms:created>
  <dcterms:modified xsi:type="dcterms:W3CDTF">2012-01-31T16:19:59Z</dcterms:modified>
</cp:coreProperties>
</file>