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4"/>
  </bookViews>
  <sheets>
    <sheet name="Nodrosinajums" sheetId="1" r:id="rId1"/>
    <sheet name="Pakalpoj-sn" sheetId="2" r:id="rId2"/>
    <sheet name="U-K-apjomi" sheetId="3" r:id="rId3"/>
    <sheet name="Kvalitate" sheetId="4" r:id="rId4"/>
    <sheet name="Infrastrukt" sheetId="5" r:id="rId5"/>
  </sheets>
  <calcPr calcId="125725"/>
</workbook>
</file>

<file path=xl/calcChain.xml><?xml version="1.0" encoding="utf-8"?>
<calcChain xmlns="http://schemas.openxmlformats.org/spreadsheetml/2006/main">
  <c r="L18" i="3"/>
  <c r="L17"/>
  <c r="L16"/>
  <c r="A2" i="5"/>
  <c r="A2" i="4"/>
  <c r="B16" i="1"/>
  <c r="B15"/>
  <c r="E17" i="3" l="1"/>
  <c r="E18"/>
  <c r="E16"/>
  <c r="K6" i="1"/>
  <c r="I6"/>
  <c r="G6"/>
  <c r="B3" i="3"/>
  <c r="B2"/>
  <c r="A2"/>
  <c r="B6" i="4"/>
  <c r="B6" i="5" s="1"/>
  <c r="I15" i="3"/>
  <c r="B1"/>
  <c r="E8"/>
  <c r="E7"/>
  <c r="M6" i="1"/>
  <c r="B5" i="2"/>
  <c r="E9" i="3" l="1"/>
  <c r="A2" i="2"/>
</calcChain>
</file>

<file path=xl/sharedStrings.xml><?xml version="1.0" encoding="utf-8"?>
<sst xmlns="http://schemas.openxmlformats.org/spreadsheetml/2006/main" count="180" uniqueCount="93">
  <si>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</si>
  <si>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</si>
  <si>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</si>
  <si>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</si>
  <si>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</si>
  <si>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</si>
  <si>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</si>
  <si>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</si>
  <si>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</si>
  <si>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</si>
  <si>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</si>
  <si>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</si>
  <si>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</si>
  <si>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</si>
  <si>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</si>
  <si>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</si>
  <si>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</si>
  <si>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</si>
  <si>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</si>
  <si>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</si>
  <si>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</si>
  <si>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Kopā</t>
  </si>
  <si>
    <t>Ūdens zudumi</t>
  </si>
  <si>
    <t>l/dnn/cilv.</t>
  </si>
  <si>
    <t>Infiltrācija</t>
  </si>
  <si>
    <t>No lietotājiem savāktais notekūdeņu daudzums, m3/gadā</t>
  </si>
  <si>
    <t>no iedzīvotājiem</t>
  </si>
  <si>
    <t>nd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</si>
  <si>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</si>
  <si>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</si>
  <si>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</si>
  <si>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</si>
  <si>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</si>
  <si>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</si>
  <si>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</si>
  <si>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</si>
  <si>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</si>
  <si>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Norēķinās pēc skaitītāju datiem, %</t>
  </si>
  <si>
    <t>Iestādes</t>
  </si>
  <si>
    <t>Uz NAI novadīto notekūdeņu daudzums, U2 dati</t>
  </si>
  <si>
    <t xml:space="preserve">iestādēm un uzņēmumiem </t>
  </si>
  <si>
    <t>no iestādēm un uzņēmumiem</t>
  </si>
  <si>
    <t>Iedzī-votāji</t>
  </si>
  <si>
    <t>Uzņē-mumi</t>
  </si>
  <si>
    <t>-</t>
  </si>
  <si>
    <t>Uzņē-mumu skaits</t>
  </si>
  <si>
    <t>TUME</t>
  </si>
  <si>
    <t>Dzeramā ūdens kvalitāte</t>
  </si>
  <si>
    <t>Urbumos</t>
  </si>
  <si>
    <t>USS</t>
  </si>
  <si>
    <t>Pie lietotāja</t>
  </si>
  <si>
    <t>Kvalitāte izplūdē</t>
  </si>
  <si>
    <t>Izplūdes vieta</t>
  </si>
  <si>
    <t xml:space="preserve">Rīcība ar dūņām  </t>
  </si>
  <si>
    <t>Pakalpojumu kvalitāte</t>
  </si>
  <si>
    <t>Notekūdeņu un dūņu apsaimniekošanas kvalitāte</t>
  </si>
  <si>
    <t>ŪDENSSAIMNIECĪBAS INFRASTRUKTŪRA</t>
  </si>
  <si>
    <t>Ūdensapgādes infrastruktūra</t>
  </si>
  <si>
    <t>Kanalizācijas infrastruktūra</t>
  </si>
  <si>
    <t>Urbumi</t>
  </si>
  <si>
    <t>Tīkli</t>
  </si>
  <si>
    <t>NAI</t>
  </si>
  <si>
    <t>KSS</t>
  </si>
  <si>
    <t>Plānotie pasākumi</t>
  </si>
  <si>
    <t>U, K</t>
  </si>
  <si>
    <t>Maksājumu iekasēšana</t>
  </si>
  <si>
    <t xml:space="preserve">atbilst normat. </t>
  </si>
  <si>
    <t>Respondents</t>
  </si>
  <si>
    <t>Augšlīgatnes</t>
  </si>
  <si>
    <t>c.Viensētas</t>
  </si>
  <si>
    <t>Līgatnes novads</t>
  </si>
  <si>
    <t>Līgatnes novada pašvaldība</t>
  </si>
  <si>
    <t>pašvald\iba</t>
  </si>
  <si>
    <t>Ir pašvaldības lēmums</t>
  </si>
  <si>
    <t>~500</t>
  </si>
  <si>
    <t>~350</t>
  </si>
  <si>
    <t>~300</t>
  </si>
  <si>
    <t>Piezīme: Trūkst datu ūdens bilances sagatavošanai</t>
  </si>
  <si>
    <t>Piezīme: Trūkst datu notekūdeņu bilances sastādīšanai</t>
  </si>
  <si>
    <t>atbilst normat (Test.pārsk. Nr. 831auc-2011)</t>
  </si>
  <si>
    <t>Līgatnes novada domes komunālo pakalpojumu nodaļas vadītājs Imants Antonovs, e-pasts: imantsantonovs@inbox.lv; tālr. 26466625</t>
  </si>
  <si>
    <t>atbilst normat. (Test.pārsk. Nr. 11/1348)</t>
  </si>
  <si>
    <t>Līgatnes upe</t>
  </si>
  <si>
    <t>Dūņas tiek apstrādātas mineralizatoros, pēc mineralizācijas izmanto lauksaimniecības zemju mēslošanā</t>
  </si>
  <si>
    <t xml:space="preserve">No urbuma P500813: paaugstināts dzelzs, mangāna saturs, kā arī duļķainība. </t>
  </si>
  <si>
    <t xml:space="preserve">2 artēziskie urbumi: P300813, debits 3 l/s, tehn.stāvoklis - apmierinošs; P500858, debits 4,5 l/s. </t>
  </si>
  <si>
    <t>USS - Struktural 3072/4 q = 18 m3/h, izbūvētas 2007.g., tehn.stāvoklis - labs</t>
  </si>
  <si>
    <t xml:space="preserve">L = 6,95 km; d = 32 - 110 mm, materiāls : PE, visi maģistrālie tīkli nomainīti 2006.g. </t>
  </si>
  <si>
    <t>Ir 7 KSS</t>
  </si>
  <si>
    <t>L = 8,2 km; d = 160- 250 mm (no tiem 5 km - jauni tīkli , materiāls - PE; L 3,2 km - nolietojums 60%, materiāls - karamika)</t>
  </si>
  <si>
    <t>BIO - 250,tehn.stāvoklis labs</t>
  </si>
  <si>
    <t>Ūdenstorņa demontāža</t>
  </si>
  <si>
    <t>Ir saņemts e-pasts, kurā pašvaldības darbinieks apliecina, ka Līgatnes novadā ciems Viensētas neeksistē un nekad nav eksistējis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</si>
</sst>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9" fontId="2" fillId="0" borderId="1" xfId="0" applyNumberFormat="1" applyFont="1" applyFill="1" applyBorder="1" applyAlignment="1">
      <alignment vertical="top" wrapText="1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64" fontId="2" fillId="0" borderId="0" xfId="0" applyNumberFormat="1" applyFont="1" applyFill="1" applyBorder="1"/>
    <xf numFmtId="1" fontId="2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4" fillId="0" borderId="0" xfId="0" applyFont="1" applyFill="1" applyAlignment="1">
      <alignment horizontal="left"/>
    </xf>
    <xf numFmtId="0" fontId="8" fillId="0" borderId="0" xfId="0" applyFont="1" applyFill="1" applyAlignment="1">
      <alignment vertical="top" wrapText="1"/>
    </xf>
    <xf numFmtId="0" fontId="2" fillId="0" borderId="0" xfId="0" applyFont="1"/>
    <xf numFmtId="49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/>
    </xf>
    <xf numFmtId="49" fontId="2" fillId="0" borderId="0" xfId="0" applyNumberFormat="1" applyFont="1" applyFill="1" applyAlignment="1">
      <alignment vertical="top" wrapText="1"/>
    </xf>
    <xf numFmtId="49" fontId="2" fillId="0" borderId="0" xfId="0" applyNumberFormat="1" applyFont="1"/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9" fontId="2" fillId="0" borderId="0" xfId="0" applyNumberFormat="1" applyFont="1" applyFill="1" applyBorder="1" applyAlignment="1">
      <alignment vertical="top" wrapText="1"/>
    </xf>
    <xf numFmtId="9" fontId="2" fillId="0" borderId="0" xfId="0" applyNumberFormat="1" applyFont="1" applyFill="1" applyBorder="1" applyAlignment="1">
      <alignment horizontal="center" vertical="top" wrapText="1"/>
    </xf>
    <xf numFmtId="164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2" fillId="0" borderId="4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0" fillId="0" borderId="3" xfId="0" applyFill="1" applyBorder="1" applyAlignment="1">
      <alignment wrapText="1"/>
    </xf>
    <xf numFmtId="0" fontId="6" fillId="0" borderId="8" xfId="0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left" wrapText="1"/>
    </xf>
    <xf numFmtId="0" fontId="0" fillId="0" borderId="0" xfId="0" applyFill="1" applyAlignment="1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vertical="top" wrapText="1"/>
    </xf>
    <xf numFmtId="0" fontId="10" fillId="0" borderId="1" xfId="0" applyFont="1" applyFill="1" applyBorder="1"/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top"/>
    </xf>
    <xf numFmtId="0" fontId="2" fillId="0" borderId="8" xfId="0" applyFont="1" applyFill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4" fontId="2" fillId="0" borderId="1" xfId="0" applyNumberFormat="1" applyFont="1" applyFill="1" applyBorder="1"/>
    <xf numFmtId="1" fontId="2" fillId="0" borderId="1" xfId="0" applyNumberFormat="1" applyFont="1" applyFill="1" applyBorder="1"/>
    <xf numFmtId="1" fontId="2" fillId="0" borderId="4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0" fontId="2" fillId="0" borderId="1" xfId="0" applyFont="1" applyFill="1" applyBorder="1" applyAlignment="1">
      <alignment horizontal="right"/>
    </xf>
    <xf numFmtId="1" fontId="2" fillId="0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7F8081"/>
      <color rgb="FFDDDDDD"/>
      <color rgb="FFD8DDE2"/>
      <color rgb="FF99C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6"/>
  <sheetViews>
    <sheetView workbookViewId="0">
      <selection activeCell="F20" sqref="F20"/>
    </sheetView>
  </sheetViews>
  <sheetFormatPr defaultRowHeight="15.75"/>
  <cols>
    <col min="1" max="1" width="6" style="8" customWidth="1"/>
    <col min="2" max="2" width="19.140625" style="8" customWidth="1"/>
    <col min="3" max="5" width="8.85546875" style="8" customWidth="1"/>
    <col min="6" max="9" width="9.5703125" style="8" customWidth="1"/>
    <col min="10" max="10" width="9.140625" style="8"/>
    <col min="11" max="11" width="8.28515625" style="8" customWidth="1"/>
    <col min="12" max="16384" width="9.140625" style="8"/>
  </cols>
  <sheetData>
    <row r="1" spans="1:13" ht="18.75">
      <c r="A1" s="65" t="s">
        <v>31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ht="18.75">
      <c r="A2" s="9" t="s">
        <v>70</v>
      </c>
    </row>
    <row r="3" spans="1:13" s="7" customFormat="1" ht="36" customHeight="1">
      <c r="A3" s="54" t="s">
        <v>0</v>
      </c>
      <c r="B3" s="54" t="s">
        <v>1</v>
      </c>
      <c r="C3" s="54" t="s">
        <v>2</v>
      </c>
      <c r="D3" s="54"/>
      <c r="E3" s="54"/>
      <c r="F3" s="54" t="s">
        <v>3</v>
      </c>
      <c r="G3" s="54"/>
      <c r="H3" s="54"/>
      <c r="I3" s="54"/>
      <c r="J3" s="54" t="s">
        <v>8</v>
      </c>
      <c r="K3" s="54"/>
      <c r="L3" s="54"/>
      <c r="M3" s="54"/>
    </row>
    <row r="4" spans="1:13" ht="31.5" customHeight="1">
      <c r="A4" s="55"/>
      <c r="B4" s="85"/>
      <c r="C4" s="57" t="s">
        <v>28</v>
      </c>
      <c r="D4" s="57" t="s">
        <v>29</v>
      </c>
      <c r="E4" s="57" t="s">
        <v>30</v>
      </c>
      <c r="F4" s="57" t="s">
        <v>4</v>
      </c>
      <c r="G4" s="57"/>
      <c r="H4" s="58" t="s">
        <v>5</v>
      </c>
      <c r="I4" s="59"/>
      <c r="J4" s="57" t="s">
        <v>4</v>
      </c>
      <c r="K4" s="57"/>
      <c r="L4" s="58" t="s">
        <v>5</v>
      </c>
      <c r="M4" s="59"/>
    </row>
    <row r="5" spans="1:13">
      <c r="A5" s="56"/>
      <c r="B5" s="86"/>
      <c r="C5" s="87"/>
      <c r="D5" s="88"/>
      <c r="E5" s="88"/>
      <c r="F5" s="50" t="s">
        <v>6</v>
      </c>
      <c r="G5" s="50" t="s">
        <v>7</v>
      </c>
      <c r="H5" s="50" t="s">
        <v>6</v>
      </c>
      <c r="I5" s="50" t="s">
        <v>7</v>
      </c>
      <c r="J5" s="50" t="s">
        <v>6</v>
      </c>
      <c r="K5" s="50" t="s">
        <v>7</v>
      </c>
      <c r="L5" s="50" t="s">
        <v>6</v>
      </c>
      <c r="M5" s="50" t="s">
        <v>7</v>
      </c>
    </row>
    <row r="6" spans="1:13">
      <c r="A6" s="40">
        <v>1</v>
      </c>
      <c r="B6" s="93" t="s">
        <v>68</v>
      </c>
      <c r="C6" s="92">
        <v>1569</v>
      </c>
      <c r="D6" s="53">
        <v>1563</v>
      </c>
      <c r="E6" s="52">
        <v>1563</v>
      </c>
      <c r="F6" s="52">
        <v>920</v>
      </c>
      <c r="G6" s="10">
        <f>F6/D6</f>
        <v>0.58861164427383239</v>
      </c>
      <c r="H6" s="50">
        <v>920</v>
      </c>
      <c r="I6" s="10">
        <f>H6/D6</f>
        <v>0.58861164427383239</v>
      </c>
      <c r="J6" s="52">
        <v>950</v>
      </c>
      <c r="K6" s="10">
        <f>J6/D6</f>
        <v>0.60780550223928342</v>
      </c>
      <c r="L6" s="50">
        <v>950</v>
      </c>
      <c r="M6" s="11">
        <f>L6/D6</f>
        <v>0.60780550223928342</v>
      </c>
    </row>
    <row r="7" spans="1:13">
      <c r="A7" s="47">
        <v>2</v>
      </c>
      <c r="B7" s="93" t="s">
        <v>69</v>
      </c>
      <c r="C7" s="92">
        <v>776</v>
      </c>
      <c r="D7" s="53" t="s">
        <v>44</v>
      </c>
      <c r="E7" s="52" t="s">
        <v>44</v>
      </c>
      <c r="F7" s="52" t="s">
        <v>44</v>
      </c>
      <c r="G7" s="10" t="s">
        <v>44</v>
      </c>
      <c r="H7" s="50" t="s">
        <v>44</v>
      </c>
      <c r="I7" s="10" t="s">
        <v>44</v>
      </c>
      <c r="J7" s="52" t="s">
        <v>44</v>
      </c>
      <c r="K7" s="10" t="s">
        <v>44</v>
      </c>
      <c r="L7" s="50" t="s">
        <v>44</v>
      </c>
      <c r="M7" s="11" t="s">
        <v>44</v>
      </c>
    </row>
    <row r="8" spans="1:13" ht="34.5" customHeight="1">
      <c r="A8" s="41"/>
      <c r="B8" s="32"/>
      <c r="C8" s="64" t="s">
        <v>92</v>
      </c>
      <c r="D8" s="64"/>
      <c r="E8" s="64"/>
      <c r="F8" s="64"/>
      <c r="G8" s="64"/>
      <c r="H8" s="64"/>
      <c r="I8" s="64"/>
      <c r="J8" s="64"/>
      <c r="K8" s="64"/>
      <c r="L8" s="64"/>
      <c r="M8" s="64"/>
    </row>
    <row r="9" spans="1:13" hidden="1">
      <c r="A9" s="41"/>
      <c r="B9" s="32"/>
      <c r="C9" s="32"/>
      <c r="D9" s="32"/>
      <c r="E9" s="32"/>
      <c r="F9" s="32"/>
      <c r="G9" s="42"/>
      <c r="H9" s="41"/>
      <c r="I9" s="42"/>
      <c r="J9" s="32"/>
      <c r="K9" s="42"/>
      <c r="L9" s="41"/>
      <c r="M9" s="43"/>
    </row>
    <row r="10" spans="1:13" hidden="1">
      <c r="A10" s="41"/>
      <c r="B10" s="32"/>
      <c r="C10" s="32"/>
      <c r="D10" s="32"/>
      <c r="E10" s="32"/>
      <c r="F10" s="32"/>
      <c r="G10" s="42"/>
      <c r="H10" s="41"/>
      <c r="I10" s="42"/>
      <c r="J10" s="32"/>
      <c r="K10" s="42"/>
      <c r="L10" s="41"/>
      <c r="M10" s="43"/>
    </row>
    <row r="11" spans="1:13" ht="9" hidden="1" customHeight="1"/>
    <row r="12" spans="1:13" ht="35.25" customHeight="1">
      <c r="A12" s="54" t="s">
        <v>0</v>
      </c>
      <c r="B12" s="54" t="s">
        <v>1</v>
      </c>
      <c r="C12" s="57" t="s">
        <v>35</v>
      </c>
      <c r="D12" s="57"/>
      <c r="E12" s="57"/>
      <c r="F12" s="88"/>
      <c r="G12" s="58" t="s">
        <v>37</v>
      </c>
      <c r="H12" s="61"/>
      <c r="I12" s="59"/>
    </row>
    <row r="13" spans="1:13">
      <c r="A13" s="55"/>
      <c r="B13" s="85"/>
      <c r="C13" s="58" t="s">
        <v>10</v>
      </c>
      <c r="D13" s="89"/>
      <c r="E13" s="58" t="s">
        <v>11</v>
      </c>
      <c r="F13" s="90"/>
      <c r="G13" s="62" t="s">
        <v>42</v>
      </c>
      <c r="H13" s="62" t="s">
        <v>38</v>
      </c>
      <c r="I13" s="62" t="s">
        <v>43</v>
      </c>
    </row>
    <row r="14" spans="1:13" ht="47.25">
      <c r="A14" s="56"/>
      <c r="B14" s="86"/>
      <c r="C14" s="31" t="s">
        <v>36</v>
      </c>
      <c r="D14" s="50" t="s">
        <v>45</v>
      </c>
      <c r="E14" s="50" t="s">
        <v>36</v>
      </c>
      <c r="F14" s="50" t="s">
        <v>45</v>
      </c>
      <c r="G14" s="63"/>
      <c r="H14" s="63"/>
      <c r="I14" s="63"/>
    </row>
    <row r="15" spans="1:13">
      <c r="A15" s="40">
        <v>1</v>
      </c>
      <c r="B15" s="91" t="str">
        <f>B6</f>
        <v>Augšlīgatnes</v>
      </c>
      <c r="C15" s="92">
        <v>3</v>
      </c>
      <c r="D15" s="51">
        <v>3</v>
      </c>
      <c r="E15" s="50">
        <v>3</v>
      </c>
      <c r="F15" s="50">
        <v>3</v>
      </c>
      <c r="G15" s="11">
        <v>0.8</v>
      </c>
      <c r="H15" s="11">
        <v>1</v>
      </c>
      <c r="I15" s="11">
        <v>1</v>
      </c>
      <c r="J15" s="12"/>
    </row>
    <row r="16" spans="1:13" hidden="1">
      <c r="A16" s="47">
        <v>2</v>
      </c>
      <c r="B16" s="91" t="str">
        <f>B7</f>
        <v>c.Viensētas</v>
      </c>
      <c r="C16" s="92" t="s">
        <v>44</v>
      </c>
      <c r="D16" s="51" t="s">
        <v>44</v>
      </c>
      <c r="E16" s="50" t="s">
        <v>44</v>
      </c>
      <c r="F16" s="50" t="s">
        <v>44</v>
      </c>
      <c r="G16" s="11" t="s">
        <v>44</v>
      </c>
      <c r="H16" s="11" t="s">
        <v>44</v>
      </c>
      <c r="I16" s="11" t="s">
        <v>44</v>
      </c>
      <c r="J16" s="12"/>
    </row>
  </sheetData>
  <mergeCells count="23">
    <mergeCell ref="A1:M1"/>
    <mergeCell ref="C3:E3"/>
    <mergeCell ref="F3:I3"/>
    <mergeCell ref="F4:G4"/>
    <mergeCell ref="H4:I4"/>
    <mergeCell ref="A3:A5"/>
    <mergeCell ref="B3:B5"/>
    <mergeCell ref="C4:C5"/>
    <mergeCell ref="A12:A14"/>
    <mergeCell ref="B12:B14"/>
    <mergeCell ref="E4:E5"/>
    <mergeCell ref="J3:M3"/>
    <mergeCell ref="J4:K4"/>
    <mergeCell ref="L4:M4"/>
    <mergeCell ref="D4:D5"/>
    <mergeCell ref="C12:F12"/>
    <mergeCell ref="C13:D13"/>
    <mergeCell ref="E13:F13"/>
    <mergeCell ref="G12:I12"/>
    <mergeCell ref="G13:G14"/>
    <mergeCell ref="H13:H14"/>
    <mergeCell ref="I13:I14"/>
    <mergeCell ref="C8:M8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7"/>
  <sheetViews>
    <sheetView workbookViewId="0">
      <selection activeCell="B10" sqref="B10"/>
    </sheetView>
  </sheetViews>
  <sheetFormatPr defaultRowHeight="15.75"/>
  <cols>
    <col min="1" max="1" width="6" style="14" customWidth="1"/>
    <col min="2" max="2" width="14.5703125" style="8" customWidth="1"/>
    <col min="3" max="3" width="8" style="8" customWidth="1"/>
    <col min="4" max="4" width="13.5703125" style="8" customWidth="1"/>
    <col min="5" max="5" width="5.5703125" style="8" customWidth="1"/>
    <col min="6" max="10" width="13.42578125" style="8" customWidth="1"/>
    <col min="11" max="11" width="8.28515625" style="8" customWidth="1"/>
    <col min="12" max="16384" width="9.140625" style="8"/>
  </cols>
  <sheetData>
    <row r="1" spans="1:10" ht="18.75">
      <c r="A1" s="13" t="s">
        <v>32</v>
      </c>
    </row>
    <row r="2" spans="1:10" ht="18.75">
      <c r="A2" s="13" t="str">
        <f>+Nodrosinajums!A2</f>
        <v>Līgatnes novads</v>
      </c>
    </row>
    <row r="3" spans="1:10" s="7" customFormat="1" ht="39.75" customHeight="1">
      <c r="A3" s="62" t="s">
        <v>0</v>
      </c>
      <c r="B3" s="62" t="s">
        <v>1</v>
      </c>
      <c r="C3" s="62"/>
      <c r="D3" s="71" t="s">
        <v>9</v>
      </c>
      <c r="E3" s="72"/>
      <c r="F3" s="68" t="s">
        <v>12</v>
      </c>
      <c r="G3" s="69"/>
      <c r="H3" s="69"/>
      <c r="I3" s="69"/>
      <c r="J3" s="70"/>
    </row>
    <row r="4" spans="1:10" ht="34.5" customHeight="1">
      <c r="A4" s="66"/>
      <c r="B4" s="67"/>
      <c r="C4" s="77"/>
      <c r="D4" s="73"/>
      <c r="E4" s="74"/>
      <c r="F4" s="30" t="s">
        <v>13</v>
      </c>
      <c r="G4" s="30" t="s">
        <v>33</v>
      </c>
      <c r="H4" s="30" t="s">
        <v>14</v>
      </c>
      <c r="I4" s="58" t="s">
        <v>65</v>
      </c>
      <c r="J4" s="60"/>
    </row>
    <row r="5" spans="1:10" s="32" customFormat="1" ht="54" customHeight="1">
      <c r="A5" s="47">
        <v>1</v>
      </c>
      <c r="B5" s="46" t="str">
        <f>+Nodrosinajums!B6</f>
        <v>Augšlīgatnes</v>
      </c>
      <c r="C5" s="46" t="s">
        <v>64</v>
      </c>
      <c r="D5" s="75" t="s">
        <v>71</v>
      </c>
      <c r="E5" s="76"/>
      <c r="F5" s="46" t="s">
        <v>72</v>
      </c>
      <c r="G5" s="46" t="s">
        <v>73</v>
      </c>
      <c r="H5" s="46" t="s">
        <v>71</v>
      </c>
      <c r="I5" s="75" t="s">
        <v>71</v>
      </c>
      <c r="J5" s="76"/>
    </row>
    <row r="6" spans="1:10" s="32" customFormat="1" ht="38.25" customHeight="1">
      <c r="A6" s="94" t="s">
        <v>67</v>
      </c>
      <c r="B6" s="37"/>
      <c r="C6" s="95" t="s">
        <v>80</v>
      </c>
      <c r="D6" s="96"/>
      <c r="E6" s="96"/>
      <c r="F6" s="96"/>
      <c r="G6" s="96"/>
      <c r="H6" s="96"/>
      <c r="I6" s="96"/>
      <c r="J6" s="96"/>
    </row>
    <row r="7" spans="1:10" s="32" customFormat="1">
      <c r="A7" s="41"/>
    </row>
  </sheetData>
  <mergeCells count="9">
    <mergeCell ref="C6:J6"/>
    <mergeCell ref="A3:A4"/>
    <mergeCell ref="B3:B4"/>
    <mergeCell ref="F3:J3"/>
    <mergeCell ref="D3:E4"/>
    <mergeCell ref="D5:E5"/>
    <mergeCell ref="I4:J4"/>
    <mergeCell ref="I5:J5"/>
    <mergeCell ref="C3:C4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21"/>
  <sheetViews>
    <sheetView topLeftCell="B1" workbookViewId="0">
      <selection activeCell="F12" sqref="F12"/>
    </sheetView>
  </sheetViews>
  <sheetFormatPr defaultRowHeight="15"/>
  <cols>
    <col min="1" max="1" width="14.140625" style="3" hidden="1" customWidth="1"/>
    <col min="2" max="2" width="9.140625" style="2"/>
    <col min="3" max="3" width="10.140625" style="3" hidden="1" customWidth="1"/>
    <col min="4" max="7" width="10.85546875" style="3" customWidth="1"/>
    <col min="8" max="12" width="13.140625" style="3" customWidth="1"/>
    <col min="13" max="13" width="6.85546875" style="3" customWidth="1"/>
    <col min="14" max="14" width="9.140625" style="3" customWidth="1"/>
    <col min="15" max="16384" width="9.140625" style="3"/>
  </cols>
  <sheetData>
    <row r="1" spans="1:13" s="1" customFormat="1" ht="18.75">
      <c r="A1" s="1" t="s">
        <v>34</v>
      </c>
      <c r="B1" s="33" t="str">
        <f>+A1</f>
        <v>Ūdensapgādes un kanalizācijas pakalpojumu daudzums</v>
      </c>
    </row>
    <row r="2" spans="1:13" s="1" customFormat="1" ht="24" customHeight="1">
      <c r="A2" s="1" t="str">
        <f>+Nodrosinajums!A2</f>
        <v>Līgatnes novads</v>
      </c>
      <c r="B2" s="33" t="str">
        <f>Nodrosinajums!A2</f>
        <v>Līgatnes novads</v>
      </c>
    </row>
    <row r="3" spans="1:13" s="1" customFormat="1" ht="28.5" customHeight="1">
      <c r="A3" s="1" t="s">
        <v>46</v>
      </c>
      <c r="B3" s="33" t="str">
        <f>Nodrosinajums!B6</f>
        <v>Augšlīgatnes</v>
      </c>
    </row>
    <row r="4" spans="1:13" s="7" customFormat="1" ht="15.75">
      <c r="A4" s="54" t="s">
        <v>1</v>
      </c>
      <c r="B4" s="54" t="s">
        <v>15</v>
      </c>
      <c r="C4" s="54"/>
      <c r="D4" s="97" t="s">
        <v>10</v>
      </c>
      <c r="E4" s="98"/>
      <c r="F4" s="98"/>
      <c r="G4" s="98"/>
      <c r="H4" s="99"/>
      <c r="I4" s="99"/>
      <c r="J4" s="99"/>
      <c r="K4" s="99"/>
      <c r="L4" s="99"/>
      <c r="M4" s="100"/>
    </row>
    <row r="5" spans="1:13" s="7" customFormat="1" ht="33" customHeight="1">
      <c r="A5" s="54"/>
      <c r="B5" s="54"/>
      <c r="C5" s="54"/>
      <c r="D5" s="54" t="s">
        <v>16</v>
      </c>
      <c r="E5" s="54"/>
      <c r="F5" s="68" t="s">
        <v>22</v>
      </c>
      <c r="G5" s="70"/>
      <c r="H5" s="54" t="s">
        <v>19</v>
      </c>
      <c r="I5" s="54"/>
      <c r="J5" s="54"/>
      <c r="K5" s="54"/>
      <c r="L5" s="54"/>
      <c r="M5" s="54"/>
    </row>
    <row r="6" spans="1:13" s="7" customFormat="1" ht="33" customHeight="1">
      <c r="A6" s="54"/>
      <c r="B6" s="54"/>
      <c r="C6" s="54"/>
      <c r="D6" s="49" t="s">
        <v>17</v>
      </c>
      <c r="E6" s="49" t="s">
        <v>18</v>
      </c>
      <c r="F6" s="49" t="s">
        <v>17</v>
      </c>
      <c r="G6" s="49" t="s">
        <v>7</v>
      </c>
      <c r="H6" s="49" t="s">
        <v>21</v>
      </c>
      <c r="I6" s="49" t="s">
        <v>18</v>
      </c>
      <c r="J6" s="49" t="s">
        <v>20</v>
      </c>
      <c r="K6" s="49" t="s">
        <v>23</v>
      </c>
      <c r="L6" s="68" t="s">
        <v>40</v>
      </c>
      <c r="M6" s="101"/>
    </row>
    <row r="7" spans="1:13" s="6" customFormat="1" ht="15.75">
      <c r="A7" s="102"/>
      <c r="B7" s="103">
        <v>2008</v>
      </c>
      <c r="C7" s="104"/>
      <c r="D7" s="104">
        <v>58018</v>
      </c>
      <c r="E7" s="105">
        <f>+D7/365</f>
        <v>158.95342465753424</v>
      </c>
      <c r="F7" s="106" t="s">
        <v>27</v>
      </c>
      <c r="G7" s="106" t="s">
        <v>27</v>
      </c>
      <c r="H7" s="106" t="s">
        <v>27</v>
      </c>
      <c r="I7" s="106" t="s">
        <v>27</v>
      </c>
      <c r="J7" s="106" t="s">
        <v>27</v>
      </c>
      <c r="K7" s="106" t="s">
        <v>27</v>
      </c>
      <c r="L7" s="107" t="s">
        <v>74</v>
      </c>
      <c r="M7" s="108"/>
    </row>
    <row r="8" spans="1:13" s="6" customFormat="1" ht="15.75">
      <c r="A8" s="109"/>
      <c r="B8" s="103">
        <v>2009</v>
      </c>
      <c r="C8" s="104"/>
      <c r="D8" s="104">
        <v>62615</v>
      </c>
      <c r="E8" s="105">
        <f>+D8/365</f>
        <v>171.54794520547946</v>
      </c>
      <c r="F8" s="106" t="s">
        <v>27</v>
      </c>
      <c r="G8" s="106" t="s">
        <v>27</v>
      </c>
      <c r="H8" s="106" t="s">
        <v>27</v>
      </c>
      <c r="I8" s="106" t="s">
        <v>27</v>
      </c>
      <c r="J8" s="106" t="s">
        <v>27</v>
      </c>
      <c r="K8" s="106" t="s">
        <v>27</v>
      </c>
      <c r="L8" s="107" t="s">
        <v>75</v>
      </c>
      <c r="M8" s="108"/>
    </row>
    <row r="9" spans="1:13" s="6" customFormat="1" ht="15.75">
      <c r="A9" s="110"/>
      <c r="B9" s="103">
        <v>2010</v>
      </c>
      <c r="C9" s="104"/>
      <c r="D9" s="111">
        <v>67854</v>
      </c>
      <c r="E9" s="105">
        <f>+D9/365</f>
        <v>185.90136986301371</v>
      </c>
      <c r="F9" s="106" t="s">
        <v>27</v>
      </c>
      <c r="G9" s="106" t="s">
        <v>27</v>
      </c>
      <c r="H9" s="106" t="s">
        <v>27</v>
      </c>
      <c r="I9" s="106" t="s">
        <v>27</v>
      </c>
      <c r="J9" s="106" t="s">
        <v>27</v>
      </c>
      <c r="K9" s="106" t="s">
        <v>27</v>
      </c>
      <c r="L9" s="107" t="s">
        <v>76</v>
      </c>
      <c r="M9" s="108"/>
    </row>
    <row r="10" spans="1:13" s="25" customFormat="1" ht="18.75" customHeight="1">
      <c r="A10" s="22"/>
      <c r="B10" s="78" t="s">
        <v>77</v>
      </c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23"/>
    </row>
    <row r="11" spans="1:13" s="4" customFormat="1" ht="33.75" hidden="1" customHeight="1">
      <c r="A11" s="15"/>
      <c r="B11" s="15"/>
      <c r="C11" s="27"/>
      <c r="D11" s="15"/>
      <c r="E11" s="26"/>
      <c r="F11" s="79"/>
      <c r="G11" s="80"/>
      <c r="H11" s="80"/>
      <c r="I11" s="80"/>
      <c r="J11" s="80"/>
      <c r="K11" s="80"/>
      <c r="L11" s="80"/>
      <c r="M11" s="80"/>
    </row>
    <row r="12" spans="1:13" s="6" customFormat="1" ht="14.25" customHeight="1">
      <c r="B12" s="5"/>
    </row>
    <row r="13" spans="1:13" s="7" customFormat="1" ht="15.75">
      <c r="A13" s="54" t="s">
        <v>1</v>
      </c>
      <c r="B13" s="54" t="s">
        <v>15</v>
      </c>
      <c r="C13" s="54"/>
      <c r="D13" s="97" t="s">
        <v>11</v>
      </c>
      <c r="E13" s="98"/>
      <c r="F13" s="98"/>
      <c r="G13" s="98"/>
      <c r="H13" s="99"/>
      <c r="I13" s="99"/>
      <c r="J13" s="99"/>
      <c r="K13" s="99"/>
      <c r="L13" s="99"/>
      <c r="M13" s="100"/>
    </row>
    <row r="14" spans="1:13" s="7" customFormat="1" ht="57.75" customHeight="1">
      <c r="A14" s="54"/>
      <c r="B14" s="54"/>
      <c r="C14" s="54"/>
      <c r="D14" s="54" t="s">
        <v>39</v>
      </c>
      <c r="E14" s="54"/>
      <c r="F14" s="68" t="s">
        <v>24</v>
      </c>
      <c r="G14" s="70"/>
      <c r="H14" s="54" t="s">
        <v>25</v>
      </c>
      <c r="I14" s="54"/>
      <c r="J14" s="54"/>
      <c r="K14" s="54"/>
      <c r="L14" s="54"/>
      <c r="M14" s="54"/>
    </row>
    <row r="15" spans="1:13" s="7" customFormat="1" ht="33" customHeight="1">
      <c r="A15" s="54"/>
      <c r="B15" s="54"/>
      <c r="C15" s="54"/>
      <c r="D15" s="49" t="s">
        <v>17</v>
      </c>
      <c r="E15" s="49" t="s">
        <v>18</v>
      </c>
      <c r="F15" s="49" t="s">
        <v>17</v>
      </c>
      <c r="G15" s="49" t="s">
        <v>7</v>
      </c>
      <c r="H15" s="49" t="s">
        <v>21</v>
      </c>
      <c r="I15" s="49" t="str">
        <f>+I6</f>
        <v>m3/dnn</v>
      </c>
      <c r="J15" s="49" t="s">
        <v>26</v>
      </c>
      <c r="K15" s="49" t="s">
        <v>23</v>
      </c>
      <c r="L15" s="68" t="s">
        <v>41</v>
      </c>
      <c r="M15" s="101"/>
    </row>
    <row r="16" spans="1:13" s="6" customFormat="1" ht="15.75">
      <c r="A16" s="102"/>
      <c r="B16" s="103">
        <v>2008</v>
      </c>
      <c r="C16" s="104"/>
      <c r="D16" s="112">
        <v>70605</v>
      </c>
      <c r="E16" s="112">
        <f>D16/365</f>
        <v>193.43835616438355</v>
      </c>
      <c r="F16" s="112" t="s">
        <v>27</v>
      </c>
      <c r="G16" s="112" t="s">
        <v>27</v>
      </c>
      <c r="H16" s="112" t="s">
        <v>27</v>
      </c>
      <c r="I16" s="112" t="s">
        <v>27</v>
      </c>
      <c r="J16" s="112" t="s">
        <v>27</v>
      </c>
      <c r="K16" s="112" t="s">
        <v>27</v>
      </c>
      <c r="L16" s="107">
        <f>500+2400</f>
        <v>2900</v>
      </c>
      <c r="M16" s="108"/>
    </row>
    <row r="17" spans="1:13" s="6" customFormat="1" ht="15.75">
      <c r="A17" s="109"/>
      <c r="B17" s="103">
        <v>2009</v>
      </c>
      <c r="C17" s="104"/>
      <c r="D17" s="112">
        <v>71030</v>
      </c>
      <c r="E17" s="112">
        <f>D17/365</f>
        <v>194.60273972602741</v>
      </c>
      <c r="F17" s="112" t="s">
        <v>27</v>
      </c>
      <c r="G17" s="112" t="s">
        <v>27</v>
      </c>
      <c r="H17" s="112" t="s">
        <v>27</v>
      </c>
      <c r="I17" s="112" t="s">
        <v>27</v>
      </c>
      <c r="J17" s="112" t="s">
        <v>27</v>
      </c>
      <c r="K17" s="112" t="s">
        <v>27</v>
      </c>
      <c r="L17" s="107">
        <f>350+2200</f>
        <v>2550</v>
      </c>
      <c r="M17" s="108"/>
    </row>
    <row r="18" spans="1:13" s="6" customFormat="1" ht="15.75">
      <c r="A18" s="110"/>
      <c r="B18" s="103">
        <v>2010</v>
      </c>
      <c r="C18" s="104"/>
      <c r="D18" s="112">
        <v>64710</v>
      </c>
      <c r="E18" s="112">
        <f>D18/365</f>
        <v>177.2876712328767</v>
      </c>
      <c r="F18" s="112" t="s">
        <v>27</v>
      </c>
      <c r="G18" s="112" t="s">
        <v>27</v>
      </c>
      <c r="H18" s="112" t="s">
        <v>27</v>
      </c>
      <c r="I18" s="112" t="s">
        <v>27</v>
      </c>
      <c r="J18" s="112" t="s">
        <v>27</v>
      </c>
      <c r="K18" s="112" t="s">
        <v>27</v>
      </c>
      <c r="L18" s="107">
        <f>300+2500</f>
        <v>2800</v>
      </c>
      <c r="M18" s="108"/>
    </row>
    <row r="19" spans="1:13" s="6" customFormat="1" ht="7.5" customHeight="1">
      <c r="A19" s="15"/>
      <c r="B19" s="21"/>
      <c r="C19" s="17"/>
      <c r="D19" s="21"/>
      <c r="E19" s="19"/>
      <c r="F19" s="18"/>
      <c r="G19" s="18"/>
      <c r="H19" s="20"/>
      <c r="I19" s="20"/>
      <c r="J19" s="20"/>
      <c r="K19" s="19"/>
      <c r="L19" s="16"/>
      <c r="M19" s="16"/>
    </row>
    <row r="20" spans="1:13" s="25" customFormat="1" ht="18" customHeight="1">
      <c r="A20" s="45"/>
      <c r="B20" s="21" t="s">
        <v>78</v>
      </c>
      <c r="C20" s="24"/>
      <c r="D20" s="21"/>
      <c r="E20" s="23"/>
      <c r="F20" s="23"/>
      <c r="G20" s="21"/>
      <c r="H20" s="24"/>
      <c r="I20" s="24"/>
      <c r="J20" s="24"/>
      <c r="K20" s="44"/>
      <c r="L20" s="24"/>
      <c r="M20" s="24"/>
    </row>
    <row r="21" spans="1:13" s="4" customFormat="1" ht="15.75" hidden="1">
      <c r="A21" s="15"/>
      <c r="B21" s="28"/>
      <c r="C21" s="27"/>
      <c r="D21" s="28"/>
      <c r="E21" s="26"/>
      <c r="F21" s="26"/>
      <c r="G21" s="28"/>
      <c r="H21" s="27"/>
      <c r="I21" s="27"/>
      <c r="J21" s="27"/>
      <c r="K21" s="29"/>
      <c r="L21" s="27"/>
      <c r="M21" s="27"/>
    </row>
  </sheetData>
  <mergeCells count="26">
    <mergeCell ref="A16:A18"/>
    <mergeCell ref="D4:M4"/>
    <mergeCell ref="D13:M13"/>
    <mergeCell ref="D14:E14"/>
    <mergeCell ref="F14:G14"/>
    <mergeCell ref="H14:M14"/>
    <mergeCell ref="D5:E5"/>
    <mergeCell ref="F5:G5"/>
    <mergeCell ref="H5:M5"/>
    <mergeCell ref="L7:M7"/>
    <mergeCell ref="A4:A6"/>
    <mergeCell ref="A7:A9"/>
    <mergeCell ref="A13:A15"/>
    <mergeCell ref="B13:B15"/>
    <mergeCell ref="C13:C15"/>
    <mergeCell ref="B4:B6"/>
    <mergeCell ref="C4:C6"/>
    <mergeCell ref="B10:L10"/>
    <mergeCell ref="L6:M6"/>
    <mergeCell ref="L16:M16"/>
    <mergeCell ref="L17:M17"/>
    <mergeCell ref="L18:M18"/>
    <mergeCell ref="L15:M15"/>
    <mergeCell ref="F11:M11"/>
    <mergeCell ref="L8:M8"/>
    <mergeCell ref="L9:M9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7"/>
  <sheetViews>
    <sheetView workbookViewId="0">
      <selection activeCell="D10" sqref="D10"/>
    </sheetView>
  </sheetViews>
  <sheetFormatPr defaultRowHeight="15.75"/>
  <cols>
    <col min="1" max="1" width="6.42578125" style="6" customWidth="1"/>
    <col min="2" max="2" width="13.28515625" style="6" customWidth="1"/>
    <col min="3" max="8" width="19" style="35" customWidth="1"/>
    <col min="9" max="16384" width="9.140625" style="35"/>
  </cols>
  <sheetData>
    <row r="1" spans="1:8" s="8" customFormat="1" ht="18.75">
      <c r="A1" s="65" t="s">
        <v>54</v>
      </c>
      <c r="B1" s="65"/>
      <c r="C1" s="65"/>
      <c r="D1" s="65"/>
      <c r="E1" s="65"/>
    </row>
    <row r="2" spans="1:8" s="8" customFormat="1" ht="18.75">
      <c r="A2" s="9" t="str">
        <f>Nodrosinajums!A2</f>
        <v>Līgatnes novads</v>
      </c>
      <c r="B2" s="34"/>
      <c r="C2" s="34"/>
      <c r="D2" s="34"/>
      <c r="E2" s="34"/>
    </row>
    <row r="3" spans="1:8" s="7" customFormat="1" ht="30" customHeight="1">
      <c r="A3" s="54" t="s">
        <v>0</v>
      </c>
      <c r="B3" s="54" t="s">
        <v>1</v>
      </c>
      <c r="C3" s="54" t="s">
        <v>47</v>
      </c>
      <c r="D3" s="54"/>
      <c r="E3" s="54"/>
      <c r="F3" s="54" t="s">
        <v>55</v>
      </c>
      <c r="G3" s="54"/>
      <c r="H3" s="54"/>
    </row>
    <row r="4" spans="1:8" s="8" customFormat="1" ht="21.75" customHeight="1">
      <c r="A4" s="55"/>
      <c r="B4" s="82"/>
      <c r="C4" s="54" t="s">
        <v>48</v>
      </c>
      <c r="D4" s="54" t="s">
        <v>49</v>
      </c>
      <c r="E4" s="54" t="s">
        <v>50</v>
      </c>
      <c r="F4" s="54" t="s">
        <v>51</v>
      </c>
      <c r="G4" s="54" t="s">
        <v>52</v>
      </c>
      <c r="H4" s="54" t="s">
        <v>53</v>
      </c>
    </row>
    <row r="5" spans="1:8" s="8" customFormat="1" ht="6" customHeight="1">
      <c r="A5" s="82"/>
      <c r="B5" s="82"/>
      <c r="C5" s="81"/>
      <c r="D5" s="81"/>
      <c r="E5" s="81"/>
      <c r="F5" s="81"/>
      <c r="G5" s="81"/>
      <c r="H5" s="81"/>
    </row>
    <row r="6" spans="1:8" s="8" customFormat="1" ht="110.25">
      <c r="A6" s="47">
        <v>1</v>
      </c>
      <c r="B6" s="46" t="str">
        <f>+Nodrosinajums!B6</f>
        <v>Augšlīgatnes</v>
      </c>
      <c r="C6" s="48" t="s">
        <v>84</v>
      </c>
      <c r="D6" s="48" t="s">
        <v>66</v>
      </c>
      <c r="E6" s="48" t="s">
        <v>79</v>
      </c>
      <c r="F6" s="48" t="s">
        <v>81</v>
      </c>
      <c r="G6" s="48" t="s">
        <v>82</v>
      </c>
      <c r="H6" s="48" t="s">
        <v>83</v>
      </c>
    </row>
    <row r="7" spans="1:8" s="8" customFormat="1" ht="52.5" customHeight="1">
      <c r="A7" s="41"/>
      <c r="B7" s="32"/>
      <c r="C7" s="41"/>
      <c r="D7" s="32"/>
      <c r="E7" s="32"/>
      <c r="F7" s="32"/>
      <c r="G7" s="32"/>
      <c r="H7" s="32"/>
    </row>
  </sheetData>
  <mergeCells count="11">
    <mergeCell ref="F3:H3"/>
    <mergeCell ref="F4:F5"/>
    <mergeCell ref="G4:G5"/>
    <mergeCell ref="H4:H5"/>
    <mergeCell ref="A1:E1"/>
    <mergeCell ref="A3:A5"/>
    <mergeCell ref="B3:B5"/>
    <mergeCell ref="C3:E3"/>
    <mergeCell ref="C4:C5"/>
    <mergeCell ref="D4:D5"/>
    <mergeCell ref="E4:E5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6"/>
  <sheetViews>
    <sheetView tabSelected="1" workbookViewId="0">
      <selection activeCell="D10" sqref="D10"/>
    </sheetView>
  </sheetViews>
  <sheetFormatPr defaultRowHeight="15.75"/>
  <cols>
    <col min="1" max="1" width="6.42578125" style="6" customWidth="1"/>
    <col min="2" max="2" width="13.28515625" style="6" customWidth="1"/>
    <col min="3" max="8" width="16.140625" style="35" customWidth="1"/>
    <col min="9" max="9" width="26.85546875" style="39" customWidth="1"/>
    <col min="10" max="16384" width="9.140625" style="35"/>
  </cols>
  <sheetData>
    <row r="1" spans="1:9" s="8" customFormat="1" ht="18.75">
      <c r="A1" s="65" t="s">
        <v>56</v>
      </c>
      <c r="B1" s="65"/>
      <c r="C1" s="65"/>
      <c r="D1" s="65"/>
      <c r="E1" s="65"/>
      <c r="I1" s="38"/>
    </row>
    <row r="2" spans="1:9" s="8" customFormat="1" ht="18.75">
      <c r="A2" s="9" t="str">
        <f>Nodrosinajums!A2</f>
        <v>Līgatnes novads</v>
      </c>
      <c r="B2" s="34"/>
      <c r="C2" s="34"/>
      <c r="D2" s="34"/>
      <c r="E2" s="34"/>
      <c r="I2" s="38"/>
    </row>
    <row r="3" spans="1:9" s="7" customFormat="1" ht="30" customHeight="1">
      <c r="A3" s="54" t="s">
        <v>0</v>
      </c>
      <c r="B3" s="54" t="s">
        <v>1</v>
      </c>
      <c r="C3" s="54" t="s">
        <v>57</v>
      </c>
      <c r="D3" s="54"/>
      <c r="E3" s="54"/>
      <c r="F3" s="54" t="s">
        <v>58</v>
      </c>
      <c r="G3" s="54"/>
      <c r="H3" s="54"/>
      <c r="I3" s="83" t="s">
        <v>63</v>
      </c>
    </row>
    <row r="4" spans="1:9" s="8" customFormat="1" ht="21.75" customHeight="1">
      <c r="A4" s="55"/>
      <c r="B4" s="82"/>
      <c r="C4" s="54" t="s">
        <v>59</v>
      </c>
      <c r="D4" s="54" t="s">
        <v>49</v>
      </c>
      <c r="E4" s="54" t="s">
        <v>60</v>
      </c>
      <c r="F4" s="54" t="s">
        <v>61</v>
      </c>
      <c r="G4" s="54" t="s">
        <v>60</v>
      </c>
      <c r="H4" s="54" t="s">
        <v>62</v>
      </c>
      <c r="I4" s="84"/>
    </row>
    <row r="5" spans="1:9" s="8" customFormat="1" ht="6" customHeight="1">
      <c r="A5" s="82"/>
      <c r="B5" s="82"/>
      <c r="C5" s="81"/>
      <c r="D5" s="81"/>
      <c r="E5" s="81"/>
      <c r="F5" s="81"/>
      <c r="G5" s="81"/>
      <c r="H5" s="81"/>
      <c r="I5" s="84"/>
    </row>
    <row r="6" spans="1:9" s="8" customFormat="1" ht="141.75">
      <c r="A6" s="47">
        <v>1</v>
      </c>
      <c r="B6" s="46" t="str">
        <f>+Kvalitate!B6</f>
        <v>Augšlīgatnes</v>
      </c>
      <c r="C6" s="48" t="s">
        <v>85</v>
      </c>
      <c r="D6" s="48" t="s">
        <v>86</v>
      </c>
      <c r="E6" s="48" t="s">
        <v>87</v>
      </c>
      <c r="F6" s="48" t="s">
        <v>90</v>
      </c>
      <c r="G6" s="47" t="s">
        <v>89</v>
      </c>
      <c r="H6" s="47" t="s">
        <v>88</v>
      </c>
      <c r="I6" s="36" t="s">
        <v>91</v>
      </c>
    </row>
  </sheetData>
  <mergeCells count="12">
    <mergeCell ref="H4:H5"/>
    <mergeCell ref="I3:I5"/>
    <mergeCell ref="A1:E1"/>
    <mergeCell ref="A3:A5"/>
    <mergeCell ref="B3:B5"/>
    <mergeCell ref="C3:E3"/>
    <mergeCell ref="F3:H3"/>
    <mergeCell ref="C4:C5"/>
    <mergeCell ref="D4:D5"/>
    <mergeCell ref="E4:E5"/>
    <mergeCell ref="F4:F5"/>
    <mergeCell ref="G4:G5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Nodrosinajums</vt:lpstr>
      <vt:lpstr>Pakalpoj-sn</vt:lpstr>
      <vt:lpstr>U-K-apjomi</vt:lpstr>
      <vt:lpstr>Kvalitate</vt:lpstr>
      <vt:lpstr>Infrastrukt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2012-01-26T15:53:46Z</cp:lastPrinted>
  <dcterms:created xsi:type="dcterms:W3CDTF">2011-12-13T13:06:12Z</dcterms:created>
  <dcterms:modified xsi:type="dcterms:W3CDTF">2012-01-26T15:53:49Z</dcterms:modified>
</cp:coreProperties>
</file>