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75" windowWidth="15180" windowHeight="8070" activeTab="3"/>
  </bookViews>
  <sheets>
    <sheet name="Nodrosinajums" sheetId="1" r:id="rId1"/>
    <sheet name="Pakalpoj-sn" sheetId="2" r:id="rId2"/>
    <sheet name="U-K-apjomi" sheetId="3" r:id="rId3"/>
    <sheet name="Probl-risin" sheetId="4" r:id="rId4"/>
  </sheets>
  <calcPr calcId="125725"/>
</workbook>
</file>

<file path=xl/calcChain.xml><?xml version="1.0" encoding="utf-8"?>
<calcChain xmlns="http://schemas.openxmlformats.org/spreadsheetml/2006/main">
  <c r="J45" i="3"/>
  <c r="J46"/>
  <c r="H45"/>
  <c r="H46"/>
  <c r="E45"/>
  <c r="H38"/>
  <c r="H39"/>
  <c r="H37"/>
  <c r="F37" s="1"/>
  <c r="G37" s="1"/>
  <c r="B16" i="1"/>
  <c r="B15"/>
  <c r="B14"/>
  <c r="J47" i="3"/>
  <c r="E46"/>
  <c r="F38"/>
  <c r="G38" s="1"/>
  <c r="J38"/>
  <c r="J39"/>
  <c r="E37"/>
  <c r="E38"/>
  <c r="E6"/>
  <c r="E7"/>
  <c r="M7" i="1"/>
  <c r="M8"/>
  <c r="M6"/>
  <c r="I7"/>
  <c r="I8"/>
  <c r="I6"/>
  <c r="B7" i="4"/>
  <c r="B6"/>
  <c r="B5"/>
  <c r="A2"/>
  <c r="E8" i="3"/>
  <c r="E22"/>
  <c r="E47"/>
  <c r="E39"/>
  <c r="A37"/>
  <c r="A45" s="1"/>
  <c r="H47"/>
  <c r="F39"/>
  <c r="G39" s="1"/>
  <c r="A20"/>
  <c r="A29" s="1"/>
  <c r="A6"/>
  <c r="A13" s="1"/>
  <c r="B7" i="2"/>
  <c r="A7"/>
  <c r="B6"/>
  <c r="A6"/>
  <c r="B5"/>
  <c r="A5"/>
  <c r="K8" i="1"/>
  <c r="K7"/>
  <c r="G8"/>
  <c r="G7"/>
  <c r="K6"/>
  <c r="G6"/>
</calcChain>
</file>

<file path=xl/sharedStrings.xml><?xml version="1.0" encoding="utf-8"?>
<sst xmlns="http://schemas.openxmlformats.org/spreadsheetml/2006/main" count="319" uniqueCount="87">
  <si>
    <t>Nr.p.k.</t>
  </si>
  <si>
    <t>Apdzīvotās vietas nosaukums</t>
  </si>
  <si>
    <t>Iedzīvotāju skaits</t>
  </si>
  <si>
    <t>Ūdensapgādes pakalpojumu nodrošinājums iedzīvotājiem</t>
  </si>
  <si>
    <t>Esošā situācija</t>
  </si>
  <si>
    <t>Plānotais nodrošinājums 2015.g.</t>
  </si>
  <si>
    <t>skaits</t>
  </si>
  <si>
    <t>%</t>
  </si>
  <si>
    <t>Kanalizācijas pakalpojumu nodrošinājums iedzīvotājiem</t>
  </si>
  <si>
    <t>Ūdenssaimniecības pakalpojumu sniedzējs (SPS)</t>
  </si>
  <si>
    <t>Ūdensapgāde</t>
  </si>
  <si>
    <t>Kanalizācija</t>
  </si>
  <si>
    <t>SPS raksturojums</t>
  </si>
  <si>
    <t>Juridiskais statuss</t>
  </si>
  <si>
    <t>Pamatlīdzekļu piederība</t>
  </si>
  <si>
    <t>Gads</t>
  </si>
  <si>
    <t>Iegūtā ūdens daudzums</t>
  </si>
  <si>
    <t>m3/gadā</t>
  </si>
  <si>
    <t>m3/dnn</t>
  </si>
  <si>
    <t>Piegādātā ūdens daudzums, m3/gadā</t>
  </si>
  <si>
    <t>iedzīvotājiem</t>
  </si>
  <si>
    <t>iestādēm</t>
  </si>
  <si>
    <t>uzņēmumiem</t>
  </si>
  <si>
    <t>Kopā</t>
  </si>
  <si>
    <t>Ūdens zudumi</t>
  </si>
  <si>
    <t>l/dnn/cilv.</t>
  </si>
  <si>
    <t>Infiltrācija</t>
  </si>
  <si>
    <t>Uz NAI novadīto notekūdeņu daudzums</t>
  </si>
  <si>
    <t>No lietotājiem savāktais notekūdeņu daudzums, m3/gadā</t>
  </si>
  <si>
    <t>no iedzīvotājiem</t>
  </si>
  <si>
    <t>no iestādēm</t>
  </si>
  <si>
    <t xml:space="preserve"> no uzņēmumiem</t>
  </si>
  <si>
    <t>VARAM dati (ciemā)</t>
  </si>
  <si>
    <t>2011.g. dati (ciemā)</t>
  </si>
  <si>
    <t>pakalpo-jumu zonā</t>
  </si>
  <si>
    <t>Ūdensapgādes un kanalizācijas pakalpojumu nodrošinājums</t>
  </si>
  <si>
    <t>Ūdenssaimniecības pakalpojumu sniedzēji</t>
  </si>
  <si>
    <t>Pamatojums</t>
  </si>
  <si>
    <t>Ūdensapgādes un kanalizācijas pakalpojumu daudzums</t>
  </si>
  <si>
    <t>Ūdensaimniecības pakalpojumu nodrošinājums iestādēm un uzņēmumiem</t>
  </si>
  <si>
    <t>Iestāžu skaits</t>
  </si>
  <si>
    <t>Uzņēmumu skaits</t>
  </si>
  <si>
    <t>Norēķinās pēc skaitītāju datiem, %</t>
  </si>
  <si>
    <t>Iedzīvotāji</t>
  </si>
  <si>
    <t>Iestādes</t>
  </si>
  <si>
    <t>Uzņēmumi</t>
  </si>
  <si>
    <t>-</t>
  </si>
  <si>
    <t>Daugavpils novads</t>
  </si>
  <si>
    <t>ŪDENSSAIMNIECĪBAS INFRASTRUKTŪRĀ NEPIECIEŠAMIE UZLABOJUMI</t>
  </si>
  <si>
    <t xml:space="preserve">N.p.k. </t>
  </si>
  <si>
    <t>Ūdensapgādes sistēmu uzlabošanai</t>
  </si>
  <si>
    <t xml:space="preserve">Notekūdeņu savākšanas un attīrīšanas sistēmu uzlabošanai </t>
  </si>
  <si>
    <t>Citi nepieciešami ūdenssaimniecības sistēmas uzlabojumi</t>
  </si>
  <si>
    <t>Ūdensgūtnes - urbumu sakārtošana (jaunu urbumu izbūve, rekonstrukcija, urbuma tamponēšana)</t>
  </si>
  <si>
    <t>ŪAS izbūve rekonstrukcija</t>
  </si>
  <si>
    <t>Tīklu paplašināšana/ rekonstrukcija (km)</t>
  </si>
  <si>
    <t>Tīklu, KSS izbūve/ rekonstrukcija</t>
  </si>
  <si>
    <t>NAI uzlabošana, izbūve</t>
  </si>
  <si>
    <t>Ūdensapgādes spiediena nodrošināšana (ūdenstorņa rekonstrukcija,2PSS)</t>
  </si>
  <si>
    <t>Objektu demontāža</t>
  </si>
  <si>
    <t>Ugunsdzēsības prasību nodrošināšanai</t>
  </si>
  <si>
    <t>Citi</t>
  </si>
  <si>
    <t>nd</t>
  </si>
  <si>
    <t>Ir pašvaldības lēmums par pakalpojumu sniegšanu un tarifiem</t>
  </si>
  <si>
    <t>Līvānu novads</t>
  </si>
  <si>
    <t>Rudzāti</t>
  </si>
  <si>
    <t>Upenieki</t>
  </si>
  <si>
    <t>Sutri</t>
  </si>
  <si>
    <t>Pabeigt tīklu rekonstrukciju</t>
  </si>
  <si>
    <t>NAI uzlabošana</t>
  </si>
  <si>
    <t>Jaunu NAI izbūve</t>
  </si>
  <si>
    <t>Pēc 2015.g. būtu nepieciešams veikt jaunu urbumu</t>
  </si>
  <si>
    <t>Rudzātu pagasta pārvalde</t>
  </si>
  <si>
    <t>pagasta pārvalde</t>
  </si>
  <si>
    <t>Pašvaldības lēmums un saistošie noteikumi</t>
  </si>
  <si>
    <t>2 KSS rekonstrukcija</t>
  </si>
  <si>
    <t>Jersikas pagasta pārvalde</t>
  </si>
  <si>
    <t>Piezīme: Norādītais iegūtais ūdens daudzums ir indikatīvs</t>
  </si>
  <si>
    <t>Urbuma rekonstrukcija</t>
  </si>
  <si>
    <t>Hidrantu uzstādīšana</t>
  </si>
  <si>
    <t>rekonstrukcija, L = 600 m</t>
  </si>
  <si>
    <t>Rekonstrukcija L = 1200 m</t>
  </si>
  <si>
    <t>Sutru pagasta pārvalde</t>
  </si>
  <si>
    <t>Līvānu novada pašvaldība</t>
  </si>
  <si>
    <t>Maksājumu iekasēšana</t>
  </si>
  <si>
    <t>Piezīme: Dati nav patiesi, nav norādīta infiltrācija, iedzīvotāju notekūdeņu daudzums lielāks par piegādātā ūdens daudzumu uz 1 cilv.</t>
  </si>
  <si>
    <t>Rudzātos un Upeniekos dati kanalizācijas bilancei nav sniegti.</t>
  </si>
</sst>
</file>

<file path=xl/styles.xml><?xml version="1.0" encoding="utf-8"?>
<styleSheet xmlns="http://schemas.openxmlformats.org/spreadsheetml/2006/main">
  <numFmts count="2">
    <numFmt numFmtId="164" formatCode="0.0%"/>
    <numFmt numFmtId="165" formatCode="0.0"/>
  </numFmts>
  <fonts count="12">
    <font>
      <sz val="11"/>
      <color theme="1"/>
      <name val="Calibri"/>
      <family val="2"/>
      <charset val="186"/>
      <scheme val="minor"/>
    </font>
    <font>
      <sz val="11"/>
      <color theme="1"/>
      <name val="Times New Roman"/>
      <family val="1"/>
      <charset val="186"/>
    </font>
    <font>
      <sz val="12"/>
      <color theme="1"/>
      <name val="Times New Roman"/>
      <family val="1"/>
      <charset val="186"/>
    </font>
    <font>
      <b/>
      <sz val="12"/>
      <color theme="1"/>
      <name val="Times New Roman"/>
      <family val="1"/>
      <charset val="186"/>
    </font>
    <font>
      <b/>
      <sz val="14"/>
      <color theme="1"/>
      <name val="Times New Roman"/>
      <family val="1"/>
      <charset val="186"/>
    </font>
    <font>
      <b/>
      <sz val="12"/>
      <color theme="1"/>
      <name val="Calibri"/>
      <family val="2"/>
      <charset val="186"/>
      <scheme val="minor"/>
    </font>
    <font>
      <sz val="14"/>
      <color theme="1"/>
      <name val="Times New Roman"/>
      <family val="1"/>
      <charset val="186"/>
    </font>
    <font>
      <sz val="10"/>
      <color theme="1"/>
      <name val="Times New Roman"/>
      <family val="1"/>
      <charset val="186"/>
    </font>
    <font>
      <b/>
      <sz val="10"/>
      <name val="Times New Roman"/>
      <family val="1"/>
      <charset val="186"/>
    </font>
    <font>
      <i/>
      <sz val="12"/>
      <color theme="1"/>
      <name val="Times New Roman"/>
      <family val="1"/>
      <charset val="186"/>
    </font>
    <font>
      <i/>
      <sz val="11"/>
      <color theme="1"/>
      <name val="Times New Roman"/>
      <family val="1"/>
    </font>
    <font>
      <sz val="12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98">
    <xf numFmtId="0" fontId="0" fillId="0" borderId="0" xfId="0"/>
    <xf numFmtId="0" fontId="2" fillId="0" borderId="0" xfId="0" applyFont="1" applyAlignment="1">
      <alignment vertical="top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4" fillId="0" borderId="0" xfId="0" applyFont="1" applyAlignment="1">
      <alignment vertical="top"/>
    </xf>
    <xf numFmtId="0" fontId="4" fillId="0" borderId="0" xfId="0" applyFont="1" applyAlignment="1">
      <alignment horizontal="left" vertical="top"/>
    </xf>
    <xf numFmtId="0" fontId="4" fillId="0" borderId="0" xfId="0" applyFont="1" applyFill="1"/>
    <xf numFmtId="0" fontId="1" fillId="0" borderId="0" xfId="0" applyFont="1" applyFill="1" applyAlignment="1">
      <alignment horizontal="center"/>
    </xf>
    <xf numFmtId="0" fontId="1" fillId="0" borderId="0" xfId="0" applyFont="1" applyFill="1"/>
    <xf numFmtId="0" fontId="2" fillId="0" borderId="0" xfId="0" applyFont="1" applyFill="1" applyAlignment="1">
      <alignment horizontal="center"/>
    </xf>
    <xf numFmtId="0" fontId="2" fillId="0" borderId="0" xfId="0" applyFont="1" applyFill="1"/>
    <xf numFmtId="0" fontId="2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/>
    <xf numFmtId="165" fontId="2" fillId="0" borderId="1" xfId="0" applyNumberFormat="1" applyFont="1" applyFill="1" applyBorder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0" xfId="0" applyFont="1" applyBorder="1" applyAlignment="1">
      <alignment horizontal="center" vertical="top" wrapText="1"/>
    </xf>
    <xf numFmtId="0" fontId="2" fillId="0" borderId="0" xfId="0" applyFont="1" applyBorder="1" applyAlignment="1">
      <alignment vertical="top" wrapText="1"/>
    </xf>
    <xf numFmtId="164" fontId="2" fillId="0" borderId="0" xfId="0" applyNumberFormat="1" applyFont="1" applyBorder="1" applyAlignment="1">
      <alignment vertical="top" wrapText="1"/>
    </xf>
    <xf numFmtId="164" fontId="2" fillId="0" borderId="0" xfId="0" applyNumberFormat="1" applyFont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0" xfId="0" applyFont="1" applyFill="1" applyBorder="1" applyAlignment="1">
      <alignment vertical="top" wrapText="1"/>
    </xf>
    <xf numFmtId="0" fontId="2" fillId="0" borderId="0" xfId="0" applyFont="1" applyFill="1" applyAlignment="1">
      <alignment vertical="top" wrapText="1"/>
    </xf>
    <xf numFmtId="0" fontId="4" fillId="0" borderId="0" xfId="0" applyFont="1" applyFill="1" applyAlignment="1">
      <alignment vertical="top"/>
    </xf>
    <xf numFmtId="0" fontId="6" fillId="0" borderId="0" xfId="0" applyFont="1" applyFill="1" applyAlignment="1">
      <alignment vertical="top" wrapText="1"/>
    </xf>
    <xf numFmtId="49" fontId="2" fillId="0" borderId="0" xfId="0" applyNumberFormat="1" applyFont="1" applyFill="1" applyAlignment="1">
      <alignment vertical="top" wrapText="1"/>
    </xf>
    <xf numFmtId="0" fontId="2" fillId="0" borderId="0" xfId="0" applyFont="1"/>
    <xf numFmtId="0" fontId="7" fillId="0" borderId="1" xfId="0" applyFont="1" applyBorder="1" applyAlignment="1">
      <alignment horizontal="center" vertical="center" wrapText="1"/>
    </xf>
    <xf numFmtId="49" fontId="2" fillId="0" borderId="0" xfId="0" applyNumberFormat="1" applyFont="1"/>
    <xf numFmtId="0" fontId="8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vertical="top"/>
    </xf>
    <xf numFmtId="0" fontId="2" fillId="0" borderId="0" xfId="0" applyFont="1" applyFill="1" applyBorder="1" applyAlignment="1">
      <alignment horizontal="center"/>
    </xf>
    <xf numFmtId="0" fontId="2" fillId="0" borderId="0" xfId="0" applyFont="1" applyFill="1" applyBorder="1"/>
    <xf numFmtId="165" fontId="2" fillId="0" borderId="0" xfId="0" applyNumberFormat="1" applyFont="1" applyFill="1" applyBorder="1" applyAlignment="1">
      <alignment horizontal="center"/>
    </xf>
    <xf numFmtId="0" fontId="2" fillId="0" borderId="0" xfId="0" applyFont="1" applyAlignment="1"/>
    <xf numFmtId="0" fontId="7" fillId="0" borderId="1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/>
    </xf>
    <xf numFmtId="2" fontId="2" fillId="0" borderId="1" xfId="0" applyNumberFormat="1" applyFont="1" applyFill="1" applyBorder="1" applyAlignment="1">
      <alignment horizontal="center"/>
    </xf>
    <xf numFmtId="164" fontId="2" fillId="0" borderId="1" xfId="0" applyNumberFormat="1" applyFont="1" applyFill="1" applyBorder="1" applyAlignment="1">
      <alignment horizontal="center"/>
    </xf>
    <xf numFmtId="164" fontId="2" fillId="0" borderId="0" xfId="0" applyNumberFormat="1" applyFont="1" applyFill="1" applyBorder="1" applyAlignment="1">
      <alignment horizontal="center"/>
    </xf>
    <xf numFmtId="164" fontId="2" fillId="0" borderId="1" xfId="0" applyNumberFormat="1" applyFont="1" applyFill="1" applyBorder="1" applyAlignment="1">
      <alignment horizontal="center" vertical="top" wrapText="1"/>
    </xf>
    <xf numFmtId="9" fontId="2" fillId="0" borderId="1" xfId="0" applyNumberFormat="1" applyFont="1" applyFill="1" applyBorder="1" applyAlignment="1">
      <alignment horizontal="center" vertical="top" wrapText="1"/>
    </xf>
    <xf numFmtId="0" fontId="9" fillId="0" borderId="0" xfId="0" applyFont="1" applyFill="1" applyBorder="1" applyAlignment="1">
      <alignment vertical="top"/>
    </xf>
    <xf numFmtId="0" fontId="9" fillId="0" borderId="0" xfId="0" applyFont="1" applyFill="1" applyBorder="1" applyAlignment="1">
      <alignment horizontal="center"/>
    </xf>
    <xf numFmtId="0" fontId="9" fillId="0" borderId="0" xfId="0" applyFont="1" applyFill="1" applyBorder="1"/>
    <xf numFmtId="2" fontId="9" fillId="0" borderId="0" xfId="0" applyNumberFormat="1" applyFont="1" applyFill="1" applyBorder="1" applyAlignment="1">
      <alignment horizontal="center"/>
    </xf>
    <xf numFmtId="165" fontId="9" fillId="0" borderId="0" xfId="0" applyNumberFormat="1" applyFont="1" applyFill="1" applyBorder="1" applyAlignment="1">
      <alignment horizontal="center"/>
    </xf>
    <xf numFmtId="0" fontId="9" fillId="0" borderId="0" xfId="0" applyFont="1" applyFill="1"/>
    <xf numFmtId="164" fontId="9" fillId="0" borderId="0" xfId="0" applyNumberFormat="1" applyFont="1" applyFill="1" applyBorder="1" applyAlignment="1">
      <alignment horizontal="center"/>
    </xf>
    <xf numFmtId="0" fontId="10" fillId="0" borderId="0" xfId="0" applyFont="1" applyFill="1"/>
    <xf numFmtId="0" fontId="2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2" fillId="0" borderId="2" xfId="0" applyFont="1" applyFill="1" applyBorder="1" applyAlignment="1">
      <alignment horizontal="center"/>
    </xf>
    <xf numFmtId="164" fontId="2" fillId="0" borderId="2" xfId="0" applyNumberFormat="1" applyFont="1" applyFill="1" applyBorder="1" applyAlignment="1">
      <alignment horizontal="center"/>
    </xf>
    <xf numFmtId="165" fontId="2" fillId="0" borderId="2" xfId="0" applyNumberFormat="1" applyFont="1" applyFill="1" applyBorder="1" applyAlignment="1">
      <alignment horizontal="center"/>
    </xf>
    <xf numFmtId="0" fontId="4" fillId="0" borderId="0" xfId="0" applyFont="1" applyAlignment="1">
      <alignment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0" fillId="0" borderId="1" xfId="0" applyBorder="1" applyAlignment="1">
      <alignment wrapText="1"/>
    </xf>
    <xf numFmtId="0" fontId="0" fillId="0" borderId="1" xfId="0" applyBorder="1" applyAlignment="1">
      <alignment vertical="top" wrapText="1"/>
    </xf>
    <xf numFmtId="0" fontId="2" fillId="0" borderId="4" xfId="0" applyFont="1" applyBorder="1" applyAlignment="1">
      <alignment horizontal="center" vertical="top" wrapText="1"/>
    </xf>
    <xf numFmtId="0" fontId="0" fillId="0" borderId="6" xfId="0" applyBorder="1" applyAlignment="1">
      <alignment horizontal="center" vertical="top" wrapText="1"/>
    </xf>
    <xf numFmtId="0" fontId="0" fillId="0" borderId="6" xfId="0" applyBorder="1" applyAlignment="1">
      <alignment vertical="top" wrapText="1"/>
    </xf>
    <xf numFmtId="0" fontId="2" fillId="0" borderId="5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top" wrapText="1"/>
    </xf>
    <xf numFmtId="0" fontId="2" fillId="0" borderId="2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wrapText="1"/>
    </xf>
    <xf numFmtId="0" fontId="9" fillId="0" borderId="0" xfId="0" applyFont="1" applyFill="1" applyBorder="1" applyAlignment="1">
      <alignment horizontal="left"/>
    </xf>
    <xf numFmtId="0" fontId="3" fillId="0" borderId="2" xfId="0" applyFont="1" applyFill="1" applyBorder="1" applyAlignment="1">
      <alignment vertical="top"/>
    </xf>
    <xf numFmtId="0" fontId="3" fillId="0" borderId="7" xfId="0" applyFont="1" applyFill="1" applyBorder="1" applyAlignment="1">
      <alignment vertical="top"/>
    </xf>
    <xf numFmtId="0" fontId="3" fillId="0" borderId="3" xfId="0" applyFont="1" applyFill="1" applyBorder="1" applyAlignment="1">
      <alignment vertical="top"/>
    </xf>
    <xf numFmtId="0" fontId="2" fillId="0" borderId="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left"/>
    </xf>
    <xf numFmtId="0" fontId="4" fillId="0" borderId="0" xfId="0" applyFont="1" applyFill="1" applyAlignment="1">
      <alignment horizontal="left" vertical="top" wrapText="1"/>
    </xf>
    <xf numFmtId="0" fontId="7" fillId="0" borderId="1" xfId="0" applyFont="1" applyBorder="1" applyAlignment="1">
      <alignment horizontal="center" vertical="center" wrapText="1"/>
    </xf>
    <xf numFmtId="0" fontId="11" fillId="0" borderId="1" xfId="0" applyFont="1" applyFill="1" applyBorder="1" applyAlignment="1">
      <alignment wrapText="1"/>
    </xf>
    <xf numFmtId="0" fontId="2" fillId="0" borderId="6" xfId="0" applyFont="1" applyFill="1" applyBorder="1" applyAlignment="1">
      <alignment horizontal="center" vertical="top" wrapText="1"/>
    </xf>
    <xf numFmtId="0" fontId="0" fillId="0" borderId="2" xfId="0" applyBorder="1" applyAlignment="1">
      <alignment wrapText="1"/>
    </xf>
    <xf numFmtId="0" fontId="0" fillId="0" borderId="2" xfId="0" applyBorder="1" applyAlignment="1">
      <alignment vertical="top" wrapText="1"/>
    </xf>
    <xf numFmtId="0" fontId="11" fillId="0" borderId="1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16"/>
  <sheetViews>
    <sheetView workbookViewId="0">
      <selection activeCell="B19" sqref="B19"/>
    </sheetView>
  </sheetViews>
  <sheetFormatPr defaultRowHeight="15.75"/>
  <cols>
    <col min="1" max="1" width="6" style="1" customWidth="1"/>
    <col min="2" max="2" width="21.5703125" style="1" customWidth="1"/>
    <col min="3" max="6" width="10.28515625" style="1" customWidth="1"/>
    <col min="7" max="9" width="9.85546875" style="1" customWidth="1"/>
    <col min="10" max="10" width="9.140625" style="1"/>
    <col min="11" max="11" width="8.28515625" style="1" customWidth="1"/>
    <col min="12" max="12" width="13.140625" style="1" bestFit="1" customWidth="1"/>
    <col min="13" max="13" width="10.140625" style="1" bestFit="1" customWidth="1"/>
    <col min="14" max="16384" width="9.140625" style="1"/>
  </cols>
  <sheetData>
    <row r="1" spans="1:17" ht="18.75">
      <c r="A1" s="62" t="s">
        <v>35</v>
      </c>
      <c r="B1" s="62"/>
      <c r="C1" s="62"/>
      <c r="D1" s="62"/>
      <c r="E1" s="62"/>
      <c r="F1" s="62"/>
      <c r="G1" s="62"/>
      <c r="H1" s="62"/>
      <c r="I1" s="62"/>
      <c r="J1" s="62"/>
      <c r="K1" s="62"/>
      <c r="L1" s="62"/>
      <c r="M1" s="62"/>
    </row>
    <row r="2" spans="1:17" ht="18.75">
      <c r="A2" s="5" t="s">
        <v>47</v>
      </c>
    </row>
    <row r="3" spans="1:17" s="2" customFormat="1" ht="36" customHeight="1">
      <c r="A3" s="63" t="s">
        <v>0</v>
      </c>
      <c r="B3" s="63" t="s">
        <v>1</v>
      </c>
      <c r="C3" s="63" t="s">
        <v>2</v>
      </c>
      <c r="D3" s="63"/>
      <c r="E3" s="63"/>
      <c r="F3" s="63" t="s">
        <v>3</v>
      </c>
      <c r="G3" s="63"/>
      <c r="H3" s="63"/>
      <c r="I3" s="63"/>
      <c r="J3" s="63" t="s">
        <v>8</v>
      </c>
      <c r="K3" s="63"/>
      <c r="L3" s="63"/>
      <c r="M3" s="63"/>
    </row>
    <row r="4" spans="1:17">
      <c r="A4" s="65"/>
      <c r="B4" s="66"/>
      <c r="C4" s="64" t="s">
        <v>32</v>
      </c>
      <c r="D4" s="64" t="s">
        <v>33</v>
      </c>
      <c r="E4" s="64" t="s">
        <v>34</v>
      </c>
      <c r="F4" s="64" t="s">
        <v>4</v>
      </c>
      <c r="G4" s="64"/>
      <c r="H4" s="65" t="s">
        <v>5</v>
      </c>
      <c r="I4" s="65"/>
      <c r="J4" s="64" t="s">
        <v>4</v>
      </c>
      <c r="K4" s="64"/>
      <c r="L4" s="65" t="s">
        <v>5</v>
      </c>
      <c r="M4" s="65"/>
    </row>
    <row r="5" spans="1:17">
      <c r="A5" s="66"/>
      <c r="B5" s="93"/>
      <c r="C5" s="94"/>
      <c r="D5" s="67"/>
      <c r="E5" s="67"/>
      <c r="F5" s="4" t="s">
        <v>6</v>
      </c>
      <c r="G5" s="4" t="s">
        <v>7</v>
      </c>
      <c r="H5" s="4" t="s">
        <v>6</v>
      </c>
      <c r="I5" s="4" t="s">
        <v>7</v>
      </c>
      <c r="J5" s="4" t="s">
        <v>6</v>
      </c>
      <c r="K5" s="4" t="s">
        <v>7</v>
      </c>
      <c r="L5" s="4" t="s">
        <v>6</v>
      </c>
      <c r="M5" s="4" t="s">
        <v>7</v>
      </c>
      <c r="O5" s="19"/>
      <c r="P5" s="19"/>
      <c r="Q5" s="19"/>
    </row>
    <row r="6" spans="1:17" s="25" customFormat="1">
      <c r="A6" s="22">
        <v>1</v>
      </c>
      <c r="B6" s="91" t="s">
        <v>65</v>
      </c>
      <c r="C6" s="95">
        <v>390</v>
      </c>
      <c r="D6" s="92">
        <v>410</v>
      </c>
      <c r="E6" s="22">
        <v>410</v>
      </c>
      <c r="F6" s="22">
        <v>380</v>
      </c>
      <c r="G6" s="43">
        <f>+F6/D6</f>
        <v>0.92682926829268297</v>
      </c>
      <c r="H6" s="22">
        <v>380</v>
      </c>
      <c r="I6" s="43">
        <f>H6/D6</f>
        <v>0.92682926829268297</v>
      </c>
      <c r="J6" s="22">
        <v>300</v>
      </c>
      <c r="K6" s="43">
        <f>+J6/D6</f>
        <v>0.73170731707317072</v>
      </c>
      <c r="L6" s="22">
        <v>300</v>
      </c>
      <c r="M6" s="43">
        <f>L6/D6</f>
        <v>0.73170731707317072</v>
      </c>
      <c r="O6" s="24"/>
      <c r="P6" s="32"/>
      <c r="Q6" s="24"/>
    </row>
    <row r="7" spans="1:17" s="25" customFormat="1">
      <c r="A7" s="22">
        <v>2</v>
      </c>
      <c r="B7" s="91" t="s">
        <v>66</v>
      </c>
      <c r="C7" s="95">
        <v>249</v>
      </c>
      <c r="D7" s="92">
        <v>240</v>
      </c>
      <c r="E7" s="22">
        <v>120</v>
      </c>
      <c r="F7" s="22">
        <v>120</v>
      </c>
      <c r="G7" s="43">
        <f t="shared" ref="G7:G8" si="0">+F7/D7</f>
        <v>0.5</v>
      </c>
      <c r="H7" s="22">
        <v>120</v>
      </c>
      <c r="I7" s="43">
        <f t="shared" ref="I7:I8" si="1">H7/D7</f>
        <v>0.5</v>
      </c>
      <c r="J7" s="22">
        <v>80</v>
      </c>
      <c r="K7" s="43">
        <f t="shared" ref="K7:K8" si="2">+J7/D7</f>
        <v>0.33333333333333331</v>
      </c>
      <c r="L7" s="22">
        <v>80</v>
      </c>
      <c r="M7" s="43">
        <f t="shared" ref="M7:M8" si="3">L7/D7</f>
        <v>0.33333333333333331</v>
      </c>
      <c r="O7" s="24"/>
      <c r="P7" s="32"/>
      <c r="Q7" s="24"/>
    </row>
    <row r="8" spans="1:17" s="25" customFormat="1">
      <c r="A8" s="22">
        <v>3</v>
      </c>
      <c r="B8" s="91" t="s">
        <v>67</v>
      </c>
      <c r="C8" s="95">
        <v>230</v>
      </c>
      <c r="D8" s="92">
        <v>208</v>
      </c>
      <c r="E8" s="22">
        <v>150</v>
      </c>
      <c r="F8" s="22">
        <v>99</v>
      </c>
      <c r="G8" s="43">
        <f t="shared" si="0"/>
        <v>0.47596153846153844</v>
      </c>
      <c r="H8" s="22">
        <v>99</v>
      </c>
      <c r="I8" s="43">
        <f t="shared" si="1"/>
        <v>0.47596153846153844</v>
      </c>
      <c r="J8" s="22">
        <v>49</v>
      </c>
      <c r="K8" s="43">
        <f t="shared" si="2"/>
        <v>0.23557692307692307</v>
      </c>
      <c r="L8" s="22">
        <v>49</v>
      </c>
      <c r="M8" s="43">
        <f t="shared" si="3"/>
        <v>0.23557692307692307</v>
      </c>
      <c r="O8" s="24"/>
      <c r="P8" s="32"/>
      <c r="Q8" s="24"/>
    </row>
    <row r="9" spans="1:17">
      <c r="A9" s="18"/>
      <c r="B9" s="19"/>
      <c r="C9" s="19"/>
      <c r="D9" s="19"/>
      <c r="E9" s="19"/>
      <c r="F9" s="19"/>
      <c r="G9" s="20"/>
      <c r="H9" s="18"/>
      <c r="I9" s="21"/>
      <c r="J9" s="19"/>
      <c r="K9" s="20"/>
      <c r="L9" s="18"/>
      <c r="M9" s="21"/>
    </row>
    <row r="10" spans="1:17" hidden="1"/>
    <row r="11" spans="1:17" ht="35.25" customHeight="1">
      <c r="A11" s="63" t="s">
        <v>0</v>
      </c>
      <c r="B11" s="63" t="s">
        <v>1</v>
      </c>
      <c r="C11" s="64" t="s">
        <v>39</v>
      </c>
      <c r="D11" s="64"/>
      <c r="E11" s="64"/>
      <c r="F11" s="67"/>
      <c r="G11" s="68" t="s">
        <v>42</v>
      </c>
      <c r="H11" s="71"/>
      <c r="I11" s="72"/>
    </row>
    <row r="12" spans="1:17">
      <c r="A12" s="65"/>
      <c r="B12" s="66"/>
      <c r="C12" s="68" t="s">
        <v>10</v>
      </c>
      <c r="D12" s="69"/>
      <c r="E12" s="68" t="s">
        <v>11</v>
      </c>
      <c r="F12" s="70"/>
      <c r="G12" s="73" t="s">
        <v>43</v>
      </c>
      <c r="H12" s="73" t="s">
        <v>44</v>
      </c>
      <c r="I12" s="73" t="s">
        <v>45</v>
      </c>
    </row>
    <row r="13" spans="1:17" ht="31.5">
      <c r="A13" s="66"/>
      <c r="B13" s="66"/>
      <c r="C13" s="4" t="s">
        <v>40</v>
      </c>
      <c r="D13" s="4" t="s">
        <v>41</v>
      </c>
      <c r="E13" s="4" t="s">
        <v>40</v>
      </c>
      <c r="F13" s="4" t="s">
        <v>41</v>
      </c>
      <c r="G13" s="74"/>
      <c r="H13" s="74"/>
      <c r="I13" s="74"/>
    </row>
    <row r="14" spans="1:17" s="25" customFormat="1">
      <c r="A14" s="22">
        <v>1</v>
      </c>
      <c r="B14" s="23" t="str">
        <f>B6</f>
        <v>Rudzāti</v>
      </c>
      <c r="C14" s="22">
        <v>2</v>
      </c>
      <c r="D14" s="22">
        <v>0</v>
      </c>
      <c r="E14" s="22" t="s">
        <v>62</v>
      </c>
      <c r="F14" s="22">
        <v>0</v>
      </c>
      <c r="G14" s="43">
        <v>0.28000000000000003</v>
      </c>
      <c r="H14" s="44" t="s">
        <v>62</v>
      </c>
      <c r="I14" s="44" t="s">
        <v>46</v>
      </c>
    </row>
    <row r="15" spans="1:17" s="25" customFormat="1">
      <c r="A15" s="22">
        <v>2</v>
      </c>
      <c r="B15" s="23" t="str">
        <f>B7</f>
        <v>Upenieki</v>
      </c>
      <c r="C15" s="22">
        <v>2</v>
      </c>
      <c r="D15" s="22">
        <v>0</v>
      </c>
      <c r="E15" s="22">
        <v>2</v>
      </c>
      <c r="F15" s="22">
        <v>0</v>
      </c>
      <c r="G15" s="44" t="s">
        <v>62</v>
      </c>
      <c r="H15" s="44" t="s">
        <v>62</v>
      </c>
      <c r="I15" s="44" t="s">
        <v>46</v>
      </c>
    </row>
    <row r="16" spans="1:17" s="25" customFormat="1">
      <c r="A16" s="22">
        <v>3</v>
      </c>
      <c r="B16" s="23" t="str">
        <f>B8</f>
        <v>Sutri</v>
      </c>
      <c r="C16" s="22">
        <v>1</v>
      </c>
      <c r="D16" s="22">
        <v>0</v>
      </c>
      <c r="E16" s="22">
        <v>1</v>
      </c>
      <c r="F16" s="22">
        <v>0</v>
      </c>
      <c r="G16" s="44">
        <v>0.9</v>
      </c>
      <c r="H16" s="44">
        <v>1</v>
      </c>
      <c r="I16" s="44" t="s">
        <v>46</v>
      </c>
    </row>
  </sheetData>
  <mergeCells count="22">
    <mergeCell ref="A11:A13"/>
    <mergeCell ref="B11:B13"/>
    <mergeCell ref="E4:E5"/>
    <mergeCell ref="J3:M3"/>
    <mergeCell ref="J4:K4"/>
    <mergeCell ref="L4:M4"/>
    <mergeCell ref="D4:D5"/>
    <mergeCell ref="C11:F11"/>
    <mergeCell ref="C12:D12"/>
    <mergeCell ref="E12:F12"/>
    <mergeCell ref="G11:I11"/>
    <mergeCell ref="G12:G13"/>
    <mergeCell ref="H12:H13"/>
    <mergeCell ref="I12:I13"/>
    <mergeCell ref="A1:M1"/>
    <mergeCell ref="C3:E3"/>
    <mergeCell ref="F3:I3"/>
    <mergeCell ref="F4:G4"/>
    <mergeCell ref="H4:I4"/>
    <mergeCell ref="A3:A5"/>
    <mergeCell ref="B3:B5"/>
    <mergeCell ref="C4:C5"/>
  </mergeCells>
  <printOptions horizontalCentered="1"/>
  <pageMargins left="0.31496062992125984" right="0.31496062992125984" top="1.1417322834645669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I7"/>
  <sheetViews>
    <sheetView workbookViewId="0">
      <selection activeCell="C10" sqref="C10"/>
    </sheetView>
  </sheetViews>
  <sheetFormatPr defaultRowHeight="15.75"/>
  <cols>
    <col min="1" max="1" width="6" style="3" customWidth="1"/>
    <col min="2" max="2" width="12.7109375" style="1" customWidth="1"/>
    <col min="3" max="3" width="13.5703125" style="1" customWidth="1"/>
    <col min="4" max="4" width="18.85546875" style="1" customWidth="1"/>
    <col min="5" max="5" width="15.7109375" style="1" customWidth="1"/>
    <col min="6" max="6" width="30" style="1" customWidth="1"/>
    <col min="7" max="8" width="15.42578125" style="1" customWidth="1"/>
    <col min="9" max="9" width="0.42578125" style="1" customWidth="1"/>
    <col min="10" max="16384" width="9.140625" style="1"/>
  </cols>
  <sheetData>
    <row r="1" spans="1:9" ht="18.75">
      <c r="A1" s="6" t="s">
        <v>36</v>
      </c>
    </row>
    <row r="2" spans="1:9" ht="18.75">
      <c r="A2" s="6" t="s">
        <v>64</v>
      </c>
    </row>
    <row r="3" spans="1:9" s="2" customFormat="1" ht="39.75" customHeight="1">
      <c r="A3" s="63" t="s">
        <v>0</v>
      </c>
      <c r="B3" s="63" t="s">
        <v>1</v>
      </c>
      <c r="C3" s="63" t="s">
        <v>9</v>
      </c>
      <c r="D3" s="63"/>
      <c r="E3" s="63" t="s">
        <v>12</v>
      </c>
      <c r="F3" s="63"/>
      <c r="G3" s="63"/>
      <c r="H3" s="63"/>
      <c r="I3" s="63"/>
    </row>
    <row r="4" spans="1:9" ht="34.5" customHeight="1">
      <c r="A4" s="75"/>
      <c r="B4" s="76"/>
      <c r="C4" s="17" t="s">
        <v>10</v>
      </c>
      <c r="D4" s="17" t="s">
        <v>11</v>
      </c>
      <c r="E4" s="17" t="s">
        <v>13</v>
      </c>
      <c r="F4" s="17" t="s">
        <v>37</v>
      </c>
      <c r="G4" s="17" t="s">
        <v>14</v>
      </c>
      <c r="H4" s="53" t="s">
        <v>84</v>
      </c>
      <c r="I4" s="17"/>
    </row>
    <row r="5" spans="1:9" s="58" customFormat="1" ht="45">
      <c r="A5" s="57">
        <f>+Nodrosinajums!A6</f>
        <v>1</v>
      </c>
      <c r="B5" s="96" t="str">
        <f>+Nodrosinajums!B6</f>
        <v>Rudzāti</v>
      </c>
      <c r="C5" s="96" t="s">
        <v>72</v>
      </c>
      <c r="D5" s="96" t="s">
        <v>72</v>
      </c>
      <c r="E5" s="96" t="s">
        <v>73</v>
      </c>
      <c r="F5" s="96" t="s">
        <v>74</v>
      </c>
      <c r="G5" s="96" t="s">
        <v>83</v>
      </c>
      <c r="H5" s="96" t="s">
        <v>72</v>
      </c>
      <c r="I5" s="57"/>
    </row>
    <row r="6" spans="1:9" s="56" customFormat="1" ht="65.25" customHeight="1">
      <c r="A6" s="55">
        <f>+Nodrosinajums!A7</f>
        <v>2</v>
      </c>
      <c r="B6" s="97" t="str">
        <f>+Nodrosinajums!B7</f>
        <v>Upenieki</v>
      </c>
      <c r="C6" s="97" t="s">
        <v>76</v>
      </c>
      <c r="D6" s="97" t="s">
        <v>76</v>
      </c>
      <c r="E6" s="96" t="s">
        <v>73</v>
      </c>
      <c r="F6" s="97" t="s">
        <v>63</v>
      </c>
      <c r="G6" s="96" t="s">
        <v>83</v>
      </c>
      <c r="H6" s="97" t="s">
        <v>76</v>
      </c>
      <c r="I6" s="55"/>
    </row>
    <row r="7" spans="1:9" s="58" customFormat="1" ht="66" customHeight="1">
      <c r="A7" s="57">
        <f>+Nodrosinajums!A8</f>
        <v>3</v>
      </c>
      <c r="B7" s="96" t="str">
        <f>+Nodrosinajums!B8</f>
        <v>Sutri</v>
      </c>
      <c r="C7" s="96" t="s">
        <v>82</v>
      </c>
      <c r="D7" s="96" t="s">
        <v>82</v>
      </c>
      <c r="E7" s="96" t="s">
        <v>73</v>
      </c>
      <c r="F7" s="96" t="s">
        <v>63</v>
      </c>
      <c r="G7" s="96" t="s">
        <v>83</v>
      </c>
      <c r="H7" s="57" t="s">
        <v>62</v>
      </c>
      <c r="I7" s="57"/>
    </row>
  </sheetData>
  <mergeCells count="4">
    <mergeCell ref="C3:D3"/>
    <mergeCell ref="A3:A4"/>
    <mergeCell ref="B3:B4"/>
    <mergeCell ref="E3:I3"/>
  </mergeCells>
  <printOptions horizontalCentered="1"/>
  <pageMargins left="0.51181102362204722" right="0.51181102362204722" top="1.1417322834645669" bottom="0.74803149606299213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M49"/>
  <sheetViews>
    <sheetView topLeftCell="A25" workbookViewId="0">
      <selection activeCell="A51" sqref="A51"/>
    </sheetView>
  </sheetViews>
  <sheetFormatPr defaultRowHeight="15"/>
  <cols>
    <col min="1" max="1" width="14.140625" style="9" customWidth="1"/>
    <col min="2" max="2" width="9.140625" style="8"/>
    <col min="3" max="3" width="10.140625" style="9" hidden="1" customWidth="1"/>
    <col min="4" max="7" width="10.85546875" style="9" customWidth="1"/>
    <col min="8" max="12" width="13.140625" style="9" customWidth="1"/>
    <col min="13" max="14" width="9.140625" style="9"/>
    <col min="15" max="15" width="13.140625" style="9" bestFit="1" customWidth="1"/>
    <col min="16" max="16384" width="9.140625" style="9"/>
  </cols>
  <sheetData>
    <row r="1" spans="1:12" ht="18.75">
      <c r="A1" s="7" t="s">
        <v>38</v>
      </c>
    </row>
    <row r="2" spans="1:12" ht="24" customHeight="1">
      <c r="A2" s="7" t="s">
        <v>64</v>
      </c>
    </row>
    <row r="3" spans="1:12" s="12" customFormat="1" ht="15.75">
      <c r="A3" s="81" t="s">
        <v>1</v>
      </c>
      <c r="B3" s="81" t="s">
        <v>15</v>
      </c>
      <c r="C3" s="81"/>
      <c r="D3" s="82" t="s">
        <v>10</v>
      </c>
      <c r="E3" s="83"/>
      <c r="F3" s="83"/>
      <c r="G3" s="83"/>
      <c r="H3" s="84"/>
      <c r="I3" s="84"/>
      <c r="J3" s="84"/>
      <c r="K3" s="84"/>
      <c r="L3" s="85"/>
    </row>
    <row r="4" spans="1:12" s="12" customFormat="1" ht="33" customHeight="1">
      <c r="A4" s="81"/>
      <c r="B4" s="81"/>
      <c r="C4" s="81"/>
      <c r="D4" s="81" t="s">
        <v>16</v>
      </c>
      <c r="E4" s="81"/>
      <c r="F4" s="86" t="s">
        <v>24</v>
      </c>
      <c r="G4" s="87"/>
      <c r="H4" s="81" t="s">
        <v>19</v>
      </c>
      <c r="I4" s="81"/>
      <c r="J4" s="81"/>
      <c r="K4" s="81"/>
      <c r="L4" s="81"/>
    </row>
    <row r="5" spans="1:12" s="12" customFormat="1" ht="33" customHeight="1">
      <c r="A5" s="81"/>
      <c r="B5" s="81"/>
      <c r="C5" s="81"/>
      <c r="D5" s="13" t="s">
        <v>17</v>
      </c>
      <c r="E5" s="13" t="s">
        <v>18</v>
      </c>
      <c r="F5" s="13" t="s">
        <v>17</v>
      </c>
      <c r="G5" s="13" t="s">
        <v>7</v>
      </c>
      <c r="H5" s="13" t="s">
        <v>23</v>
      </c>
      <c r="I5" s="13" t="s">
        <v>20</v>
      </c>
      <c r="J5" s="13" t="s">
        <v>25</v>
      </c>
      <c r="K5" s="13" t="s">
        <v>21</v>
      </c>
      <c r="L5" s="13" t="s">
        <v>22</v>
      </c>
    </row>
    <row r="6" spans="1:12" s="11" customFormat="1" ht="15.75">
      <c r="A6" s="78" t="str">
        <f>+Nodrosinajums!B6</f>
        <v>Rudzāti</v>
      </c>
      <c r="B6" s="14">
        <v>2008</v>
      </c>
      <c r="C6" s="15"/>
      <c r="D6" s="14">
        <v>43808</v>
      </c>
      <c r="E6" s="16">
        <f t="shared" ref="E6:E7" si="0">D6/365</f>
        <v>120.02191780821917</v>
      </c>
      <c r="F6" s="14" t="s">
        <v>62</v>
      </c>
      <c r="G6" s="14" t="s">
        <v>62</v>
      </c>
      <c r="H6" s="14" t="s">
        <v>62</v>
      </c>
      <c r="I6" s="14" t="s">
        <v>62</v>
      </c>
      <c r="J6" s="14" t="s">
        <v>62</v>
      </c>
      <c r="K6" s="14" t="s">
        <v>62</v>
      </c>
      <c r="L6" s="14" t="s">
        <v>62</v>
      </c>
    </row>
    <row r="7" spans="1:12" s="11" customFormat="1" ht="15.75">
      <c r="A7" s="79"/>
      <c r="B7" s="14">
        <v>2009</v>
      </c>
      <c r="C7" s="15"/>
      <c r="D7" s="14">
        <v>33943</v>
      </c>
      <c r="E7" s="16">
        <f t="shared" si="0"/>
        <v>92.9945205479452</v>
      </c>
      <c r="F7" s="14" t="s">
        <v>62</v>
      </c>
      <c r="G7" s="14" t="s">
        <v>62</v>
      </c>
      <c r="H7" s="14" t="s">
        <v>62</v>
      </c>
      <c r="I7" s="14" t="s">
        <v>62</v>
      </c>
      <c r="J7" s="14" t="s">
        <v>62</v>
      </c>
      <c r="K7" s="14" t="s">
        <v>62</v>
      </c>
      <c r="L7" s="14" t="s">
        <v>62</v>
      </c>
    </row>
    <row r="8" spans="1:12" s="11" customFormat="1" ht="15.75">
      <c r="A8" s="80"/>
      <c r="B8" s="14">
        <v>2010</v>
      </c>
      <c r="C8" s="15"/>
      <c r="D8" s="14">
        <v>33145</v>
      </c>
      <c r="E8" s="16">
        <f>D8/365</f>
        <v>90.808219178082197</v>
      </c>
      <c r="F8" s="14" t="s">
        <v>62</v>
      </c>
      <c r="G8" s="14" t="s">
        <v>62</v>
      </c>
      <c r="H8" s="14" t="s">
        <v>62</v>
      </c>
      <c r="I8" s="14" t="s">
        <v>62</v>
      </c>
      <c r="J8" s="14" t="s">
        <v>62</v>
      </c>
      <c r="K8" s="14" t="s">
        <v>62</v>
      </c>
      <c r="L8" s="14" t="s">
        <v>62</v>
      </c>
    </row>
    <row r="9" spans="1:12" s="11" customFormat="1" ht="5.25" customHeight="1">
      <c r="B9" s="10"/>
    </row>
    <row r="10" spans="1:12" s="12" customFormat="1" ht="15.75" hidden="1">
      <c r="A10" s="81" t="s">
        <v>1</v>
      </c>
      <c r="B10" s="81" t="s">
        <v>15</v>
      </c>
      <c r="C10" s="81"/>
      <c r="D10" s="82" t="s">
        <v>11</v>
      </c>
      <c r="E10" s="83"/>
      <c r="F10" s="83"/>
      <c r="G10" s="83"/>
      <c r="H10" s="84"/>
      <c r="I10" s="84"/>
      <c r="J10" s="84"/>
      <c r="K10" s="84"/>
      <c r="L10" s="85"/>
    </row>
    <row r="11" spans="1:12" s="12" customFormat="1" ht="33" hidden="1" customHeight="1">
      <c r="A11" s="81"/>
      <c r="B11" s="81"/>
      <c r="C11" s="81"/>
      <c r="D11" s="81" t="s">
        <v>27</v>
      </c>
      <c r="E11" s="81"/>
      <c r="F11" s="86" t="s">
        <v>26</v>
      </c>
      <c r="G11" s="87"/>
      <c r="H11" s="81" t="s">
        <v>28</v>
      </c>
      <c r="I11" s="81"/>
      <c r="J11" s="81"/>
      <c r="K11" s="81"/>
      <c r="L11" s="81"/>
    </row>
    <row r="12" spans="1:12" s="12" customFormat="1" ht="33" hidden="1" customHeight="1">
      <c r="A12" s="81"/>
      <c r="B12" s="81"/>
      <c r="C12" s="81"/>
      <c r="D12" s="13" t="s">
        <v>17</v>
      </c>
      <c r="E12" s="13" t="s">
        <v>18</v>
      </c>
      <c r="F12" s="13" t="s">
        <v>17</v>
      </c>
      <c r="G12" s="13" t="s">
        <v>7</v>
      </c>
      <c r="H12" s="13" t="s">
        <v>23</v>
      </c>
      <c r="I12" s="13" t="s">
        <v>29</v>
      </c>
      <c r="J12" s="13" t="s">
        <v>25</v>
      </c>
      <c r="K12" s="13" t="s">
        <v>30</v>
      </c>
      <c r="L12" s="13" t="s">
        <v>31</v>
      </c>
    </row>
    <row r="13" spans="1:12" s="11" customFormat="1" ht="15.75" hidden="1">
      <c r="A13" s="78" t="str">
        <f>+A6</f>
        <v>Rudzāti</v>
      </c>
      <c r="B13" s="14">
        <v>2008</v>
      </c>
      <c r="C13" s="15"/>
      <c r="D13" s="14" t="s">
        <v>62</v>
      </c>
      <c r="E13" s="14" t="s">
        <v>62</v>
      </c>
      <c r="F13" s="14" t="s">
        <v>62</v>
      </c>
      <c r="G13" s="14" t="s">
        <v>62</v>
      </c>
      <c r="H13" s="14" t="s">
        <v>62</v>
      </c>
      <c r="I13" s="14" t="s">
        <v>62</v>
      </c>
      <c r="J13" s="14" t="s">
        <v>62</v>
      </c>
      <c r="K13" s="14" t="s">
        <v>62</v>
      </c>
      <c r="L13" s="14" t="s">
        <v>62</v>
      </c>
    </row>
    <row r="14" spans="1:12" s="11" customFormat="1" ht="15.75" hidden="1">
      <c r="A14" s="79"/>
      <c r="B14" s="14">
        <v>2009</v>
      </c>
      <c r="C14" s="15"/>
      <c r="D14" s="14" t="s">
        <v>62</v>
      </c>
      <c r="E14" s="14" t="s">
        <v>62</v>
      </c>
      <c r="F14" s="14" t="s">
        <v>62</v>
      </c>
      <c r="G14" s="14" t="s">
        <v>62</v>
      </c>
      <c r="H14" s="14" t="s">
        <v>62</v>
      </c>
      <c r="I14" s="14" t="s">
        <v>62</v>
      </c>
      <c r="J14" s="14" t="s">
        <v>62</v>
      </c>
      <c r="K14" s="14" t="s">
        <v>62</v>
      </c>
      <c r="L14" s="14" t="s">
        <v>62</v>
      </c>
    </row>
    <row r="15" spans="1:12" s="11" customFormat="1" ht="15.75" hidden="1">
      <c r="A15" s="80"/>
      <c r="B15" s="14">
        <v>2010</v>
      </c>
      <c r="C15" s="15"/>
      <c r="D15" s="14" t="s">
        <v>62</v>
      </c>
      <c r="E15" s="14" t="s">
        <v>62</v>
      </c>
      <c r="F15" s="14" t="s">
        <v>62</v>
      </c>
      <c r="G15" s="14" t="s">
        <v>62</v>
      </c>
      <c r="H15" s="14" t="s">
        <v>62</v>
      </c>
      <c r="I15" s="14" t="s">
        <v>62</v>
      </c>
      <c r="J15" s="14" t="s">
        <v>62</v>
      </c>
      <c r="K15" s="14" t="s">
        <v>62</v>
      </c>
      <c r="L15" s="14" t="s">
        <v>62</v>
      </c>
    </row>
    <row r="16" spans="1:12" s="11" customFormat="1" ht="5.25" customHeight="1">
      <c r="B16" s="10"/>
    </row>
    <row r="17" spans="1:12" s="12" customFormat="1" ht="15.75">
      <c r="A17" s="81" t="s">
        <v>1</v>
      </c>
      <c r="B17" s="81" t="s">
        <v>15</v>
      </c>
      <c r="C17" s="81"/>
      <c r="D17" s="82" t="s">
        <v>10</v>
      </c>
      <c r="E17" s="83"/>
      <c r="F17" s="83"/>
      <c r="G17" s="83"/>
      <c r="H17" s="84"/>
      <c r="I17" s="84"/>
      <c r="J17" s="84"/>
      <c r="K17" s="84"/>
      <c r="L17" s="85"/>
    </row>
    <row r="18" spans="1:12" s="12" customFormat="1" ht="33" customHeight="1">
      <c r="A18" s="81"/>
      <c r="B18" s="81"/>
      <c r="C18" s="81"/>
      <c r="D18" s="81" t="s">
        <v>16</v>
      </c>
      <c r="E18" s="81"/>
      <c r="F18" s="86" t="s">
        <v>24</v>
      </c>
      <c r="G18" s="87"/>
      <c r="H18" s="81" t="s">
        <v>19</v>
      </c>
      <c r="I18" s="81"/>
      <c r="J18" s="81"/>
      <c r="K18" s="81"/>
      <c r="L18" s="81"/>
    </row>
    <row r="19" spans="1:12" s="12" customFormat="1" ht="33" customHeight="1">
      <c r="A19" s="81"/>
      <c r="B19" s="81"/>
      <c r="C19" s="81"/>
      <c r="D19" s="13" t="s">
        <v>17</v>
      </c>
      <c r="E19" s="13" t="s">
        <v>18</v>
      </c>
      <c r="F19" s="13" t="s">
        <v>17</v>
      </c>
      <c r="G19" s="13" t="s">
        <v>7</v>
      </c>
      <c r="H19" s="13" t="s">
        <v>23</v>
      </c>
      <c r="I19" s="13" t="s">
        <v>20</v>
      </c>
      <c r="J19" s="13" t="s">
        <v>25</v>
      </c>
      <c r="K19" s="13" t="s">
        <v>21</v>
      </c>
      <c r="L19" s="13" t="s">
        <v>22</v>
      </c>
    </row>
    <row r="20" spans="1:12" s="11" customFormat="1" ht="15.75">
      <c r="A20" s="78" t="str">
        <f>+Nodrosinajums!B7</f>
        <v>Upenieki</v>
      </c>
      <c r="B20" s="14">
        <v>2008</v>
      </c>
      <c r="C20" s="15"/>
      <c r="D20" s="14" t="s">
        <v>62</v>
      </c>
      <c r="E20" s="14" t="s">
        <v>62</v>
      </c>
      <c r="F20" s="14" t="s">
        <v>62</v>
      </c>
      <c r="G20" s="14" t="s">
        <v>62</v>
      </c>
      <c r="H20" s="14" t="s">
        <v>62</v>
      </c>
      <c r="I20" s="14" t="s">
        <v>62</v>
      </c>
      <c r="J20" s="14" t="s">
        <v>62</v>
      </c>
      <c r="K20" s="14" t="s">
        <v>62</v>
      </c>
      <c r="L20" s="14" t="s">
        <v>62</v>
      </c>
    </row>
    <row r="21" spans="1:12" s="11" customFormat="1" ht="15.75">
      <c r="A21" s="79"/>
      <c r="B21" s="14">
        <v>2009</v>
      </c>
      <c r="C21" s="15"/>
      <c r="D21" s="14" t="s">
        <v>62</v>
      </c>
      <c r="E21" s="14" t="s">
        <v>62</v>
      </c>
      <c r="F21" s="14" t="s">
        <v>62</v>
      </c>
      <c r="G21" s="14" t="s">
        <v>62</v>
      </c>
      <c r="H21" s="14" t="s">
        <v>62</v>
      </c>
      <c r="I21" s="14" t="s">
        <v>62</v>
      </c>
      <c r="J21" s="14" t="s">
        <v>62</v>
      </c>
      <c r="K21" s="14" t="s">
        <v>62</v>
      </c>
      <c r="L21" s="14" t="s">
        <v>62</v>
      </c>
    </row>
    <row r="22" spans="1:12" s="11" customFormat="1" ht="15.75">
      <c r="A22" s="80"/>
      <c r="B22" s="14">
        <v>2010</v>
      </c>
      <c r="C22" s="15"/>
      <c r="D22" s="14">
        <v>5475</v>
      </c>
      <c r="E22" s="40">
        <f>D22/365</f>
        <v>15</v>
      </c>
      <c r="F22" s="14" t="s">
        <v>62</v>
      </c>
      <c r="G22" s="14" t="s">
        <v>62</v>
      </c>
      <c r="H22" s="14" t="s">
        <v>62</v>
      </c>
      <c r="I22" s="14" t="s">
        <v>62</v>
      </c>
      <c r="J22" s="14" t="s">
        <v>62</v>
      </c>
      <c r="K22" s="14" t="s">
        <v>62</v>
      </c>
      <c r="L22" s="14" t="s">
        <v>62</v>
      </c>
    </row>
    <row r="23" spans="1:12" s="50" customFormat="1" ht="15.75" hidden="1">
      <c r="A23" s="45" t="s">
        <v>77</v>
      </c>
      <c r="B23" s="46"/>
      <c r="C23" s="47"/>
      <c r="D23" s="46"/>
      <c r="E23" s="48"/>
      <c r="F23" s="46"/>
      <c r="G23" s="48"/>
      <c r="H23" s="46"/>
      <c r="I23" s="46"/>
      <c r="J23" s="49"/>
      <c r="K23" s="46"/>
      <c r="L23" s="46"/>
    </row>
    <row r="24" spans="1:12" s="11" customFormat="1" ht="20.25" customHeight="1">
      <c r="A24" s="45" t="s">
        <v>86</v>
      </c>
      <c r="B24" s="34"/>
      <c r="C24" s="35"/>
      <c r="D24" s="34"/>
      <c r="E24" s="34"/>
      <c r="F24" s="34"/>
      <c r="G24" s="34"/>
      <c r="H24" s="35"/>
      <c r="I24" s="35"/>
      <c r="J24" s="36"/>
      <c r="K24" s="35"/>
      <c r="L24" s="35"/>
    </row>
    <row r="25" spans="1:12" s="11" customFormat="1" ht="5.25" customHeight="1">
      <c r="B25" s="10"/>
    </row>
    <row r="26" spans="1:12" s="12" customFormat="1" ht="15.75" hidden="1">
      <c r="A26" s="81" t="s">
        <v>1</v>
      </c>
      <c r="B26" s="81" t="s">
        <v>15</v>
      </c>
      <c r="C26" s="81"/>
      <c r="D26" s="82" t="s">
        <v>11</v>
      </c>
      <c r="E26" s="83"/>
      <c r="F26" s="83"/>
      <c r="G26" s="83"/>
      <c r="H26" s="84"/>
      <c r="I26" s="84"/>
      <c r="J26" s="84"/>
      <c r="K26" s="84"/>
      <c r="L26" s="85"/>
    </row>
    <row r="27" spans="1:12" s="12" customFormat="1" ht="33" hidden="1" customHeight="1">
      <c r="A27" s="81"/>
      <c r="B27" s="81"/>
      <c r="C27" s="81"/>
      <c r="D27" s="81" t="s">
        <v>27</v>
      </c>
      <c r="E27" s="81"/>
      <c r="F27" s="86" t="s">
        <v>26</v>
      </c>
      <c r="G27" s="87"/>
      <c r="H27" s="81" t="s">
        <v>28</v>
      </c>
      <c r="I27" s="81"/>
      <c r="J27" s="81"/>
      <c r="K27" s="81"/>
      <c r="L27" s="81"/>
    </row>
    <row r="28" spans="1:12" s="12" customFormat="1" ht="33" hidden="1" customHeight="1">
      <c r="A28" s="81"/>
      <c r="B28" s="81"/>
      <c r="C28" s="81"/>
      <c r="D28" s="13" t="s">
        <v>17</v>
      </c>
      <c r="E28" s="13" t="s">
        <v>18</v>
      </c>
      <c r="F28" s="13" t="s">
        <v>17</v>
      </c>
      <c r="G28" s="13" t="s">
        <v>7</v>
      </c>
      <c r="H28" s="13" t="s">
        <v>23</v>
      </c>
      <c r="I28" s="13" t="s">
        <v>29</v>
      </c>
      <c r="J28" s="13" t="s">
        <v>25</v>
      </c>
      <c r="K28" s="13" t="s">
        <v>30</v>
      </c>
      <c r="L28" s="13" t="s">
        <v>31</v>
      </c>
    </row>
    <row r="29" spans="1:12" s="11" customFormat="1" ht="15.75" hidden="1">
      <c r="A29" s="78" t="str">
        <f>+A20</f>
        <v>Upenieki</v>
      </c>
      <c r="B29" s="14">
        <v>2008</v>
      </c>
      <c r="C29" s="15"/>
      <c r="D29" s="14" t="s">
        <v>62</v>
      </c>
      <c r="E29" s="14" t="s">
        <v>62</v>
      </c>
      <c r="F29" s="14" t="s">
        <v>62</v>
      </c>
      <c r="G29" s="14" t="s">
        <v>62</v>
      </c>
      <c r="H29" s="14" t="s">
        <v>62</v>
      </c>
      <c r="I29" s="14" t="s">
        <v>62</v>
      </c>
      <c r="J29" s="14" t="s">
        <v>62</v>
      </c>
      <c r="K29" s="14" t="s">
        <v>62</v>
      </c>
      <c r="L29" s="14" t="s">
        <v>62</v>
      </c>
    </row>
    <row r="30" spans="1:12" s="11" customFormat="1" ht="15.75" hidden="1">
      <c r="A30" s="79"/>
      <c r="B30" s="14">
        <v>2009</v>
      </c>
      <c r="C30" s="15"/>
      <c r="D30" s="14" t="s">
        <v>62</v>
      </c>
      <c r="E30" s="14" t="s">
        <v>62</v>
      </c>
      <c r="F30" s="14" t="s">
        <v>62</v>
      </c>
      <c r="G30" s="14" t="s">
        <v>62</v>
      </c>
      <c r="H30" s="14" t="s">
        <v>62</v>
      </c>
      <c r="I30" s="14" t="s">
        <v>62</v>
      </c>
      <c r="J30" s="14" t="s">
        <v>62</v>
      </c>
      <c r="K30" s="14" t="s">
        <v>62</v>
      </c>
      <c r="L30" s="14" t="s">
        <v>62</v>
      </c>
    </row>
    <row r="31" spans="1:12" s="11" customFormat="1" ht="15.75" hidden="1">
      <c r="A31" s="80"/>
      <c r="B31" s="14">
        <v>2010</v>
      </c>
      <c r="C31" s="15"/>
      <c r="D31" s="14" t="s">
        <v>62</v>
      </c>
      <c r="E31" s="14" t="s">
        <v>62</v>
      </c>
      <c r="F31" s="14" t="s">
        <v>62</v>
      </c>
      <c r="G31" s="14" t="s">
        <v>62</v>
      </c>
      <c r="H31" s="14" t="s">
        <v>62</v>
      </c>
      <c r="I31" s="14" t="s">
        <v>62</v>
      </c>
      <c r="J31" s="14" t="s">
        <v>62</v>
      </c>
      <c r="K31" s="14" t="s">
        <v>62</v>
      </c>
      <c r="L31" s="14" t="s">
        <v>62</v>
      </c>
    </row>
    <row r="32" spans="1:12" s="50" customFormat="1" ht="15.75">
      <c r="A32" s="45"/>
      <c r="B32" s="46"/>
      <c r="C32" s="47"/>
      <c r="D32" s="46"/>
      <c r="E32" s="46"/>
      <c r="F32" s="46"/>
      <c r="G32" s="51"/>
      <c r="H32" s="46"/>
      <c r="I32" s="46"/>
      <c r="J32" s="49"/>
      <c r="K32" s="46"/>
      <c r="L32" s="46"/>
    </row>
    <row r="33" spans="1:13" s="11" customFormat="1" ht="15.75" hidden="1">
      <c r="B33" s="10"/>
    </row>
    <row r="34" spans="1:13" s="12" customFormat="1" ht="15.75">
      <c r="A34" s="81" t="s">
        <v>1</v>
      </c>
      <c r="B34" s="81" t="s">
        <v>15</v>
      </c>
      <c r="C34" s="81"/>
      <c r="D34" s="82" t="s">
        <v>10</v>
      </c>
      <c r="E34" s="83"/>
      <c r="F34" s="83"/>
      <c r="G34" s="83"/>
      <c r="H34" s="84"/>
      <c r="I34" s="84"/>
      <c r="J34" s="84"/>
      <c r="K34" s="84"/>
      <c r="L34" s="85"/>
    </row>
    <row r="35" spans="1:13" s="12" customFormat="1" ht="33" customHeight="1">
      <c r="A35" s="81"/>
      <c r="B35" s="81"/>
      <c r="C35" s="81"/>
      <c r="D35" s="81" t="s">
        <v>16</v>
      </c>
      <c r="E35" s="81"/>
      <c r="F35" s="86" t="s">
        <v>24</v>
      </c>
      <c r="G35" s="87"/>
      <c r="H35" s="81" t="s">
        <v>19</v>
      </c>
      <c r="I35" s="81"/>
      <c r="J35" s="81"/>
      <c r="K35" s="81"/>
      <c r="L35" s="81"/>
    </row>
    <row r="36" spans="1:13" s="12" customFormat="1" ht="33" customHeight="1">
      <c r="A36" s="81"/>
      <c r="B36" s="81"/>
      <c r="C36" s="81"/>
      <c r="D36" s="13" t="s">
        <v>17</v>
      </c>
      <c r="E36" s="13" t="s">
        <v>18</v>
      </c>
      <c r="F36" s="13" t="s">
        <v>17</v>
      </c>
      <c r="G36" s="13" t="s">
        <v>7</v>
      </c>
      <c r="H36" s="13" t="s">
        <v>23</v>
      </c>
      <c r="I36" s="13" t="s">
        <v>20</v>
      </c>
      <c r="J36" s="13" t="s">
        <v>25</v>
      </c>
      <c r="K36" s="13" t="s">
        <v>21</v>
      </c>
      <c r="L36" s="13" t="s">
        <v>22</v>
      </c>
    </row>
    <row r="37" spans="1:13" s="11" customFormat="1" ht="15.75">
      <c r="A37" s="78" t="str">
        <f>+Nodrosinajums!B8</f>
        <v>Sutri</v>
      </c>
      <c r="B37" s="14">
        <v>2008</v>
      </c>
      <c r="C37" s="15"/>
      <c r="D37" s="14">
        <v>5106</v>
      </c>
      <c r="E37" s="16">
        <f t="shared" ref="E37:E39" si="1">D37/365</f>
        <v>13.989041095890411</v>
      </c>
      <c r="F37" s="14">
        <f>D37-H37</f>
        <v>1095</v>
      </c>
      <c r="G37" s="41">
        <f t="shared" ref="G37:G38" si="2">+F37/D37</f>
        <v>0.21445358401880141</v>
      </c>
      <c r="H37" s="14">
        <f>I37+K37+L37</f>
        <v>4011</v>
      </c>
      <c r="I37" s="14">
        <v>2516</v>
      </c>
      <c r="J37" s="16" t="s">
        <v>62</v>
      </c>
      <c r="K37" s="14">
        <v>1495</v>
      </c>
      <c r="L37" s="14">
        <v>0</v>
      </c>
    </row>
    <row r="38" spans="1:13" s="11" customFormat="1" ht="15.75">
      <c r="A38" s="79"/>
      <c r="B38" s="14">
        <v>2009</v>
      </c>
      <c r="C38" s="15"/>
      <c r="D38" s="14">
        <v>5167</v>
      </c>
      <c r="E38" s="16">
        <f t="shared" si="1"/>
        <v>14.156164383561643</v>
      </c>
      <c r="F38" s="14">
        <f t="shared" ref="F38:F39" si="3">D38-H38</f>
        <v>2190</v>
      </c>
      <c r="G38" s="41">
        <f t="shared" si="2"/>
        <v>0.42384362299206502</v>
      </c>
      <c r="H38" s="14">
        <f t="shared" ref="H38:H39" si="4">I38+K38+L38</f>
        <v>2977</v>
      </c>
      <c r="I38" s="14">
        <v>1482</v>
      </c>
      <c r="J38" s="16">
        <f>+I38/365/Nodrosinajums!$F$8*1000</f>
        <v>41.012868410128689</v>
      </c>
      <c r="K38" s="14">
        <v>1495</v>
      </c>
      <c r="L38" s="14">
        <v>0</v>
      </c>
    </row>
    <row r="39" spans="1:13" s="11" customFormat="1" ht="15.75">
      <c r="A39" s="80"/>
      <c r="B39" s="14">
        <v>2010</v>
      </c>
      <c r="C39" s="15"/>
      <c r="D39" s="14">
        <v>11181</v>
      </c>
      <c r="E39" s="16">
        <f t="shared" si="1"/>
        <v>30.632876712328766</v>
      </c>
      <c r="F39" s="14">
        <f t="shared" si="3"/>
        <v>2920</v>
      </c>
      <c r="G39" s="41">
        <f>+F39/D39</f>
        <v>0.2611573204543422</v>
      </c>
      <c r="H39" s="14">
        <f t="shared" si="4"/>
        <v>8261</v>
      </c>
      <c r="I39" s="14">
        <v>6516</v>
      </c>
      <c r="J39" s="16">
        <f>+I39/365/Nodrosinajums!$F$8*1000</f>
        <v>180.32378580323785</v>
      </c>
      <c r="K39" s="14">
        <v>1745</v>
      </c>
      <c r="L39" s="14">
        <v>0</v>
      </c>
    </row>
    <row r="40" spans="1:13" s="11" customFormat="1" ht="7.5" customHeight="1">
      <c r="A40" s="33"/>
      <c r="B40" s="34"/>
      <c r="C40" s="35"/>
      <c r="D40" s="34"/>
      <c r="E40" s="34"/>
      <c r="F40" s="34"/>
      <c r="G40" s="42"/>
      <c r="H40" s="34"/>
      <c r="I40" s="34"/>
      <c r="J40" s="36"/>
      <c r="K40" s="34"/>
      <c r="L40" s="34"/>
    </row>
    <row r="41" spans="1:13" s="11" customFormat="1" ht="5.25" customHeight="1">
      <c r="B41" s="10"/>
    </row>
    <row r="42" spans="1:13" s="12" customFormat="1" ht="15.75">
      <c r="A42" s="81" t="s">
        <v>1</v>
      </c>
      <c r="B42" s="81" t="s">
        <v>15</v>
      </c>
      <c r="C42" s="81"/>
      <c r="D42" s="82" t="s">
        <v>11</v>
      </c>
      <c r="E42" s="83"/>
      <c r="F42" s="83"/>
      <c r="G42" s="83"/>
      <c r="H42" s="84"/>
      <c r="I42" s="84"/>
      <c r="J42" s="84"/>
      <c r="K42" s="84"/>
      <c r="L42" s="85"/>
    </row>
    <row r="43" spans="1:13" s="12" customFormat="1" ht="33" customHeight="1">
      <c r="A43" s="81"/>
      <c r="B43" s="81"/>
      <c r="C43" s="81"/>
      <c r="D43" s="81" t="s">
        <v>27</v>
      </c>
      <c r="E43" s="81"/>
      <c r="F43" s="86" t="s">
        <v>26</v>
      </c>
      <c r="G43" s="87"/>
      <c r="H43" s="81" t="s">
        <v>28</v>
      </c>
      <c r="I43" s="81"/>
      <c r="J43" s="81"/>
      <c r="K43" s="81"/>
      <c r="L43" s="81"/>
    </row>
    <row r="44" spans="1:13" s="12" customFormat="1" ht="33" customHeight="1">
      <c r="A44" s="81"/>
      <c r="B44" s="81"/>
      <c r="C44" s="81"/>
      <c r="D44" s="13" t="s">
        <v>17</v>
      </c>
      <c r="E44" s="13" t="s">
        <v>18</v>
      </c>
      <c r="F44" s="13" t="s">
        <v>17</v>
      </c>
      <c r="G44" s="13" t="s">
        <v>7</v>
      </c>
      <c r="H44" s="13" t="s">
        <v>23</v>
      </c>
      <c r="I44" s="13" t="s">
        <v>29</v>
      </c>
      <c r="J44" s="13" t="s">
        <v>25</v>
      </c>
      <c r="K44" s="13" t="s">
        <v>30</v>
      </c>
      <c r="L44" s="13" t="s">
        <v>31</v>
      </c>
    </row>
    <row r="45" spans="1:13" s="11" customFormat="1" ht="15.75">
      <c r="A45" s="78" t="str">
        <f>+A37</f>
        <v>Sutri</v>
      </c>
      <c r="B45" s="14">
        <v>2008</v>
      </c>
      <c r="C45" s="15"/>
      <c r="D45" s="14">
        <v>4084</v>
      </c>
      <c r="E45" s="16">
        <f t="shared" ref="E45:E46" si="5">D45/365</f>
        <v>11.189041095890412</v>
      </c>
      <c r="F45" s="59" t="s">
        <v>62</v>
      </c>
      <c r="G45" s="60" t="s">
        <v>62</v>
      </c>
      <c r="H45" s="59">
        <f t="shared" ref="H45:H46" si="6">+I45+K45+L45</f>
        <v>4084</v>
      </c>
      <c r="I45" s="14">
        <v>2888</v>
      </c>
      <c r="J45" s="61">
        <f>+I45/365/Nodrosinajums!$J$8*1000</f>
        <v>161.47609728823036</v>
      </c>
      <c r="K45" s="14">
        <v>1196</v>
      </c>
      <c r="L45" s="14">
        <v>0</v>
      </c>
    </row>
    <row r="46" spans="1:13" s="11" customFormat="1" ht="15.75">
      <c r="A46" s="79"/>
      <c r="B46" s="14">
        <v>2009</v>
      </c>
      <c r="C46" s="15"/>
      <c r="D46" s="14">
        <v>4133</v>
      </c>
      <c r="E46" s="16">
        <f t="shared" si="5"/>
        <v>11.323287671232876</v>
      </c>
      <c r="F46" s="59" t="s">
        <v>62</v>
      </c>
      <c r="G46" s="60" t="s">
        <v>62</v>
      </c>
      <c r="H46" s="59">
        <f t="shared" si="6"/>
        <v>4133</v>
      </c>
      <c r="I46" s="14">
        <v>2937</v>
      </c>
      <c r="J46" s="61">
        <f>+I46/365/Nodrosinajums!$J$8*1000</f>
        <v>164.21582331562766</v>
      </c>
      <c r="K46" s="14">
        <v>1196</v>
      </c>
      <c r="L46" s="14">
        <v>0</v>
      </c>
    </row>
    <row r="47" spans="1:13" s="11" customFormat="1" ht="15.75">
      <c r="A47" s="80"/>
      <c r="B47" s="14">
        <v>2010</v>
      </c>
      <c r="C47" s="15"/>
      <c r="D47" s="14">
        <v>8944</v>
      </c>
      <c r="E47" s="16">
        <f>D47/365</f>
        <v>24.504109589041096</v>
      </c>
      <c r="F47" s="59" t="s">
        <v>62</v>
      </c>
      <c r="G47" s="60" t="s">
        <v>62</v>
      </c>
      <c r="H47" s="14">
        <f>+I47+K47+L47</f>
        <v>8944</v>
      </c>
      <c r="I47" s="14">
        <v>7548</v>
      </c>
      <c r="J47" s="16">
        <f>+I47/365/Nodrosinajums!$J$8*1000</f>
        <v>422.02963377131675</v>
      </c>
      <c r="K47" s="14">
        <v>1396</v>
      </c>
      <c r="L47" s="14">
        <v>0</v>
      </c>
    </row>
    <row r="48" spans="1:13" s="11" customFormat="1" ht="15.75">
      <c r="A48" s="77" t="s">
        <v>85</v>
      </c>
      <c r="B48" s="77"/>
      <c r="C48" s="77"/>
      <c r="D48" s="77"/>
      <c r="E48" s="77"/>
      <c r="F48" s="77"/>
      <c r="G48" s="77"/>
      <c r="H48" s="77"/>
      <c r="I48" s="77"/>
      <c r="J48" s="77"/>
      <c r="K48" s="77"/>
      <c r="L48" s="77"/>
      <c r="M48" s="77"/>
    </row>
    <row r="49" spans="2:12" s="52" customFormat="1">
      <c r="B49" s="88"/>
      <c r="C49" s="88"/>
      <c r="D49" s="88"/>
      <c r="E49" s="88"/>
      <c r="F49" s="88"/>
      <c r="G49" s="88"/>
      <c r="H49" s="88"/>
      <c r="I49" s="88"/>
      <c r="J49" s="88"/>
      <c r="K49" s="88"/>
      <c r="L49" s="88"/>
    </row>
  </sheetData>
  <mergeCells count="50">
    <mergeCell ref="D42:L42"/>
    <mergeCell ref="D43:E43"/>
    <mergeCell ref="F43:G43"/>
    <mergeCell ref="H43:L43"/>
    <mergeCell ref="B49:L49"/>
    <mergeCell ref="A45:A47"/>
    <mergeCell ref="A37:A39"/>
    <mergeCell ref="A42:A44"/>
    <mergeCell ref="B42:B44"/>
    <mergeCell ref="C42:C44"/>
    <mergeCell ref="H35:L35"/>
    <mergeCell ref="A20:A22"/>
    <mergeCell ref="A26:A28"/>
    <mergeCell ref="B26:B28"/>
    <mergeCell ref="C26:C28"/>
    <mergeCell ref="D26:L26"/>
    <mergeCell ref="D27:E27"/>
    <mergeCell ref="F27:G27"/>
    <mergeCell ref="H27:L27"/>
    <mergeCell ref="D3:L3"/>
    <mergeCell ref="D10:L10"/>
    <mergeCell ref="D11:E11"/>
    <mergeCell ref="F11:G11"/>
    <mergeCell ref="H11:L11"/>
    <mergeCell ref="D4:E4"/>
    <mergeCell ref="F4:G4"/>
    <mergeCell ref="H4:L4"/>
    <mergeCell ref="A3:A5"/>
    <mergeCell ref="A6:A8"/>
    <mergeCell ref="A10:A12"/>
    <mergeCell ref="B10:B12"/>
    <mergeCell ref="C10:C12"/>
    <mergeCell ref="B3:B5"/>
    <mergeCell ref="C3:C5"/>
    <mergeCell ref="A48:M48"/>
    <mergeCell ref="A13:A15"/>
    <mergeCell ref="A17:A19"/>
    <mergeCell ref="B17:B19"/>
    <mergeCell ref="C17:C19"/>
    <mergeCell ref="D17:L17"/>
    <mergeCell ref="D18:E18"/>
    <mergeCell ref="F18:G18"/>
    <mergeCell ref="H18:L18"/>
    <mergeCell ref="A29:A31"/>
    <mergeCell ref="A34:A36"/>
    <mergeCell ref="B34:B36"/>
    <mergeCell ref="C34:C36"/>
    <mergeCell ref="D34:L34"/>
    <mergeCell ref="D35:E35"/>
    <mergeCell ref="F35:G35"/>
  </mergeCells>
  <printOptions horizontalCentered="1"/>
  <pageMargins left="0.51181102362204722" right="0.51181102362204722" top="1.1417322834645669" bottom="0.74803149606299213" header="0.31496062992125984" footer="0.31496062992125984"/>
  <pageSetup paperSize="9" orientation="landscape" r:id="rId1"/>
  <rowBreaks count="1" manualBreakCount="1">
    <brk id="31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dimension ref="A1:K13"/>
  <sheetViews>
    <sheetView tabSelected="1" workbookViewId="0">
      <selection activeCell="D4" sqref="D4"/>
    </sheetView>
  </sheetViews>
  <sheetFormatPr defaultRowHeight="15.75"/>
  <cols>
    <col min="1" max="1" width="6.42578125" style="11" customWidth="1"/>
    <col min="2" max="2" width="13.28515625" style="11" customWidth="1"/>
    <col min="3" max="3" width="13.28515625" style="29" customWidth="1"/>
    <col min="4" max="4" width="12.140625" style="29" customWidth="1"/>
    <col min="5" max="5" width="15" style="29" customWidth="1"/>
    <col min="6" max="7" width="13" style="29" customWidth="1"/>
    <col min="8" max="8" width="13.140625" style="29" customWidth="1"/>
    <col min="9" max="9" width="11.7109375" style="31" customWidth="1"/>
    <col min="10" max="10" width="13.140625" style="29" customWidth="1"/>
    <col min="11" max="11" width="5.7109375" style="29" customWidth="1"/>
    <col min="12" max="16384" width="9.140625" style="29"/>
  </cols>
  <sheetData>
    <row r="1" spans="1:11" s="25" customFormat="1" ht="18.75" customHeight="1">
      <c r="A1" s="89" t="s">
        <v>48</v>
      </c>
      <c r="B1" s="89"/>
      <c r="C1" s="89"/>
      <c r="D1" s="89"/>
      <c r="E1" s="89"/>
      <c r="F1" s="89"/>
      <c r="G1" s="89"/>
      <c r="H1" s="89"/>
      <c r="I1" s="89"/>
      <c r="J1" s="89"/>
      <c r="K1" s="89"/>
    </row>
    <row r="2" spans="1:11" s="25" customFormat="1" ht="18.75">
      <c r="A2" s="26" t="str">
        <f>Nodrosinajums!A2</f>
        <v>Daugavpils novads</v>
      </c>
      <c r="B2" s="27"/>
      <c r="C2" s="27"/>
      <c r="D2" s="27"/>
      <c r="E2" s="27"/>
      <c r="I2" s="28"/>
    </row>
    <row r="3" spans="1:11" ht="33" customHeight="1">
      <c r="A3" s="90" t="s">
        <v>49</v>
      </c>
      <c r="B3" s="90" t="s">
        <v>1</v>
      </c>
      <c r="C3" s="90" t="s">
        <v>50</v>
      </c>
      <c r="D3" s="90"/>
      <c r="E3" s="90"/>
      <c r="F3" s="90" t="s">
        <v>51</v>
      </c>
      <c r="G3" s="90"/>
      <c r="H3" s="90" t="s">
        <v>52</v>
      </c>
      <c r="I3" s="90"/>
      <c r="J3" s="90"/>
      <c r="K3" s="90"/>
    </row>
    <row r="4" spans="1:11" ht="102">
      <c r="A4" s="90"/>
      <c r="B4" s="90"/>
      <c r="C4" s="30" t="s">
        <v>53</v>
      </c>
      <c r="D4" s="30" t="s">
        <v>54</v>
      </c>
      <c r="E4" s="30" t="s">
        <v>55</v>
      </c>
      <c r="F4" s="30" t="s">
        <v>56</v>
      </c>
      <c r="G4" s="30" t="s">
        <v>57</v>
      </c>
      <c r="H4" s="30" t="s">
        <v>58</v>
      </c>
      <c r="I4" s="30" t="s">
        <v>59</v>
      </c>
      <c r="J4" s="30" t="s">
        <v>60</v>
      </c>
      <c r="K4" s="30" t="s">
        <v>61</v>
      </c>
    </row>
    <row r="5" spans="1:11" s="39" customFormat="1" ht="25.5">
      <c r="A5" s="38">
        <v>1</v>
      </c>
      <c r="B5" s="38" t="str">
        <f>Nodrosinajums!B6</f>
        <v>Rudzāti</v>
      </c>
      <c r="C5" s="38" t="s">
        <v>46</v>
      </c>
      <c r="D5" s="38" t="s">
        <v>46</v>
      </c>
      <c r="E5" s="38" t="s">
        <v>68</v>
      </c>
      <c r="F5" s="38" t="s">
        <v>75</v>
      </c>
      <c r="G5" s="38" t="s">
        <v>69</v>
      </c>
      <c r="H5" s="38" t="s">
        <v>46</v>
      </c>
      <c r="I5" s="38" t="s">
        <v>46</v>
      </c>
      <c r="J5" s="38" t="s">
        <v>46</v>
      </c>
      <c r="K5" s="38" t="s">
        <v>46</v>
      </c>
    </row>
    <row r="6" spans="1:11" s="39" customFormat="1" ht="25.5">
      <c r="A6" s="38">
        <v>2</v>
      </c>
      <c r="B6" s="38" t="str">
        <f>Nodrosinajums!B7</f>
        <v>Upenieki</v>
      </c>
      <c r="C6" s="54" t="s">
        <v>78</v>
      </c>
      <c r="D6" s="54" t="s">
        <v>46</v>
      </c>
      <c r="E6" s="54" t="s">
        <v>46</v>
      </c>
      <c r="F6" s="54" t="s">
        <v>46</v>
      </c>
      <c r="G6" s="54" t="s">
        <v>46</v>
      </c>
      <c r="H6" s="54" t="s">
        <v>46</v>
      </c>
      <c r="I6" s="54" t="s">
        <v>46</v>
      </c>
      <c r="J6" s="54" t="s">
        <v>79</v>
      </c>
      <c r="K6" s="54" t="s">
        <v>46</v>
      </c>
    </row>
    <row r="7" spans="1:11" s="39" customFormat="1" ht="63.75">
      <c r="A7" s="38">
        <v>3</v>
      </c>
      <c r="B7" s="38" t="str">
        <f>Nodrosinajums!B8</f>
        <v>Sutri</v>
      </c>
      <c r="C7" s="38" t="s">
        <v>71</v>
      </c>
      <c r="D7" s="38" t="s">
        <v>46</v>
      </c>
      <c r="E7" s="38" t="s">
        <v>80</v>
      </c>
      <c r="F7" s="38" t="s">
        <v>81</v>
      </c>
      <c r="G7" s="38" t="s">
        <v>70</v>
      </c>
      <c r="H7" s="38" t="s">
        <v>46</v>
      </c>
      <c r="I7" s="38" t="s">
        <v>46</v>
      </c>
      <c r="J7" s="38" t="s">
        <v>46</v>
      </c>
      <c r="K7" s="38" t="s">
        <v>46</v>
      </c>
    </row>
    <row r="12" spans="1:11" ht="36" customHeight="1"/>
    <row r="13" spans="1:11" ht="15.75" customHeight="1">
      <c r="F13" s="37"/>
    </row>
  </sheetData>
  <mergeCells count="6">
    <mergeCell ref="A1:K1"/>
    <mergeCell ref="A3:A4"/>
    <mergeCell ref="B3:B4"/>
    <mergeCell ref="C3:E3"/>
    <mergeCell ref="F3:G3"/>
    <mergeCell ref="H3:K3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Nodrosinajums</vt:lpstr>
      <vt:lpstr>Pakalpoj-sn</vt:lpstr>
      <vt:lpstr>U-K-apjomi</vt:lpstr>
      <vt:lpstr>Probl-risin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2012-02-13T13:23:04Z</cp:lastPrinted>
  <dcterms:created xsi:type="dcterms:W3CDTF">2011-12-13T13:06:12Z</dcterms:created>
  <dcterms:modified xsi:type="dcterms:W3CDTF">2012-02-13T13:23:30Z</dcterms:modified>
</cp:coreProperties>
</file>