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45621"/>
</workbook>
</file>

<file path=xl/calcChain.xml><?xml version="1.0" encoding="utf-8"?>
<calcChain xmlns="http://schemas.openxmlformats.org/spreadsheetml/2006/main">
  <c r="B13" i="5" l="1"/>
  <c r="B11" i="4"/>
  <c r="F18" i="3"/>
  <c r="H18" i="3"/>
  <c r="J18" i="3"/>
  <c r="L18" i="3"/>
  <c r="J9" i="3"/>
  <c r="J8" i="3"/>
  <c r="J7" i="3"/>
  <c r="H9" i="3"/>
  <c r="H8" i="3"/>
  <c r="H7" i="3"/>
  <c r="B7" i="2"/>
  <c r="B14" i="1"/>
  <c r="J7" i="1"/>
  <c r="J6" i="1"/>
  <c r="K7" i="1"/>
  <c r="H7" i="1"/>
  <c r="L7" i="1" s="1"/>
  <c r="M7" i="1" s="1"/>
  <c r="G7" i="1"/>
  <c r="E7" i="1"/>
  <c r="I7" i="1" l="1"/>
  <c r="E18" i="3"/>
  <c r="H6" i="1"/>
  <c r="I6" i="1" s="1"/>
  <c r="E6" i="1"/>
  <c r="I6" i="2"/>
  <c r="B13" i="1"/>
  <c r="L6" i="1" l="1"/>
  <c r="M6" i="1" s="1"/>
  <c r="K6" i="1"/>
  <c r="G6" i="1"/>
  <c r="B3" i="3"/>
  <c r="B2" i="3"/>
  <c r="A2" i="4" s="1"/>
  <c r="A2" i="3"/>
  <c r="B6" i="4"/>
  <c r="I15" i="3"/>
  <c r="B1" i="3"/>
  <c r="K8" i="3"/>
  <c r="K7" i="3"/>
  <c r="E8" i="3"/>
  <c r="E7" i="3"/>
  <c r="B6" i="2"/>
  <c r="B6" i="5" l="1"/>
  <c r="A2" i="5"/>
  <c r="I7" i="3"/>
  <c r="I9" i="3"/>
  <c r="I8" i="3"/>
  <c r="E9" i="3" l="1"/>
  <c r="A2" i="2"/>
  <c r="K9" i="3" l="1"/>
  <c r="K18" i="3" l="1"/>
  <c r="G18" i="3" l="1"/>
  <c r="I18" i="3"/>
</calcChain>
</file>

<file path=xl/sharedStrings.xml><?xml version="1.0" encoding="utf-8"?>
<sst xmlns="http://schemas.openxmlformats.org/spreadsheetml/2006/main" count="145" uniqueCount="86">
  <si>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</si>
  <si>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</si>
  <si>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</si>
  <si>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</si>
  <si>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</si>
  <si>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</si>
  <si>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</si>
  <si>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</si>
  <si>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</si>
  <si>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</si>
  <si>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</si>
  <si>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</si>
  <si>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</si>
  <si>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</si>
  <si>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</si>
  <si>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</si>
  <si>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</si>
  <si>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</si>
  <si>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</si>
  <si>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</si>
  <si>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</si>
  <si>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</si>
  <si>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</si>
  <si>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</si>
  <si>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</si>
  <si>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</si>
  <si>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</si>
  <si>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</si>
  <si>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</si>
  <si>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</si>
  <si>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</si>
  <si>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</si>
  <si>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</si>
  <si>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</si>
  <si>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</si>
  <si>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</si>
  <si>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</si>
  <si>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</si>
  <si>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</si>
  <si>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</si>
  <si>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</si>
  <si>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</si>
  <si>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</si>
  <si>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</si>
  <si>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</si>
  <si>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</si>
  <si>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</si>
  <si>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</si>
  <si>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</si>
  <si>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</si>
  <si>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</si>
  <si>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</si>
  <si>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</si>
  <si>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</si>
  <si>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</si>
  <si>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</si>
  <si>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</si>
  <si>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</si>
  <si>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</si>
  <si>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</si>
  <si>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</si>
  <si>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</si>
  <si>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</si>
  <si>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</si>
  <si>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Pašvaldības iestāde</t>
  </si>
  <si>
    <t>Priekules novads</t>
  </si>
  <si>
    <t>Gramzda</t>
  </si>
  <si>
    <t>Aizvīķi</t>
  </si>
  <si>
    <t>Aizvīķos atrodas pansionāts - VSAC "Kurzeme" Aizvīķu filiāle, ūdenapsgādes un kanaliz.pakalpojumi pieejami tikai pansionāta teritorijā.</t>
  </si>
  <si>
    <t>nd</t>
  </si>
  <si>
    <t>-</t>
  </si>
  <si>
    <t>Priekules novada Gramzdas pagasta pārvalde</t>
  </si>
  <si>
    <t>Priekules novada domei</t>
  </si>
  <si>
    <t>VSAC "Kurzeme" Aizvīķu filiāe</t>
  </si>
  <si>
    <t>Valsts iestāde</t>
  </si>
  <si>
    <t>Respondenta sniegtie dati neatspoguļo reālo situ;acij, ūdens patēriņā ieskaitīti zudumi.</t>
  </si>
  <si>
    <t>Fe&gt;0,2 mg/l</t>
  </si>
  <si>
    <t>Fe=0,34 mg/l</t>
  </si>
  <si>
    <t>Birstalas</t>
  </si>
  <si>
    <t>Ir dūņu lauki, pēc nostādinās.izved zemju mēslošanai</t>
  </si>
  <si>
    <t>Atbilst normat.prasībām</t>
  </si>
  <si>
    <t>NAI BIO-100, Q=100 m3/dnn, par tehn.stāvokli nd.</t>
  </si>
  <si>
    <t>L=3325 m, keramikas, d=150-200 mm, tehn.stāvoklis labs.</t>
  </si>
  <si>
    <t>2 KSS, tehn.stāvoklis labs.</t>
  </si>
  <si>
    <t>1 urbums, tehn.stāvoklis apmierinošs</t>
  </si>
  <si>
    <t>L=4300 m, d=50-160 mm, polietilēna, čuguna, tērauda, par tehn.stāvoli 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</si>
</sst>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43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vertical="top" wrapText="1"/>
    </xf>
    <xf numFmtId="0" fontId="2" fillId="0" borderId="0" xfId="0" applyFont="1"/>
    <xf numFmtId="0" fontId="2" fillId="0" borderId="3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9" fontId="8" fillId="0" borderId="1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 vertical="top" wrapText="1"/>
    </xf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9" fontId="8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9" fontId="8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3" xfId="0" applyBorder="1" applyAlignment="1"/>
    <xf numFmtId="0" fontId="8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top" wrapText="1"/>
    </xf>
    <xf numFmtId="0" fontId="8" fillId="0" borderId="0" xfId="1" applyFont="1" applyAlignment="1">
      <alignment horizontal="justify" vertical="center"/>
    </xf>
    <xf numFmtId="0" fontId="8" fillId="0" borderId="0" xfId="0" applyFont="1" applyAlignment="1"/>
    <xf numFmtId="0" fontId="8" fillId="0" borderId="0" xfId="0" applyFont="1" applyAlignment="1">
      <alignment horizontal="justify" vertical="center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 vertical="top"/>
    </xf>
    <xf numFmtId="0" fontId="0" fillId="0" borderId="6" xfId="0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0" fillId="0" borderId="3" xfId="0" applyBorder="1"/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2" fillId="0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H14" sqref="H14"/>
    </sheetView>
  </sheetViews>
  <sheetFormatPr defaultRowHeight="15.75" x14ac:dyDescent="0.25"/>
  <cols>
    <col min="1" max="1" width="6" style="8" customWidth="1"/>
    <col min="2" max="2" width="22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 x14ac:dyDescent="0.25">
      <c r="A1" s="94" t="s">
        <v>30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18.75" x14ac:dyDescent="0.25">
      <c r="A2" s="9" t="s">
        <v>65</v>
      </c>
    </row>
    <row r="3" spans="1:13" s="7" customFormat="1" ht="36" customHeight="1" x14ac:dyDescent="0.25">
      <c r="A3" s="82" t="s">
        <v>0</v>
      </c>
      <c r="B3" s="82" t="s">
        <v>1</v>
      </c>
      <c r="C3" s="82" t="s">
        <v>2</v>
      </c>
      <c r="D3" s="82"/>
      <c r="E3" s="82"/>
      <c r="F3" s="82" t="s">
        <v>3</v>
      </c>
      <c r="G3" s="82"/>
      <c r="H3" s="82"/>
      <c r="I3" s="82"/>
      <c r="J3" s="82" t="s">
        <v>8</v>
      </c>
      <c r="K3" s="82"/>
      <c r="L3" s="82"/>
      <c r="M3" s="82"/>
    </row>
    <row r="4" spans="1:13" ht="31.5" customHeight="1" x14ac:dyDescent="0.25">
      <c r="A4" s="81"/>
      <c r="B4" s="95"/>
      <c r="C4" s="80" t="s">
        <v>27</v>
      </c>
      <c r="D4" s="80" t="s">
        <v>28</v>
      </c>
      <c r="E4" s="80" t="s">
        <v>29</v>
      </c>
      <c r="F4" s="80" t="s">
        <v>4</v>
      </c>
      <c r="G4" s="80"/>
      <c r="H4" s="83" t="s">
        <v>5</v>
      </c>
      <c r="I4" s="84"/>
      <c r="J4" s="80" t="s">
        <v>4</v>
      </c>
      <c r="K4" s="80"/>
      <c r="L4" s="83" t="s">
        <v>5</v>
      </c>
      <c r="M4" s="84"/>
    </row>
    <row r="5" spans="1:13" x14ac:dyDescent="0.25">
      <c r="A5" s="95"/>
      <c r="B5" s="96"/>
      <c r="C5" s="97"/>
      <c r="D5" s="81"/>
      <c r="E5" s="81"/>
      <c r="F5" s="59" t="s">
        <v>6</v>
      </c>
      <c r="G5" s="59" t="s">
        <v>7</v>
      </c>
      <c r="H5" s="59" t="s">
        <v>6</v>
      </c>
      <c r="I5" s="59" t="s">
        <v>7</v>
      </c>
      <c r="J5" s="59" t="s">
        <v>6</v>
      </c>
      <c r="K5" s="59" t="s">
        <v>7</v>
      </c>
      <c r="L5" s="59" t="s">
        <v>6</v>
      </c>
      <c r="M5" s="59" t="s">
        <v>7</v>
      </c>
    </row>
    <row r="6" spans="1:13" x14ac:dyDescent="0.25">
      <c r="A6" s="59">
        <v>1</v>
      </c>
      <c r="B6" s="34" t="s">
        <v>66</v>
      </c>
      <c r="C6" s="35">
        <v>350</v>
      </c>
      <c r="D6" s="30">
        <v>350</v>
      </c>
      <c r="E6" s="36">
        <f>D6</f>
        <v>350</v>
      </c>
      <c r="F6" s="60">
        <v>281</v>
      </c>
      <c r="G6" s="31">
        <f>F6/D6</f>
        <v>0.80285714285714282</v>
      </c>
      <c r="H6" s="59">
        <f>F6</f>
        <v>281</v>
      </c>
      <c r="I6" s="31">
        <f t="shared" ref="I6" si="0">H6/D6</f>
        <v>0.80285714285714282</v>
      </c>
      <c r="J6" s="60">
        <f>F6</f>
        <v>281</v>
      </c>
      <c r="K6" s="31">
        <f>J6/D6</f>
        <v>0.80285714285714282</v>
      </c>
      <c r="L6" s="59">
        <f>H6</f>
        <v>281</v>
      </c>
      <c r="M6" s="31">
        <f>L6/E6</f>
        <v>0.80285714285714282</v>
      </c>
    </row>
    <row r="7" spans="1:13" s="19" customFormat="1" x14ac:dyDescent="0.25">
      <c r="A7" s="32">
        <v>2</v>
      </c>
      <c r="B7" s="37" t="s">
        <v>67</v>
      </c>
      <c r="C7" s="38">
        <v>220</v>
      </c>
      <c r="D7" s="33">
        <v>180</v>
      </c>
      <c r="E7" s="73">
        <f>D7</f>
        <v>180</v>
      </c>
      <c r="F7" s="73">
        <v>20</v>
      </c>
      <c r="G7" s="39">
        <f>F7/D7</f>
        <v>0.1111111111111111</v>
      </c>
      <c r="H7" s="32">
        <f>F7</f>
        <v>20</v>
      </c>
      <c r="I7" s="39">
        <f t="shared" ref="I7" si="1">H7/D7</f>
        <v>0.1111111111111111</v>
      </c>
      <c r="J7" s="73">
        <f>F7</f>
        <v>20</v>
      </c>
      <c r="K7" s="39">
        <f>J7/D7</f>
        <v>0.1111111111111111</v>
      </c>
      <c r="L7" s="32">
        <f>H7</f>
        <v>20</v>
      </c>
      <c r="M7" s="42">
        <f>L7/E7</f>
        <v>0.1111111111111111</v>
      </c>
    </row>
    <row r="8" spans="1:13" s="19" customFormat="1" x14ac:dyDescent="0.25">
      <c r="A8" s="136" t="s">
        <v>68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8"/>
    </row>
    <row r="9" spans="1:13" ht="27" customHeight="1" x14ac:dyDescent="0.25">
      <c r="D9" s="69"/>
    </row>
    <row r="10" spans="1:13" ht="35.25" customHeight="1" x14ac:dyDescent="0.25">
      <c r="A10" s="76" t="s">
        <v>0</v>
      </c>
      <c r="B10" s="76" t="s">
        <v>1</v>
      </c>
      <c r="C10" s="85" t="s">
        <v>34</v>
      </c>
      <c r="D10" s="85"/>
      <c r="E10" s="85"/>
      <c r="F10" s="86"/>
      <c r="G10" s="87" t="s">
        <v>36</v>
      </c>
      <c r="H10" s="90"/>
      <c r="I10" s="91"/>
    </row>
    <row r="11" spans="1:13" x14ac:dyDescent="0.25">
      <c r="A11" s="77"/>
      <c r="B11" s="78"/>
      <c r="C11" s="87" t="s">
        <v>10</v>
      </c>
      <c r="D11" s="88"/>
      <c r="E11" s="87" t="s">
        <v>11</v>
      </c>
      <c r="F11" s="89"/>
      <c r="G11" s="92" t="s">
        <v>41</v>
      </c>
      <c r="H11" s="92" t="s">
        <v>37</v>
      </c>
      <c r="I11" s="92" t="s">
        <v>42</v>
      </c>
    </row>
    <row r="12" spans="1:13" ht="47.25" x14ac:dyDescent="0.25">
      <c r="A12" s="78"/>
      <c r="B12" s="79"/>
      <c r="C12" s="18" t="s">
        <v>35</v>
      </c>
      <c r="D12" s="62" t="s">
        <v>44</v>
      </c>
      <c r="E12" s="62" t="s">
        <v>35</v>
      </c>
      <c r="F12" s="62" t="s">
        <v>44</v>
      </c>
      <c r="G12" s="93"/>
      <c r="H12" s="93"/>
      <c r="I12" s="93"/>
    </row>
    <row r="13" spans="1:13" x14ac:dyDescent="0.25">
      <c r="A13" s="62">
        <v>1</v>
      </c>
      <c r="B13" s="34" t="str">
        <f>+B6</f>
        <v>Gramzda</v>
      </c>
      <c r="C13" s="35">
        <v>0</v>
      </c>
      <c r="D13" s="63">
        <v>2</v>
      </c>
      <c r="E13" s="62">
        <v>0</v>
      </c>
      <c r="F13" s="62">
        <v>2</v>
      </c>
      <c r="G13" s="10">
        <v>0.03</v>
      </c>
      <c r="H13" s="10" t="s">
        <v>70</v>
      </c>
      <c r="I13" s="10">
        <v>1</v>
      </c>
      <c r="J13" s="11"/>
    </row>
    <row r="14" spans="1:13" x14ac:dyDescent="0.25">
      <c r="A14" s="62">
        <v>2</v>
      </c>
      <c r="B14" s="34" t="str">
        <f>B7</f>
        <v>Aizvīķi</v>
      </c>
      <c r="C14" s="35">
        <v>1</v>
      </c>
      <c r="D14" s="63">
        <v>0</v>
      </c>
      <c r="E14" s="62">
        <v>1</v>
      </c>
      <c r="F14" s="62">
        <v>0</v>
      </c>
      <c r="G14" s="10" t="s">
        <v>69</v>
      </c>
      <c r="H14" s="10">
        <v>1</v>
      </c>
      <c r="I14" s="10" t="s">
        <v>70</v>
      </c>
      <c r="J14" s="11"/>
    </row>
  </sheetData>
  <mergeCells count="23">
    <mergeCell ref="A1:M1"/>
    <mergeCell ref="C3:E3"/>
    <mergeCell ref="F3:I3"/>
    <mergeCell ref="F4:G4"/>
    <mergeCell ref="H4:I4"/>
    <mergeCell ref="A3:A5"/>
    <mergeCell ref="B3:B5"/>
    <mergeCell ref="C4:C5"/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  <mergeCell ref="A8:M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opLeftCell="A3" workbookViewId="0">
      <selection activeCell="A8" sqref="A8:XFD10"/>
    </sheetView>
  </sheetViews>
  <sheetFormatPr defaultRowHeight="15.75" x14ac:dyDescent="0.2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 x14ac:dyDescent="0.25">
      <c r="A1" s="12" t="s">
        <v>31</v>
      </c>
    </row>
    <row r="2" spans="1:10" ht="18.75" x14ac:dyDescent="0.25">
      <c r="A2" s="12" t="str">
        <f>+Nodrosinajums!A2</f>
        <v>Priekules novads</v>
      </c>
    </row>
    <row r="3" spans="1:10" s="25" customFormat="1" ht="18" customHeight="1" x14ac:dyDescent="0.25">
      <c r="A3" s="56"/>
      <c r="B3" s="28"/>
      <c r="C3" s="28"/>
      <c r="D3" s="28"/>
      <c r="E3" s="28"/>
      <c r="F3" s="28"/>
      <c r="G3" s="28"/>
      <c r="H3" s="28"/>
      <c r="I3" s="28"/>
      <c r="J3" s="41"/>
    </row>
    <row r="4" spans="1:10" s="7" customFormat="1" ht="39.75" customHeight="1" x14ac:dyDescent="0.25">
      <c r="A4" s="92" t="s">
        <v>0</v>
      </c>
      <c r="B4" s="92" t="s">
        <v>1</v>
      </c>
      <c r="C4" s="92"/>
      <c r="D4" s="108" t="s">
        <v>9</v>
      </c>
      <c r="E4" s="109"/>
      <c r="F4" s="105" t="s">
        <v>12</v>
      </c>
      <c r="G4" s="106"/>
      <c r="H4" s="106"/>
      <c r="I4" s="106"/>
      <c r="J4" s="107"/>
    </row>
    <row r="5" spans="1:10" ht="34.5" customHeight="1" x14ac:dyDescent="0.25">
      <c r="A5" s="103"/>
      <c r="B5" s="104"/>
      <c r="C5" s="113"/>
      <c r="D5" s="110"/>
      <c r="E5" s="111"/>
      <c r="F5" s="55" t="s">
        <v>13</v>
      </c>
      <c r="G5" s="55" t="s">
        <v>32</v>
      </c>
      <c r="H5" s="55" t="s">
        <v>14</v>
      </c>
      <c r="I5" s="87" t="s">
        <v>63</v>
      </c>
      <c r="J5" s="112"/>
    </row>
    <row r="6" spans="1:10" s="19" customFormat="1" ht="54" customHeight="1" x14ac:dyDescent="0.25">
      <c r="A6" s="71">
        <v>1</v>
      </c>
      <c r="B6" s="70" t="str">
        <f>+Nodrosinajums!B6</f>
        <v>Gramzda</v>
      </c>
      <c r="C6" s="70" t="s">
        <v>43</v>
      </c>
      <c r="D6" s="77" t="s">
        <v>71</v>
      </c>
      <c r="E6" s="77"/>
      <c r="F6" s="70" t="s">
        <v>64</v>
      </c>
      <c r="G6" s="70" t="s">
        <v>69</v>
      </c>
      <c r="H6" s="70" t="s">
        <v>72</v>
      </c>
      <c r="I6" s="77" t="str">
        <f>+D6</f>
        <v>Priekules novada Gramzdas pagasta pārvalde</v>
      </c>
      <c r="J6" s="77"/>
    </row>
    <row r="7" spans="1:10" s="25" customFormat="1" ht="36" customHeight="1" x14ac:dyDescent="0.25">
      <c r="A7" s="24">
        <v>2</v>
      </c>
      <c r="B7" s="40" t="str">
        <f>Nodrosinajums!B7</f>
        <v>Aizvīķi</v>
      </c>
      <c r="C7" s="57" t="s">
        <v>43</v>
      </c>
      <c r="D7" s="101" t="s">
        <v>73</v>
      </c>
      <c r="E7" s="102"/>
      <c r="F7" s="40" t="s">
        <v>74</v>
      </c>
      <c r="G7" s="139" t="s">
        <v>69</v>
      </c>
      <c r="H7" s="140"/>
      <c r="I7" s="140"/>
      <c r="J7" s="141"/>
    </row>
    <row r="8" spans="1:10" x14ac:dyDescent="0.25">
      <c r="A8" s="134"/>
      <c r="B8" s="135"/>
      <c r="C8" s="135"/>
      <c r="D8" s="135"/>
      <c r="E8" s="135"/>
      <c r="F8" s="135"/>
      <c r="G8" s="135"/>
      <c r="H8" s="135"/>
      <c r="I8" s="135"/>
      <c r="J8" s="135"/>
    </row>
    <row r="9" spans="1:10" s="20" customFormat="1" x14ac:dyDescent="0.25">
      <c r="A9" s="98"/>
      <c r="B9" s="99"/>
      <c r="C9" s="99"/>
      <c r="D9" s="99"/>
      <c r="E9" s="99"/>
      <c r="F9" s="99"/>
      <c r="G9" s="99"/>
      <c r="H9" s="99"/>
      <c r="I9" s="99"/>
      <c r="J9" s="99"/>
    </row>
    <row r="10" spans="1:10" s="20" customFormat="1" x14ac:dyDescent="0.25">
      <c r="A10" s="100"/>
      <c r="B10" s="99"/>
      <c r="C10" s="99"/>
      <c r="D10" s="99"/>
      <c r="E10" s="99"/>
      <c r="F10" s="99"/>
      <c r="G10" s="99"/>
      <c r="H10" s="99"/>
      <c r="I10" s="99"/>
      <c r="J10" s="99"/>
    </row>
  </sheetData>
  <mergeCells count="13">
    <mergeCell ref="A4:A5"/>
    <mergeCell ref="B4:B5"/>
    <mergeCell ref="F4:J4"/>
    <mergeCell ref="D4:E5"/>
    <mergeCell ref="D6:E6"/>
    <mergeCell ref="I5:J5"/>
    <mergeCell ref="I6:J6"/>
    <mergeCell ref="C4:C5"/>
    <mergeCell ref="A9:J9"/>
    <mergeCell ref="A10:J10"/>
    <mergeCell ref="A8:J8"/>
    <mergeCell ref="D7:E7"/>
    <mergeCell ref="G7:J7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B3" workbookViewId="0">
      <selection activeCell="B20" sqref="B20"/>
    </sheetView>
  </sheetViews>
  <sheetFormatPr defaultRowHeight="15" x14ac:dyDescent="0.2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1.85546875" style="3" customWidth="1"/>
    <col min="13" max="13" width="3.28515625" style="3" customWidth="1"/>
    <col min="14" max="14" width="9.140625" style="3" customWidth="1"/>
    <col min="15" max="16384" width="9.140625" style="3"/>
  </cols>
  <sheetData>
    <row r="1" spans="1:13" s="1" customFormat="1" ht="18.75" x14ac:dyDescent="0.3">
      <c r="A1" s="1" t="s">
        <v>33</v>
      </c>
      <c r="B1" s="21" t="str">
        <f>+A1</f>
        <v>Ūdensapgādes un kanalizācijas pakalpojumu daudzums</v>
      </c>
    </row>
    <row r="2" spans="1:13" s="1" customFormat="1" ht="21.75" customHeight="1" x14ac:dyDescent="0.3">
      <c r="A2" s="1" t="str">
        <f>+Nodrosinajums!A2</f>
        <v>Priekules novads</v>
      </c>
      <c r="B2" s="21" t="str">
        <f>Nodrosinajums!A2</f>
        <v>Priekules novads</v>
      </c>
    </row>
    <row r="3" spans="1:13" s="1" customFormat="1" ht="20.25" customHeight="1" x14ac:dyDescent="0.3">
      <c r="A3" s="1" t="s">
        <v>45</v>
      </c>
      <c r="B3" s="21" t="str">
        <f>Nodrosinajums!B6</f>
        <v>Gramzda</v>
      </c>
    </row>
    <row r="4" spans="1:13" s="7" customFormat="1" ht="15.75" x14ac:dyDescent="0.25">
      <c r="A4" s="76" t="s">
        <v>1</v>
      </c>
      <c r="B4" s="76" t="s">
        <v>15</v>
      </c>
      <c r="C4" s="76"/>
      <c r="D4" s="120" t="s">
        <v>10</v>
      </c>
      <c r="E4" s="121"/>
      <c r="F4" s="121"/>
      <c r="G4" s="121"/>
      <c r="H4" s="122"/>
      <c r="I4" s="122"/>
      <c r="J4" s="122"/>
      <c r="K4" s="122"/>
      <c r="L4" s="122"/>
      <c r="M4" s="123"/>
    </row>
    <row r="5" spans="1:13" s="7" customFormat="1" ht="33" customHeight="1" x14ac:dyDescent="0.25">
      <c r="A5" s="76"/>
      <c r="B5" s="76"/>
      <c r="C5" s="76"/>
      <c r="D5" s="76" t="s">
        <v>16</v>
      </c>
      <c r="E5" s="76"/>
      <c r="F5" s="105" t="s">
        <v>22</v>
      </c>
      <c r="G5" s="107"/>
      <c r="H5" s="76" t="s">
        <v>19</v>
      </c>
      <c r="I5" s="76"/>
      <c r="J5" s="76"/>
      <c r="K5" s="76"/>
      <c r="L5" s="76"/>
      <c r="M5" s="76"/>
    </row>
    <row r="6" spans="1:13" s="7" customFormat="1" ht="33" customHeight="1" x14ac:dyDescent="0.25">
      <c r="A6" s="76"/>
      <c r="B6" s="76"/>
      <c r="C6" s="76"/>
      <c r="D6" s="61" t="s">
        <v>17</v>
      </c>
      <c r="E6" s="61" t="s">
        <v>18</v>
      </c>
      <c r="F6" s="61" t="s">
        <v>17</v>
      </c>
      <c r="G6" s="61" t="s">
        <v>7</v>
      </c>
      <c r="H6" s="61" t="s">
        <v>21</v>
      </c>
      <c r="I6" s="61" t="s">
        <v>18</v>
      </c>
      <c r="J6" s="61" t="s">
        <v>20</v>
      </c>
      <c r="K6" s="61" t="s">
        <v>23</v>
      </c>
      <c r="L6" s="105" t="s">
        <v>39</v>
      </c>
      <c r="M6" s="115"/>
    </row>
    <row r="7" spans="1:13" s="6" customFormat="1" ht="15.75" x14ac:dyDescent="0.25">
      <c r="A7" s="124"/>
      <c r="B7" s="43">
        <v>2008</v>
      </c>
      <c r="C7" s="44"/>
      <c r="D7" s="46">
        <v>27601</v>
      </c>
      <c r="E7" s="45">
        <f>+D7/365</f>
        <v>75.61917808219178</v>
      </c>
      <c r="F7" s="47" t="s">
        <v>69</v>
      </c>
      <c r="G7" s="47" t="s">
        <v>69</v>
      </c>
      <c r="H7" s="46">
        <f>D7</f>
        <v>27601</v>
      </c>
      <c r="I7" s="45">
        <f>+H7/365</f>
        <v>75.61917808219178</v>
      </c>
      <c r="J7" s="46">
        <f>H7-L7</f>
        <v>22601</v>
      </c>
      <c r="K7" s="45">
        <f>+J7/365/Nodrosinajums!$F$6*1000</f>
        <v>220.35782186905865</v>
      </c>
      <c r="L7" s="116">
        <v>5000</v>
      </c>
      <c r="M7" s="117"/>
    </row>
    <row r="8" spans="1:13" s="6" customFormat="1" ht="15.75" x14ac:dyDescent="0.25">
      <c r="A8" s="125"/>
      <c r="B8" s="43">
        <v>2009</v>
      </c>
      <c r="C8" s="44"/>
      <c r="D8" s="46">
        <v>23437</v>
      </c>
      <c r="E8" s="45">
        <f>+D8/365</f>
        <v>64.210958904109589</v>
      </c>
      <c r="F8" s="47" t="s">
        <v>69</v>
      </c>
      <c r="G8" s="47" t="s">
        <v>69</v>
      </c>
      <c r="H8" s="46">
        <f t="shared" ref="H8:H9" si="0">D8</f>
        <v>23437</v>
      </c>
      <c r="I8" s="45">
        <f>+H8/365</f>
        <v>64.210958904109589</v>
      </c>
      <c r="J8" s="46">
        <f t="shared" ref="J8:J9" si="1">H8-L8</f>
        <v>18437</v>
      </c>
      <c r="K8" s="45">
        <f>+J8/365/Nodrosinajums!$F$6*1000</f>
        <v>179.75917710720029</v>
      </c>
      <c r="L8" s="116">
        <v>5000</v>
      </c>
      <c r="M8" s="117"/>
    </row>
    <row r="9" spans="1:13" s="6" customFormat="1" ht="15.75" x14ac:dyDescent="0.25">
      <c r="A9" s="126"/>
      <c r="B9" s="43">
        <v>2010</v>
      </c>
      <c r="C9" s="44"/>
      <c r="D9" s="46">
        <v>23307</v>
      </c>
      <c r="E9" s="45">
        <f>+D9/365</f>
        <v>63.854794520547948</v>
      </c>
      <c r="F9" s="47" t="s">
        <v>69</v>
      </c>
      <c r="G9" s="47" t="s">
        <v>69</v>
      </c>
      <c r="H9" s="46">
        <f t="shared" si="0"/>
        <v>23307</v>
      </c>
      <c r="I9" s="45">
        <f>+H9/365</f>
        <v>63.854794520547948</v>
      </c>
      <c r="J9" s="46">
        <f t="shared" si="1"/>
        <v>18307</v>
      </c>
      <c r="K9" s="45">
        <f>+J9/365/Nodrosinajums!$F$6*1000</f>
        <v>178.49168819772828</v>
      </c>
      <c r="L9" s="116">
        <v>5000</v>
      </c>
      <c r="M9" s="117"/>
    </row>
    <row r="10" spans="1:13" s="75" customFormat="1" ht="9.75" customHeight="1" x14ac:dyDescent="0.25">
      <c r="A10" s="15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74"/>
    </row>
    <row r="11" spans="1:13" s="4" customFormat="1" ht="33.75" hidden="1" customHeight="1" x14ac:dyDescent="0.25">
      <c r="A11" s="14"/>
      <c r="B11" s="14"/>
      <c r="C11" s="17"/>
      <c r="D11" s="14"/>
      <c r="E11" s="16"/>
      <c r="F11" s="118"/>
      <c r="G11" s="119"/>
      <c r="H11" s="119"/>
      <c r="I11" s="119"/>
      <c r="J11" s="119"/>
      <c r="K11" s="119"/>
      <c r="L11" s="119"/>
      <c r="M11" s="119"/>
    </row>
    <row r="12" spans="1:13" s="6" customFormat="1" ht="6" customHeight="1" x14ac:dyDescent="0.25">
      <c r="B12" s="5"/>
    </row>
    <row r="13" spans="1:13" s="7" customFormat="1" ht="15.75" x14ac:dyDescent="0.25">
      <c r="A13" s="76" t="s">
        <v>1</v>
      </c>
      <c r="B13" s="76" t="s">
        <v>15</v>
      </c>
      <c r="C13" s="76"/>
      <c r="D13" s="120" t="s">
        <v>11</v>
      </c>
      <c r="E13" s="121"/>
      <c r="F13" s="121"/>
      <c r="G13" s="121"/>
      <c r="H13" s="122"/>
      <c r="I13" s="122"/>
      <c r="J13" s="122"/>
      <c r="K13" s="122"/>
      <c r="L13" s="122"/>
      <c r="M13" s="123"/>
    </row>
    <row r="14" spans="1:13" s="7" customFormat="1" ht="57.75" customHeight="1" x14ac:dyDescent="0.25">
      <c r="A14" s="76"/>
      <c r="B14" s="76"/>
      <c r="C14" s="76"/>
      <c r="D14" s="76" t="s">
        <v>38</v>
      </c>
      <c r="E14" s="76"/>
      <c r="F14" s="105" t="s">
        <v>24</v>
      </c>
      <c r="G14" s="107"/>
      <c r="H14" s="76" t="s">
        <v>25</v>
      </c>
      <c r="I14" s="76"/>
      <c r="J14" s="76"/>
      <c r="K14" s="76"/>
      <c r="L14" s="76"/>
      <c r="M14" s="76"/>
    </row>
    <row r="15" spans="1:13" s="7" customFormat="1" ht="33" customHeight="1" x14ac:dyDescent="0.25">
      <c r="A15" s="76"/>
      <c r="B15" s="76"/>
      <c r="C15" s="76"/>
      <c r="D15" s="61" t="s">
        <v>17</v>
      </c>
      <c r="E15" s="61" t="s">
        <v>18</v>
      </c>
      <c r="F15" s="61" t="s">
        <v>17</v>
      </c>
      <c r="G15" s="61" t="s">
        <v>7</v>
      </c>
      <c r="H15" s="61" t="s">
        <v>21</v>
      </c>
      <c r="I15" s="61" t="str">
        <f>+I6</f>
        <v>m3/dnn</v>
      </c>
      <c r="J15" s="61" t="s">
        <v>26</v>
      </c>
      <c r="K15" s="61" t="s">
        <v>23</v>
      </c>
      <c r="L15" s="105" t="s">
        <v>40</v>
      </c>
      <c r="M15" s="115"/>
    </row>
    <row r="16" spans="1:13" s="6" customFormat="1" ht="15.75" hidden="1" x14ac:dyDescent="0.25">
      <c r="A16" s="124"/>
      <c r="B16" s="43">
        <v>2008</v>
      </c>
      <c r="C16" s="44"/>
      <c r="D16" s="49"/>
      <c r="E16" s="64"/>
      <c r="F16" s="47"/>
      <c r="G16" s="48"/>
      <c r="H16" s="46"/>
      <c r="I16" s="45"/>
      <c r="J16" s="46"/>
      <c r="K16" s="45"/>
      <c r="L16" s="116"/>
      <c r="M16" s="117"/>
    </row>
    <row r="17" spans="1:13" s="6" customFormat="1" ht="15.75" hidden="1" x14ac:dyDescent="0.25">
      <c r="A17" s="125"/>
      <c r="B17" s="43">
        <v>2009</v>
      </c>
      <c r="C17" s="44"/>
      <c r="D17" s="49"/>
      <c r="E17" s="64"/>
      <c r="F17" s="47"/>
      <c r="G17" s="48"/>
      <c r="H17" s="46"/>
      <c r="I17" s="45"/>
      <c r="J17" s="46"/>
      <c r="K17" s="45"/>
      <c r="L17" s="116"/>
      <c r="M17" s="117"/>
    </row>
    <row r="18" spans="1:13" s="6" customFormat="1" ht="15.75" x14ac:dyDescent="0.25">
      <c r="A18" s="126"/>
      <c r="B18" s="43">
        <v>2010</v>
      </c>
      <c r="C18" s="44"/>
      <c r="D18" s="49">
        <v>27000</v>
      </c>
      <c r="E18" s="64">
        <f t="shared" ref="E17:E18" si="2">D18/365</f>
        <v>73.972602739726028</v>
      </c>
      <c r="F18" s="47">
        <f>D18-H18</f>
        <v>3693</v>
      </c>
      <c r="G18" s="48">
        <f t="shared" ref="G17:G18" si="3">+F18/D18</f>
        <v>0.13677777777777778</v>
      </c>
      <c r="H18" s="46">
        <f>J18+L18</f>
        <v>23307</v>
      </c>
      <c r="I18" s="45">
        <f>+H18/365</f>
        <v>63.854794520547948</v>
      </c>
      <c r="J18" s="46">
        <f>K9*365*Nodrosinajums!J6/1000</f>
        <v>18307</v>
      </c>
      <c r="K18" s="45">
        <f>+J18/365/Nodrosinajums!J6*1000</f>
        <v>178.49168819772828</v>
      </c>
      <c r="L18" s="116">
        <f>L9</f>
        <v>5000</v>
      </c>
      <c r="M18" s="117"/>
    </row>
    <row r="19" spans="1:13" s="75" customFormat="1" ht="27.75" customHeight="1" x14ac:dyDescent="0.25">
      <c r="A19" s="15"/>
      <c r="B19" s="114" t="s">
        <v>75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74"/>
    </row>
  </sheetData>
  <mergeCells count="27">
    <mergeCell ref="A16:A18"/>
    <mergeCell ref="A4:A6"/>
    <mergeCell ref="A7:A9"/>
    <mergeCell ref="A13:A15"/>
    <mergeCell ref="B13:B15"/>
    <mergeCell ref="B4:B6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B19:L19"/>
    <mergeCell ref="B10:L10"/>
    <mergeCell ref="L6:M6"/>
    <mergeCell ref="L16:M16"/>
    <mergeCell ref="L17:M17"/>
    <mergeCell ref="L18:M18"/>
    <mergeCell ref="L15:M15"/>
    <mergeCell ref="F11:M11"/>
    <mergeCell ref="L8:M8"/>
    <mergeCell ref="L9:M9"/>
    <mergeCell ref="C13:C15"/>
    <mergeCell ref="C4:C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opLeftCell="B2" workbookViewId="0">
      <selection activeCell="C6" sqref="C6:D6"/>
    </sheetView>
  </sheetViews>
  <sheetFormatPr defaultRowHeight="15.75" x14ac:dyDescent="0.25"/>
  <cols>
    <col min="1" max="1" width="7.140625" style="6" customWidth="1"/>
    <col min="2" max="2" width="13.28515625" style="6" customWidth="1"/>
    <col min="3" max="8" width="17.85546875" style="6" customWidth="1"/>
    <col min="9" max="16384" width="9.140625" style="6"/>
  </cols>
  <sheetData>
    <row r="1" spans="1:8" s="8" customFormat="1" ht="29.25" customHeight="1" x14ac:dyDescent="0.25">
      <c r="A1" s="94" t="s">
        <v>53</v>
      </c>
      <c r="B1" s="94"/>
      <c r="C1" s="94"/>
      <c r="D1" s="94"/>
      <c r="E1" s="94"/>
    </row>
    <row r="2" spans="1:8" s="8" customFormat="1" ht="33" customHeight="1" x14ac:dyDescent="0.25">
      <c r="A2" s="9" t="str">
        <f>+'U-K-apjomi'!B2</f>
        <v>Priekules novads</v>
      </c>
      <c r="B2" s="22"/>
      <c r="C2" s="22"/>
      <c r="D2" s="22"/>
      <c r="E2" s="22"/>
    </row>
    <row r="3" spans="1:8" s="50" customFormat="1" ht="30" customHeight="1" x14ac:dyDescent="0.25">
      <c r="A3" s="127" t="s">
        <v>0</v>
      </c>
      <c r="B3" s="127" t="s">
        <v>1</v>
      </c>
      <c r="C3" s="127" t="s">
        <v>46</v>
      </c>
      <c r="D3" s="127"/>
      <c r="E3" s="127"/>
      <c r="F3" s="127" t="s">
        <v>54</v>
      </c>
      <c r="G3" s="127"/>
      <c r="H3" s="127"/>
    </row>
    <row r="4" spans="1:8" s="51" customFormat="1" ht="21.75" customHeight="1" x14ac:dyDescent="0.25">
      <c r="A4" s="129"/>
      <c r="B4" s="130"/>
      <c r="C4" s="127" t="s">
        <v>47</v>
      </c>
      <c r="D4" s="127" t="s">
        <v>48</v>
      </c>
      <c r="E4" s="127" t="s">
        <v>49</v>
      </c>
      <c r="F4" s="127" t="s">
        <v>50</v>
      </c>
      <c r="G4" s="127" t="s">
        <v>51</v>
      </c>
      <c r="H4" s="127" t="s">
        <v>52</v>
      </c>
    </row>
    <row r="5" spans="1:8" s="51" customFormat="1" ht="6" customHeight="1" x14ac:dyDescent="0.25">
      <c r="A5" s="130"/>
      <c r="B5" s="130"/>
      <c r="C5" s="128"/>
      <c r="D5" s="128"/>
      <c r="E5" s="128"/>
      <c r="F5" s="128"/>
      <c r="G5" s="128"/>
      <c r="H5" s="128"/>
    </row>
    <row r="6" spans="1:8" s="51" customFormat="1" ht="55.5" customHeight="1" x14ac:dyDescent="0.25">
      <c r="A6" s="29">
        <v>1</v>
      </c>
      <c r="B6" s="58" t="str">
        <f>+Nodrosinajums!B6</f>
        <v>Gramzda</v>
      </c>
      <c r="C6" s="29" t="s">
        <v>69</v>
      </c>
      <c r="D6" s="29" t="s">
        <v>69</v>
      </c>
      <c r="E6" s="58" t="s">
        <v>80</v>
      </c>
      <c r="F6" s="29" t="s">
        <v>69</v>
      </c>
      <c r="G6" s="29" t="s">
        <v>78</v>
      </c>
      <c r="H6" s="58" t="s">
        <v>79</v>
      </c>
    </row>
    <row r="7" spans="1:8" s="51" customFormat="1" ht="66.75" hidden="1" customHeight="1" x14ac:dyDescent="0.25">
      <c r="A7" s="29"/>
      <c r="B7" s="58"/>
      <c r="C7" s="58"/>
      <c r="D7" s="58"/>
      <c r="E7" s="58"/>
      <c r="F7" s="58"/>
      <c r="G7" s="58"/>
      <c r="H7" s="58"/>
    </row>
    <row r="8" spans="1:8" s="51" customFormat="1" ht="36.75" hidden="1" customHeight="1" x14ac:dyDescent="0.25">
      <c r="A8" s="29"/>
      <c r="B8" s="58"/>
      <c r="C8" s="58"/>
      <c r="D8" s="58"/>
      <c r="E8" s="58"/>
      <c r="F8" s="58"/>
      <c r="G8" s="29"/>
      <c r="H8" s="29"/>
    </row>
    <row r="9" spans="1:8" s="51" customFormat="1" ht="36.75" hidden="1" customHeight="1" x14ac:dyDescent="0.25">
      <c r="A9" s="29"/>
      <c r="B9" s="58"/>
      <c r="C9" s="58"/>
      <c r="D9" s="58"/>
      <c r="E9" s="58"/>
      <c r="F9" s="58"/>
      <c r="G9" s="58"/>
      <c r="H9" s="58"/>
    </row>
    <row r="10" spans="1:8" s="51" customFormat="1" ht="33.75" hidden="1" customHeight="1" x14ac:dyDescent="0.25">
      <c r="A10" s="29"/>
      <c r="B10" s="58"/>
      <c r="C10" s="58"/>
      <c r="D10" s="58"/>
      <c r="E10" s="58"/>
      <c r="F10" s="58"/>
      <c r="G10" s="58"/>
      <c r="H10" s="58"/>
    </row>
    <row r="11" spans="1:8" s="51" customFormat="1" ht="27.75" customHeight="1" x14ac:dyDescent="0.25">
      <c r="A11" s="29">
        <v>1</v>
      </c>
      <c r="B11" s="58" t="str">
        <f>Nodrosinajums!B7</f>
        <v>Aizvīķi</v>
      </c>
      <c r="C11" s="58" t="s">
        <v>76</v>
      </c>
      <c r="D11" s="29" t="s">
        <v>69</v>
      </c>
      <c r="E11" s="58" t="s">
        <v>77</v>
      </c>
      <c r="F11" s="29" t="s">
        <v>69</v>
      </c>
      <c r="G11" s="29" t="s">
        <v>69</v>
      </c>
      <c r="H11" s="29" t="s">
        <v>69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A3" workbookViewId="0">
      <selection activeCell="B21" sqref="B21"/>
    </sheetView>
  </sheetViews>
  <sheetFormatPr defaultRowHeight="15.75" outlineLevelRow="1" x14ac:dyDescent="0.25"/>
  <cols>
    <col min="1" max="1" width="6.42578125" style="6" customWidth="1"/>
    <col min="2" max="2" width="13.28515625" style="6" customWidth="1"/>
    <col min="3" max="6" width="14.42578125" style="23" customWidth="1"/>
    <col min="7" max="7" width="16.42578125" style="23" customWidth="1"/>
    <col min="8" max="8" width="14.42578125" style="23" customWidth="1"/>
    <col min="9" max="9" width="26.85546875" style="27" customWidth="1"/>
    <col min="10" max="16384" width="9.140625" style="23"/>
  </cols>
  <sheetData>
    <row r="1" spans="1:9" s="8" customFormat="1" ht="18.75" x14ac:dyDescent="0.25">
      <c r="A1" s="94" t="s">
        <v>55</v>
      </c>
      <c r="B1" s="94"/>
      <c r="C1" s="94"/>
      <c r="D1" s="94"/>
      <c r="E1" s="94"/>
      <c r="I1" s="26"/>
    </row>
    <row r="2" spans="1:9" s="8" customFormat="1" ht="31.5" customHeight="1" x14ac:dyDescent="0.25">
      <c r="A2" s="9" t="str">
        <f>+Kvalitate!A2</f>
        <v>Priekules novads</v>
      </c>
      <c r="B2" s="22"/>
      <c r="C2" s="22"/>
      <c r="D2" s="22"/>
      <c r="E2" s="22"/>
      <c r="I2" s="26"/>
    </row>
    <row r="3" spans="1:9" s="7" customFormat="1" ht="30" customHeight="1" x14ac:dyDescent="0.25">
      <c r="A3" s="92" t="s">
        <v>0</v>
      </c>
      <c r="B3" s="92" t="s">
        <v>1</v>
      </c>
      <c r="C3" s="105" t="s">
        <v>56</v>
      </c>
      <c r="D3" s="106"/>
      <c r="E3" s="107"/>
      <c r="F3" s="105" t="s">
        <v>57</v>
      </c>
      <c r="G3" s="106"/>
      <c r="H3" s="107"/>
      <c r="I3" s="132" t="s">
        <v>62</v>
      </c>
    </row>
    <row r="4" spans="1:9" s="8" customFormat="1" ht="21.75" customHeight="1" x14ac:dyDescent="0.25">
      <c r="A4" s="133"/>
      <c r="B4" s="133"/>
      <c r="C4" s="92" t="s">
        <v>58</v>
      </c>
      <c r="D4" s="92" t="s">
        <v>48</v>
      </c>
      <c r="E4" s="92" t="s">
        <v>59</v>
      </c>
      <c r="F4" s="92" t="s">
        <v>60</v>
      </c>
      <c r="G4" s="92" t="s">
        <v>59</v>
      </c>
      <c r="H4" s="92" t="s">
        <v>61</v>
      </c>
      <c r="I4" s="133"/>
    </row>
    <row r="5" spans="1:9" s="8" customFormat="1" ht="6" customHeight="1" x14ac:dyDescent="0.25">
      <c r="A5" s="131"/>
      <c r="B5" s="131"/>
      <c r="C5" s="131"/>
      <c r="D5" s="131"/>
      <c r="E5" s="131"/>
      <c r="F5" s="131"/>
      <c r="G5" s="131"/>
      <c r="H5" s="131"/>
      <c r="I5" s="131"/>
    </row>
    <row r="6" spans="1:9" s="52" customFormat="1" ht="95.25" customHeight="1" x14ac:dyDescent="0.25">
      <c r="A6" s="29">
        <v>1</v>
      </c>
      <c r="B6" s="58" t="str">
        <f>+Kvalitate!B6</f>
        <v>Gramzda</v>
      </c>
      <c r="C6" s="58" t="s">
        <v>84</v>
      </c>
      <c r="D6" s="58" t="s">
        <v>69</v>
      </c>
      <c r="E6" s="58" t="s">
        <v>85</v>
      </c>
      <c r="F6" s="58" t="s">
        <v>81</v>
      </c>
      <c r="G6" s="58" t="s">
        <v>82</v>
      </c>
      <c r="H6" s="58" t="s">
        <v>83</v>
      </c>
      <c r="I6" s="142" t="s">
        <v>69</v>
      </c>
    </row>
    <row r="7" spans="1:9" s="52" customFormat="1" ht="47.25" hidden="1" customHeight="1" x14ac:dyDescent="0.25">
      <c r="A7" s="65"/>
      <c r="B7" s="66"/>
      <c r="C7" s="66"/>
      <c r="D7" s="66"/>
      <c r="E7" s="66"/>
      <c r="F7" s="66"/>
      <c r="G7" s="66"/>
      <c r="H7" s="66"/>
      <c r="I7" s="72"/>
    </row>
    <row r="8" spans="1:9" s="52" customFormat="1" ht="95.25" hidden="1" customHeight="1" x14ac:dyDescent="0.25">
      <c r="A8" s="29"/>
      <c r="B8" s="58"/>
      <c r="C8" s="58"/>
      <c r="D8" s="58"/>
      <c r="E8" s="58"/>
      <c r="F8" s="58"/>
      <c r="G8" s="58"/>
      <c r="H8" s="58"/>
      <c r="I8" s="53"/>
    </row>
    <row r="9" spans="1:9" s="52" customFormat="1" ht="66" hidden="1" customHeight="1" x14ac:dyDescent="0.25">
      <c r="A9" s="65"/>
      <c r="B9" s="66"/>
      <c r="C9" s="68"/>
      <c r="D9" s="68"/>
      <c r="E9" s="66"/>
      <c r="F9" s="66"/>
      <c r="G9" s="66"/>
      <c r="H9" s="66"/>
      <c r="I9" s="67"/>
    </row>
    <row r="10" spans="1:9" s="51" customFormat="1" ht="114" hidden="1" customHeight="1" outlineLevel="1" x14ac:dyDescent="0.25">
      <c r="A10" s="29"/>
      <c r="B10" s="58"/>
      <c r="C10" s="58"/>
      <c r="D10" s="58"/>
      <c r="E10" s="58"/>
      <c r="F10" s="58"/>
      <c r="G10" s="58"/>
      <c r="H10" s="58"/>
      <c r="I10" s="53"/>
    </row>
    <row r="11" spans="1:9" s="51" customFormat="1" ht="15" hidden="1" x14ac:dyDescent="0.25">
      <c r="A11" s="29"/>
      <c r="B11" s="58"/>
      <c r="C11" s="54"/>
      <c r="D11" s="54"/>
      <c r="E11" s="58"/>
      <c r="F11" s="58"/>
      <c r="G11" s="58"/>
      <c r="H11" s="58"/>
      <c r="I11" s="53"/>
    </row>
    <row r="12" spans="1:9" s="51" customFormat="1" ht="84" hidden="1" customHeight="1" x14ac:dyDescent="0.25">
      <c r="A12" s="29"/>
      <c r="B12" s="58"/>
      <c r="C12" s="58"/>
      <c r="D12" s="58"/>
      <c r="E12" s="58"/>
      <c r="F12" s="58"/>
      <c r="G12" s="58"/>
      <c r="H12" s="29"/>
      <c r="I12" s="53"/>
    </row>
    <row r="13" spans="1:9" s="52" customFormat="1" ht="27" hidden="1" customHeight="1" x14ac:dyDescent="0.25">
      <c r="A13" s="29">
        <v>1</v>
      </c>
      <c r="B13" s="58" t="str">
        <f>Nodrosinajums!B7</f>
        <v>Aizvīķi</v>
      </c>
      <c r="C13" s="29" t="s">
        <v>69</v>
      </c>
      <c r="D13" s="29" t="s">
        <v>69</v>
      </c>
      <c r="E13" s="29" t="s">
        <v>69</v>
      </c>
      <c r="F13" s="29" t="s">
        <v>69</v>
      </c>
      <c r="G13" s="29" t="s">
        <v>69</v>
      </c>
      <c r="H13" s="29" t="s">
        <v>69</v>
      </c>
      <c r="I13" s="53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2012-02-04T12:35:27Z</cp:lastPrinted>
  <dcterms:created xsi:type="dcterms:W3CDTF">2011-12-13T13:06:12Z</dcterms:created>
  <dcterms:modified xsi:type="dcterms:W3CDTF">2012-02-04T12:36:56Z</dcterms:modified>
</cp:coreProperties>
</file>