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://dauks.mk.gov.lv/Sagatavotie dokumenti/2019/09/16/"/>
    </mc:Choice>
  </mc:AlternateContent>
  <xr:revisionPtr revIDLastSave="0" documentId="13_ncr:1_{533D3787-ADA6-47A6-9AB2-0FC70E34D0D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opsavilkums" sheetId="1" r:id="rId1"/>
    <sheet name="1." sheetId="2" r:id="rId2"/>
    <sheet name="2." sheetId="3" r:id="rId3"/>
    <sheet name="3." sheetId="4" r:id="rId4"/>
    <sheet name="3.1.izvērsums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2" l="1"/>
  <c r="E12" i="4"/>
  <c r="E11" i="4"/>
  <c r="E10" i="4"/>
  <c r="G165" i="5"/>
  <c r="F165" i="5"/>
  <c r="E165" i="5"/>
  <c r="G159" i="5"/>
  <c r="G162" i="5" s="1"/>
  <c r="F159" i="5"/>
  <c r="F162" i="5" s="1"/>
  <c r="E159" i="5"/>
  <c r="E162" i="5" s="1"/>
  <c r="H9" i="1" l="1"/>
  <c r="H7" i="1" s="1"/>
  <c r="G9" i="1"/>
  <c r="G7" i="1" s="1"/>
  <c r="E13" i="4"/>
  <c r="E12" i="3"/>
  <c r="E14" i="3" s="1"/>
  <c r="E14" i="2"/>
  <c r="E13" i="3" l="1"/>
  <c r="E13" i="2"/>
  <c r="D159" i="5"/>
</calcChain>
</file>

<file path=xl/sharedStrings.xml><?xml version="1.0" encoding="utf-8"?>
<sst xmlns="http://schemas.openxmlformats.org/spreadsheetml/2006/main" count="252" uniqueCount="179">
  <si>
    <t>Risinājums</t>
  </si>
  <si>
    <t>Risinājums (risnājuma varianti)</t>
  </si>
  <si>
    <t>Vidēja termiņa budžeta ietvara likumā plānotais finansējums</t>
  </si>
  <si>
    <t>Nepieciešamais papildu finansējums</t>
  </si>
  <si>
    <t>2019.gads</t>
  </si>
  <si>
    <t>2020.gads</t>
  </si>
  <si>
    <t>2021.gads</t>
  </si>
  <si>
    <t>2022.gads</t>
  </si>
  <si>
    <t>turpmākajā laikposmā līdz risinājuma (risinājuma varianta) pabeigšanai</t>
  </si>
  <si>
    <t>(ja īstenošana ir terminēta)</t>
  </si>
  <si>
    <t>Finansējums konceptuālā ziņojuma īstenošanai kopā</t>
  </si>
  <si>
    <t>tajā skaitā</t>
  </si>
  <si>
    <t>21. Vides aizsardzības un reģionālās attīstības ministrija</t>
  </si>
  <si>
    <t>1.Novadu administratīvās struktūras projektu izstrāde (apvienošanās projekts)</t>
  </si>
  <si>
    <t>Valsts budžeta finansējums pašvaldībām ATR īstenošanai</t>
  </si>
  <si>
    <t>30.00.00 Attīstības nacionālie atbalsta instrumenti </t>
  </si>
  <si>
    <t>2020. un 2021.</t>
  </si>
  <si>
    <t>2.Attīstības plānošanas dokumentu projektu izstrāde jaunajiem novadiem</t>
  </si>
  <si>
    <t>2020. un 2021</t>
  </si>
  <si>
    <t>3.Vienreizējā dotācija pašvaldībām, kuras veic administratīvi teritoriālo reformu</t>
  </si>
  <si>
    <t>Pašvaldību budžets</t>
  </si>
  <si>
    <t>Pašvaldību budžets </t>
  </si>
  <si>
    <t>Pasākuma īstenošanas gads (ja risinājuma (risinājuma varianta) īstenošana ir terminēta)</t>
  </si>
  <si>
    <t>Budžeta programmas (apakšprogrammas) kods un nosaukums</t>
  </si>
  <si>
    <t>turpmāk ik gadu (ja risinājuma (risinājuma varianta) izpilde nav terminēta)</t>
  </si>
  <si>
    <t xml:space="preserve">Viena projekta vidējās izmaksas </t>
  </si>
  <si>
    <t>Finansējums 2020.gadā (70%)</t>
  </si>
  <si>
    <t>Katram novadam, kurš veidojas apvienojoties, jāiztrādā jaunās administratīvās struktūras projekts, lai spētu 2021.gadā veiksmīgi uzsākt jaunā novada darbību. 
Finansējuma sadalījums (70% 2020.gadā, 30% 2021.gadā)</t>
  </si>
  <si>
    <t>Aprēķins:</t>
  </si>
  <si>
    <t>Finansējums 2021.gadā (30%)</t>
  </si>
  <si>
    <t>Finansējums 2020.gadā (50%)</t>
  </si>
  <si>
    <t>Finansējums 2021.gadā (50%)</t>
  </si>
  <si>
    <r>
      <t xml:space="preserve">Pašvaldības attīstības programmas izstrāde veicot iepirkumu (ārpakalpojumus) vai algojot speciālistus izstrādei pašvaldības ietvaros.
Finansējums noteikts pēc aktuālākajiem lielāko pašvaldību iepirkumiem. </t>
    </r>
    <r>
      <rPr>
        <sz val="11"/>
        <color theme="1"/>
        <rFont val="Times New Roman"/>
        <family val="1"/>
        <charset val="186"/>
      </rPr>
      <t>(2010.gadā arī bija šāds finansējums no ESF, kurā bija noteikta tikai maksimālā summa (25 000 LVL), uz kuru katra pašvaldība varēja pretendēt.)</t>
    </r>
    <r>
      <rPr>
        <sz val="12"/>
        <color theme="1"/>
        <rFont val="Times New Roman"/>
        <family val="1"/>
        <charset val="186"/>
      </rPr>
      <t xml:space="preserve">
</t>
    </r>
  </si>
  <si>
    <t>Mērķdotācija katarm jaunveidojamam novadam, kas izveidosies apvienojoties, lai pašvaldības segtu papildus izdevumus (Sociālā nodrošinājuma pakete- priekšsēdētājiem, darbiniekiem; veidlapu, plāksnīšu nomaiņai u.c.)</t>
  </si>
  <si>
    <r>
      <t>30.00.00 Attīstības nacionālie atbalsta instrumenti</t>
    </r>
    <r>
      <rPr>
        <b/>
        <i/>
        <sz val="9"/>
        <color rgb="FF414142"/>
        <rFont val="Times New Roman"/>
        <family val="1"/>
        <charset val="186"/>
      </rPr>
      <t> </t>
    </r>
  </si>
  <si>
    <t>N. p. k.</t>
  </si>
  <si>
    <t>Administratīvā teritorija</t>
  </si>
  <si>
    <t>Tajā ietilpstošie novadi un pilsētas</t>
  </si>
  <si>
    <t>ter. v.</t>
  </si>
  <si>
    <t>4 līdz 5</t>
  </si>
  <si>
    <t>Rīga</t>
  </si>
  <si>
    <t>Jūrmala</t>
  </si>
  <si>
    <t>Aizkraukles novads</t>
  </si>
  <si>
    <t>Kokneses novads</t>
  </si>
  <si>
    <t>Skrīveru novads</t>
  </si>
  <si>
    <t>Jaunjelgavas novads</t>
  </si>
  <si>
    <t>Pļaviņu novads</t>
  </si>
  <si>
    <t>Neretas novads</t>
  </si>
  <si>
    <t>Alūksnes novads</t>
  </si>
  <si>
    <t>Ādažu novads</t>
  </si>
  <si>
    <t>Saulkrastu novads</t>
  </si>
  <si>
    <t>Carnikavas novads</t>
  </si>
  <si>
    <t>Sējas novads</t>
  </si>
  <si>
    <t>Balvu novads</t>
  </si>
  <si>
    <t>Viļakas novads</t>
  </si>
  <si>
    <t>Rugāju novads</t>
  </si>
  <si>
    <t>Baltinavas novads</t>
  </si>
  <si>
    <t>Bauskas novads</t>
  </si>
  <si>
    <t>Iecavas novads</t>
  </si>
  <si>
    <t>Vecumnieku novads</t>
  </si>
  <si>
    <t>Rundāles novads</t>
  </si>
  <si>
    <t>Cēsu novads</t>
  </si>
  <si>
    <t>Pārgaujas novads</t>
  </si>
  <si>
    <t>Priekuļu novads</t>
  </si>
  <si>
    <t>Jaunpiebalgas novads</t>
  </si>
  <si>
    <t>Amatas novads</t>
  </si>
  <si>
    <t>Vecpiebalgas novads</t>
  </si>
  <si>
    <t>Līgatnes novads</t>
  </si>
  <si>
    <t>Daugavpils novads</t>
  </si>
  <si>
    <t>Ilūkstes novads</t>
  </si>
  <si>
    <t>Daugavpils pilsēta</t>
  </si>
  <si>
    <t>Dobeles novads</t>
  </si>
  <si>
    <t>Auces novads</t>
  </si>
  <si>
    <t>Tērvetes novads</t>
  </si>
  <si>
    <t>Gulbenes novads</t>
  </si>
  <si>
    <t>Jelgavas novads</t>
  </si>
  <si>
    <t>Ozolnieku novads</t>
  </si>
  <si>
    <t>Jelgavas pilsēta</t>
  </si>
  <si>
    <t>Jēkabpils novads</t>
  </si>
  <si>
    <t>Krustpils novads</t>
  </si>
  <si>
    <t>Salas novads</t>
  </si>
  <si>
    <t>Viesītes novads</t>
  </si>
  <si>
    <t>Aknīstes novads</t>
  </si>
  <si>
    <t>Jēkabpils pilsēta</t>
  </si>
  <si>
    <t>Krāslavas novads</t>
  </si>
  <si>
    <t>Dagdas novads</t>
  </si>
  <si>
    <t>Kuldīgas novads</t>
  </si>
  <si>
    <t>Alsungas novads</t>
  </si>
  <si>
    <t>Skrundas novads</t>
  </si>
  <si>
    <t>Ķekavas novads</t>
  </si>
  <si>
    <t>Baldones novads</t>
  </si>
  <si>
    <t>Liepājas novads</t>
  </si>
  <si>
    <t>Pāvilostas novads</t>
  </si>
  <si>
    <t>Aizputes novads</t>
  </si>
  <si>
    <t>Durbes novads</t>
  </si>
  <si>
    <t>Grobiņas novads</t>
  </si>
  <si>
    <t>Priekules novads</t>
  </si>
  <si>
    <t>Vaiņodes novads</t>
  </si>
  <si>
    <t>Nīcas novads</t>
  </si>
  <si>
    <t>Rucavas novads</t>
  </si>
  <si>
    <t>Liepājas pilsēta</t>
  </si>
  <si>
    <t>Limbažu novads</t>
  </si>
  <si>
    <t>Salacgrīvas novads</t>
  </si>
  <si>
    <t>Alojas novads</t>
  </si>
  <si>
    <t>Līvānu novads</t>
  </si>
  <si>
    <t>Ludzas novads</t>
  </si>
  <si>
    <t>Kārsavas novads</t>
  </si>
  <si>
    <t>Ciblas novads</t>
  </si>
  <si>
    <t>Zilupes novads</t>
  </si>
  <si>
    <t>Madonas novads</t>
  </si>
  <si>
    <t>Cesvaines novads</t>
  </si>
  <si>
    <t>Ērgļu novads</t>
  </si>
  <si>
    <t>Lubānas novads</t>
  </si>
  <si>
    <t>Varakļānu novads</t>
  </si>
  <si>
    <t>Mārupes novads</t>
  </si>
  <si>
    <t>Babītes novads</t>
  </si>
  <si>
    <t>Ogres novads</t>
  </si>
  <si>
    <t>Lielvārdes novads</t>
  </si>
  <si>
    <t>Ķeguma novads</t>
  </si>
  <si>
    <t>Ikšķiles novads</t>
  </si>
  <si>
    <t>Olaines novads</t>
  </si>
  <si>
    <t>Preiļu novads</t>
  </si>
  <si>
    <t>Riebiņu novads</t>
  </si>
  <si>
    <t>Vārkavas novads</t>
  </si>
  <si>
    <t>Aglonas novads</t>
  </si>
  <si>
    <t>Rēzeknes novads</t>
  </si>
  <si>
    <t>Viļānu novads</t>
  </si>
  <si>
    <t>Rēzeknes pilsēta</t>
  </si>
  <si>
    <t>Salaspils novads</t>
  </si>
  <si>
    <t>Saldus novads</t>
  </si>
  <si>
    <t>Brocēnu novads</t>
  </si>
  <si>
    <t>Siguldas novads</t>
  </si>
  <si>
    <t>Krimuldas novads</t>
  </si>
  <si>
    <t>Inčukalna novads</t>
  </si>
  <si>
    <t>Mālpils novads</t>
  </si>
  <si>
    <t>Smiltenes novads</t>
  </si>
  <si>
    <t>Apes novads</t>
  </si>
  <si>
    <t>Raunas novads</t>
  </si>
  <si>
    <t>Talsu novads</t>
  </si>
  <si>
    <t>Dundagas novads</t>
  </si>
  <si>
    <t>Rojas novads</t>
  </si>
  <si>
    <t>Mērsraga novads</t>
  </si>
  <si>
    <t>Tukuma novads</t>
  </si>
  <si>
    <t>Kandavas novads</t>
  </si>
  <si>
    <t>Engures novads</t>
  </si>
  <si>
    <t>Jaunpils novads</t>
  </si>
  <si>
    <t>Valkas novads</t>
  </si>
  <si>
    <t>Rūjienas novads</t>
  </si>
  <si>
    <t>Naukšēnu novads</t>
  </si>
  <si>
    <t>Strenču novads</t>
  </si>
  <si>
    <t>Valmieras novads</t>
  </si>
  <si>
    <t>Mazsalacas novads</t>
  </si>
  <si>
    <t>Burtnieku novads</t>
  </si>
  <si>
    <t>Kocēnu novads</t>
  </si>
  <si>
    <t>Beverīnas novads</t>
  </si>
  <si>
    <t>Valmiera</t>
  </si>
  <si>
    <t>Ventspils novads</t>
  </si>
  <si>
    <t>Ventspils pilsēta</t>
  </si>
  <si>
    <t>Stopiņu novads</t>
  </si>
  <si>
    <t>Ropažu novads</t>
  </si>
  <si>
    <t>Garkalnes novads</t>
  </si>
  <si>
    <t>Kopā</t>
  </si>
  <si>
    <t>~Uz 1 vienību</t>
  </si>
  <si>
    <t>3.1. aprēķins_Vienreizējā dotācija pašvaldībām, kuras veic administratīvi teritoriālo reformu</t>
  </si>
  <si>
    <t xml:space="preserve">Novadiem (13), kuri veidojas apvienojoties līdz 3 novadiem 155 000 EUR </t>
  </si>
  <si>
    <t>Novadiem (4), kuri veidojas apvienojoties virs 6 novadiem 447 500 EUR</t>
  </si>
  <si>
    <t>Apvienotās pašvaldības 
(no 36 pašvaldībām - 29 apvienotās pašvaldības, jo plānots ka reforma neskars 7 pašvaldības- Rīgu, Jūrmalu, Alūksnes novadu, Gulbenes novadu, Līvānu novadu, Olaines novadu, Salaspils novadu )</t>
  </si>
  <si>
    <t>Kopējās izmakas (29 x 36 206,9 EUR)</t>
  </si>
  <si>
    <t>Kopējās izmakas (29 x 18 103,45 EUR)</t>
  </si>
  <si>
    <t>KOPĀ</t>
  </si>
  <si>
    <t>4.pielikums</t>
  </si>
  <si>
    <t>Administratīvi teritoriālās reformas īstenošanai nepieciešamais finansējums</t>
  </si>
  <si>
    <t xml:space="preserve"> 6 un vairāk</t>
  </si>
  <si>
    <t>Teritoriālo vienību skaits</t>
  </si>
  <si>
    <t>Ulbrokas novads</t>
  </si>
  <si>
    <t>Novadiem (12), kuri veidojas apvienojoties 4 un 5 novadiem 310 000 EUR</t>
  </si>
  <si>
    <t>J. Pūce</t>
  </si>
  <si>
    <t xml:space="preserve">Vides aizsardzības un </t>
  </si>
  <si>
    <t xml:space="preserve">reģionālās attīstības ministrs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</si>
</sst>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3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rgb="FF414142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414142"/>
      <name val="Times New Roman"/>
      <family val="1"/>
      <charset val="186"/>
    </font>
    <font>
      <i/>
      <sz val="9"/>
      <color rgb="FF414142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rgb="FF414142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rgb="FF414142"/>
      <name val="Times New Roman"/>
      <family val="1"/>
      <charset val="186"/>
    </font>
    <font>
      <b/>
      <i/>
      <sz val="9"/>
      <color rgb="FF414142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0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rgb="FF414142"/>
      </left>
      <right style="medium">
        <color rgb="FF414142"/>
      </right>
      <top style="medium">
        <color rgb="FF414142"/>
      </top>
      <bottom/>
      <diagonal/>
    </border>
    <border>
      <left style="medium">
        <color rgb="FF414142"/>
      </left>
      <right style="medium">
        <color rgb="FF414142"/>
      </right>
      <top/>
      <bottom/>
      <diagonal/>
    </border>
    <border>
      <left style="medium">
        <color rgb="FF414142"/>
      </left>
      <right style="medium">
        <color rgb="FF414142"/>
      </right>
      <top/>
      <bottom style="medium">
        <color rgb="FF414142"/>
      </bottom>
      <diagonal/>
    </border>
    <border>
      <left/>
      <right style="medium">
        <color rgb="FF414142"/>
      </right>
      <top style="medium">
        <color rgb="FF414142"/>
      </top>
      <bottom/>
      <diagonal/>
    </border>
    <border>
      <left/>
      <right style="medium">
        <color rgb="FF414142"/>
      </right>
      <top/>
      <bottom/>
      <diagonal/>
    </border>
    <border>
      <left/>
      <right style="medium">
        <color rgb="FF414142"/>
      </right>
      <top/>
      <bottom style="medium">
        <color rgb="FF414142"/>
      </bottom>
      <diagonal/>
    </border>
    <border>
      <left/>
      <right/>
      <top style="medium">
        <color rgb="FF414142"/>
      </top>
      <bottom/>
      <diagonal/>
    </border>
    <border>
      <left/>
      <right/>
      <top/>
      <bottom style="medium">
        <color rgb="FF414142"/>
      </bottom>
      <diagonal/>
    </border>
    <border>
      <left style="medium">
        <color rgb="FF414142"/>
      </left>
      <right/>
      <top style="medium">
        <color rgb="FF414142"/>
      </top>
      <bottom/>
      <diagonal/>
    </border>
    <border>
      <left style="medium">
        <color rgb="FF414142"/>
      </left>
      <right/>
      <top/>
      <bottom style="medium">
        <color rgb="FF4141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6" fillId="0" borderId="0"/>
    <xf numFmtId="0" fontId="24" fillId="0" borderId="0"/>
    <xf numFmtId="43" fontId="24" fillId="0" borderId="0" applyFont="0" applyFill="0" applyBorder="0" applyAlignment="0" applyProtection="0"/>
  </cellStyleXfs>
  <cellXfs count="178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/>
    <xf numFmtId="0" fontId="14" fillId="2" borderId="11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center" vertical="center" wrapText="1"/>
    </xf>
    <xf numFmtId="0" fontId="8" fillId="5" borderId="11" xfId="0" applyFont="1" applyFill="1" applyBorder="1"/>
    <xf numFmtId="164" fontId="8" fillId="0" borderId="11" xfId="1" applyNumberFormat="1" applyFont="1" applyBorder="1"/>
    <xf numFmtId="164" fontId="8" fillId="0" borderId="11" xfId="1" applyNumberFormat="1" applyFont="1" applyBorder="1" applyAlignment="1">
      <alignment horizontal="center" vertical="center"/>
    </xf>
    <xf numFmtId="164" fontId="8" fillId="0" borderId="11" xfId="1" applyNumberFormat="1" applyFont="1" applyBorder="1" applyAlignment="1">
      <alignment vertical="center"/>
    </xf>
    <xf numFmtId="164" fontId="18" fillId="0" borderId="11" xfId="1" applyNumberFormat="1" applyFont="1" applyBorder="1"/>
    <xf numFmtId="164" fontId="18" fillId="0" borderId="11" xfId="0" applyNumberFormat="1" applyFont="1" applyBorder="1"/>
    <xf numFmtId="3" fontId="8" fillId="0" borderId="0" xfId="0" applyNumberFormat="1" applyFont="1"/>
    <xf numFmtId="3" fontId="13" fillId="5" borderId="11" xfId="0" applyNumberFormat="1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0" fontId="19" fillId="2" borderId="11" xfId="0" applyFont="1" applyFill="1" applyBorder="1" applyAlignment="1">
      <alignment horizontal="center" vertical="center" wrapText="1"/>
    </xf>
    <xf numFmtId="0" fontId="12" fillId="5" borderId="11" xfId="0" applyFont="1" applyFill="1" applyBorder="1"/>
    <xf numFmtId="0" fontId="13" fillId="5" borderId="12" xfId="0" applyFont="1" applyFill="1" applyBorder="1" applyAlignment="1">
      <alignment horizontal="center" vertical="center" wrapText="1"/>
    </xf>
    <xf numFmtId="164" fontId="12" fillId="0" borderId="11" xfId="1" applyNumberFormat="1" applyFont="1" applyBorder="1" applyAlignment="1">
      <alignment horizontal="center" vertical="center"/>
    </xf>
    <xf numFmtId="164" fontId="12" fillId="0" borderId="11" xfId="1" applyNumberFormat="1" applyFont="1" applyBorder="1" applyAlignment="1">
      <alignment vertical="center"/>
    </xf>
    <xf numFmtId="164" fontId="15" fillId="0" borderId="11" xfId="1" applyNumberFormat="1" applyFont="1" applyBorder="1"/>
    <xf numFmtId="164" fontId="15" fillId="0" borderId="11" xfId="0" applyNumberFormat="1" applyFont="1" applyBorder="1"/>
    <xf numFmtId="164" fontId="8" fillId="0" borderId="0" xfId="0" applyNumberFormat="1" applyFont="1"/>
    <xf numFmtId="0" fontId="20" fillId="4" borderId="6" xfId="0" applyFont="1" applyFill="1" applyBorder="1" applyAlignment="1">
      <alignment horizontal="center" vertical="center" wrapText="1"/>
    </xf>
    <xf numFmtId="164" fontId="11" fillId="0" borderId="11" xfId="2" applyNumberFormat="1" applyFont="1" applyBorder="1" applyAlignment="1">
      <alignment horizontal="righ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22" fillId="4" borderId="6" xfId="0" applyNumberFormat="1" applyFont="1" applyFill="1" applyBorder="1" applyAlignment="1">
      <alignment horizontal="center" vertical="center" wrapText="1"/>
    </xf>
    <xf numFmtId="3" fontId="22" fillId="3" borderId="6" xfId="0" applyNumberFormat="1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0" xfId="7" applyFill="1" applyBorder="1" applyAlignment="1">
      <alignment horizontal="left" vertical="top"/>
    </xf>
    <xf numFmtId="0" fontId="25" fillId="0" borderId="0" xfId="7" applyFont="1" applyFill="1" applyBorder="1" applyAlignment="1">
      <alignment horizontal="center" vertical="top"/>
    </xf>
    <xf numFmtId="0" fontId="26" fillId="0" borderId="19" xfId="7" applyFont="1" applyFill="1" applyBorder="1" applyAlignment="1">
      <alignment horizontal="center" vertical="center" wrapText="1"/>
    </xf>
    <xf numFmtId="0" fontId="26" fillId="0" borderId="20" xfId="7" applyFont="1" applyFill="1" applyBorder="1" applyAlignment="1">
      <alignment horizontal="center" vertical="center" wrapText="1"/>
    </xf>
    <xf numFmtId="0" fontId="26" fillId="0" borderId="21" xfId="7" applyFont="1" applyFill="1" applyBorder="1" applyAlignment="1">
      <alignment horizontal="center" vertical="center" wrapText="1"/>
    </xf>
    <xf numFmtId="0" fontId="25" fillId="0" borderId="22" xfId="7" applyFont="1" applyFill="1" applyBorder="1" applyAlignment="1">
      <alignment vertical="center" wrapText="1"/>
    </xf>
    <xf numFmtId="0" fontId="25" fillId="6" borderId="23" xfId="7" applyFont="1" applyFill="1" applyBorder="1" applyAlignment="1">
      <alignment horizontal="center" vertical="center"/>
    </xf>
    <xf numFmtId="0" fontId="25" fillId="0" borderId="23" xfId="7" applyFont="1" applyFill="1" applyBorder="1" applyAlignment="1">
      <alignment horizontal="center" vertical="center" wrapText="1"/>
    </xf>
    <xf numFmtId="0" fontId="26" fillId="7" borderId="25" xfId="7" applyFont="1" applyFill="1" applyBorder="1" applyAlignment="1">
      <alignment horizontal="center" vertical="center"/>
    </xf>
    <xf numFmtId="0" fontId="26" fillId="7" borderId="26" xfId="7" applyFont="1" applyFill="1" applyBorder="1" applyAlignment="1">
      <alignment horizontal="center" vertical="center" wrapText="1"/>
    </xf>
    <xf numFmtId="0" fontId="27" fillId="7" borderId="27" xfId="7" applyFont="1" applyFill="1" applyBorder="1" applyAlignment="1">
      <alignment horizontal="left" vertical="center" wrapText="1"/>
    </xf>
    <xf numFmtId="0" fontId="25" fillId="0" borderId="11" xfId="7" applyFont="1" applyFill="1" applyBorder="1" applyAlignment="1">
      <alignment horizontal="center" vertical="top"/>
    </xf>
    <xf numFmtId="0" fontId="28" fillId="6" borderId="11" xfId="7" applyFont="1" applyFill="1" applyBorder="1" applyAlignment="1">
      <alignment horizontal="center" vertical="top"/>
    </xf>
    <xf numFmtId="0" fontId="28" fillId="0" borderId="11" xfId="7" applyFont="1" applyFill="1" applyBorder="1" applyAlignment="1">
      <alignment horizontal="center" vertical="top"/>
    </xf>
    <xf numFmtId="0" fontId="24" fillId="6" borderId="28" xfId="7" applyFill="1" applyBorder="1" applyAlignment="1">
      <alignment horizontal="center" vertical="top"/>
    </xf>
    <xf numFmtId="0" fontId="29" fillId="0" borderId="27" xfId="7" applyFont="1" applyFill="1" applyBorder="1" applyAlignment="1">
      <alignment horizontal="left" vertical="center" wrapText="1"/>
    </xf>
    <xf numFmtId="0" fontId="27" fillId="7" borderId="27" xfId="7" applyFont="1" applyFill="1" applyBorder="1" applyAlignment="1">
      <alignment horizontal="left" vertical="center"/>
    </xf>
    <xf numFmtId="3" fontId="25" fillId="8" borderId="11" xfId="7" applyNumberFormat="1" applyFont="1" applyFill="1" applyBorder="1" applyAlignment="1">
      <alignment horizontal="center" vertical="top"/>
    </xf>
    <xf numFmtId="164" fontId="28" fillId="6" borderId="11" xfId="8" applyNumberFormat="1" applyFont="1" applyFill="1" applyBorder="1" applyAlignment="1">
      <alignment horizontal="center" vertical="top"/>
    </xf>
    <xf numFmtId="0" fontId="24" fillId="0" borderId="11" xfId="7" applyFill="1" applyBorder="1" applyAlignment="1">
      <alignment horizontal="center" vertical="top"/>
    </xf>
    <xf numFmtId="164" fontId="28" fillId="6" borderId="28" xfId="8" applyNumberFormat="1" applyFont="1" applyFill="1" applyBorder="1" applyAlignment="1">
      <alignment horizontal="center" vertical="top"/>
    </xf>
    <xf numFmtId="3" fontId="25" fillId="0" borderId="11" xfId="7" applyNumberFormat="1" applyFont="1" applyFill="1" applyBorder="1" applyAlignment="1">
      <alignment horizontal="center" vertical="top" shrinkToFit="1"/>
    </xf>
    <xf numFmtId="164" fontId="28" fillId="0" borderId="11" xfId="8" applyNumberFormat="1" applyFont="1" applyFill="1" applyBorder="1" applyAlignment="1">
      <alignment horizontal="center" vertical="top"/>
    </xf>
    <xf numFmtId="0" fontId="27" fillId="0" borderId="25" xfId="7" applyFont="1" applyFill="1" applyBorder="1" applyAlignment="1">
      <alignment horizontal="left" vertical="center"/>
    </xf>
    <xf numFmtId="0" fontId="27" fillId="0" borderId="26" xfId="7" applyFont="1" applyFill="1" applyBorder="1" applyAlignment="1">
      <alignment horizontal="left" vertical="center" wrapText="1"/>
    </xf>
    <xf numFmtId="164" fontId="24" fillId="6" borderId="28" xfId="7" applyNumberFormat="1" applyFill="1" applyBorder="1" applyAlignment="1">
      <alignment horizontal="center" vertical="top"/>
    </xf>
    <xf numFmtId="0" fontId="24" fillId="6" borderId="11" xfId="7" applyFill="1" applyBorder="1" applyAlignment="1">
      <alignment horizontal="center" vertical="top"/>
    </xf>
    <xf numFmtId="0" fontId="26" fillId="7" borderId="25" xfId="7" applyFont="1" applyFill="1" applyBorder="1" applyAlignment="1">
      <alignment horizontal="center" vertical="center" wrapText="1"/>
    </xf>
    <xf numFmtId="0" fontId="28" fillId="6" borderId="28" xfId="7" applyFont="1" applyFill="1" applyBorder="1" applyAlignment="1">
      <alignment horizontal="center" vertical="top"/>
    </xf>
    <xf numFmtId="0" fontId="27" fillId="0" borderId="0" xfId="7" applyFont="1" applyFill="1" applyBorder="1" applyAlignment="1">
      <alignment horizontal="center" vertical="center"/>
    </xf>
    <xf numFmtId="0" fontId="29" fillId="0" borderId="0" xfId="7" applyFont="1" applyFill="1" applyBorder="1" applyAlignment="1">
      <alignment horizontal="left" vertical="center" wrapText="1"/>
    </xf>
    <xf numFmtId="0" fontId="26" fillId="0" borderId="11" xfId="7" applyFont="1" applyFill="1" applyBorder="1" applyAlignment="1">
      <alignment horizontal="left" vertical="top"/>
    </xf>
    <xf numFmtId="164" fontId="30" fillId="0" borderId="11" xfId="8" applyNumberFormat="1" applyFont="1" applyFill="1" applyBorder="1" applyAlignment="1">
      <alignment horizontal="left" vertical="top"/>
    </xf>
    <xf numFmtId="0" fontId="24" fillId="6" borderId="0" xfId="7" applyFill="1" applyBorder="1" applyAlignment="1">
      <alignment horizontal="center" vertical="top"/>
    </xf>
    <xf numFmtId="0" fontId="24" fillId="0" borderId="0" xfId="7" applyFill="1" applyBorder="1" applyAlignment="1">
      <alignment horizontal="center" vertical="top"/>
    </xf>
    <xf numFmtId="164" fontId="24" fillId="0" borderId="0" xfId="7" applyNumberFormat="1" applyFill="1" applyBorder="1" applyAlignment="1">
      <alignment horizontal="left" vertical="top"/>
    </xf>
    <xf numFmtId="164" fontId="25" fillId="0" borderId="0" xfId="8" applyNumberFormat="1" applyFont="1" applyFill="1" applyBorder="1" applyAlignment="1">
      <alignment horizontal="center" vertical="top"/>
    </xf>
    <xf numFmtId="0" fontId="24" fillId="6" borderId="0" xfId="7" applyFont="1" applyFill="1" applyBorder="1" applyAlignment="1">
      <alignment horizontal="center" vertical="top"/>
    </xf>
    <xf numFmtId="0" fontId="24" fillId="0" borderId="0" xfId="7" applyFont="1" applyFill="1" applyBorder="1" applyAlignment="1">
      <alignment horizontal="center" vertical="top"/>
    </xf>
    <xf numFmtId="164" fontId="25" fillId="0" borderId="0" xfId="7" applyNumberFormat="1" applyFont="1" applyFill="1" applyBorder="1" applyAlignment="1">
      <alignment horizontal="center" vertical="top"/>
    </xf>
    <xf numFmtId="165" fontId="25" fillId="0" borderId="0" xfId="8" applyNumberFormat="1" applyFont="1" applyFill="1" applyBorder="1" applyAlignment="1">
      <alignment horizontal="center" vertical="top"/>
    </xf>
    <xf numFmtId="164" fontId="24" fillId="0" borderId="0" xfId="7" applyNumberFormat="1" applyFill="1" applyBorder="1" applyAlignment="1">
      <alignment horizontal="center" vertical="top"/>
    </xf>
    <xf numFmtId="164" fontId="21" fillId="0" borderId="0" xfId="7" applyNumberFormat="1" applyFont="1" applyBorder="1"/>
    <xf numFmtId="164" fontId="28" fillId="6" borderId="37" xfId="7" applyNumberFormat="1" applyFont="1" applyFill="1" applyBorder="1" applyAlignment="1">
      <alignment horizontal="center" vertical="top"/>
    </xf>
    <xf numFmtId="164" fontId="28" fillId="0" borderId="38" xfId="7" applyNumberFormat="1" applyFont="1" applyFill="1" applyBorder="1" applyAlignment="1">
      <alignment horizontal="center" vertical="top"/>
    </xf>
    <xf numFmtId="164" fontId="28" fillId="6" borderId="39" xfId="8" applyNumberFormat="1" applyFont="1" applyFill="1" applyBorder="1" applyAlignment="1">
      <alignment horizontal="center" vertical="top"/>
    </xf>
    <xf numFmtId="164" fontId="31" fillId="6" borderId="40" xfId="7" applyNumberFormat="1" applyFont="1" applyFill="1" applyBorder="1" applyAlignment="1">
      <alignment horizontal="center" vertical="top"/>
    </xf>
    <xf numFmtId="164" fontId="31" fillId="0" borderId="33" xfId="7" applyNumberFormat="1" applyFont="1" applyFill="1" applyBorder="1" applyAlignment="1">
      <alignment horizontal="center" vertical="top"/>
    </xf>
    <xf numFmtId="164" fontId="31" fillId="6" borderId="34" xfId="7" applyNumberFormat="1" applyFont="1" applyFill="1" applyBorder="1" applyAlignment="1">
      <alignment horizontal="center" vertical="top"/>
    </xf>
    <xf numFmtId="164" fontId="25" fillId="6" borderId="40" xfId="7" applyNumberFormat="1" applyFont="1" applyFill="1" applyBorder="1" applyAlignment="1">
      <alignment horizontal="center" vertical="top"/>
    </xf>
    <xf numFmtId="164" fontId="25" fillId="0" borderId="33" xfId="7" applyNumberFormat="1" applyFont="1" applyFill="1" applyBorder="1" applyAlignment="1">
      <alignment horizontal="center" vertical="top"/>
    </xf>
    <xf numFmtId="164" fontId="25" fillId="6" borderId="34" xfId="7" applyNumberFormat="1" applyFont="1" applyFill="1" applyBorder="1" applyAlignment="1">
      <alignment horizontal="center" vertical="top"/>
    </xf>
    <xf numFmtId="43" fontId="8" fillId="0" borderId="0" xfId="1" applyNumberFormat="1" applyFont="1"/>
    <xf numFmtId="165" fontId="12" fillId="0" borderId="11" xfId="1" applyNumberFormat="1" applyFont="1" applyBorder="1"/>
    <xf numFmtId="166" fontId="8" fillId="0" borderId="0" xfId="0" applyNumberFormat="1" applyFont="1"/>
    <xf numFmtId="43" fontId="8" fillId="0" borderId="11" xfId="1" applyNumberFormat="1" applyFont="1" applyBorder="1"/>
    <xf numFmtId="164" fontId="14" fillId="0" borderId="11" xfId="0" applyNumberFormat="1" applyFont="1" applyBorder="1"/>
    <xf numFmtId="0" fontId="8" fillId="0" borderId="0" xfId="0" applyFont="1" applyAlignment="1">
      <alignment vertical="center"/>
    </xf>
    <xf numFmtId="0" fontId="26" fillId="0" borderId="32" xfId="7" applyFont="1" applyFill="1" applyBorder="1" applyAlignment="1">
      <alignment horizontal="center" vertical="top"/>
    </xf>
    <xf numFmtId="0" fontId="26" fillId="0" borderId="35" xfId="7" applyFont="1" applyFill="1" applyBorder="1" applyAlignment="1">
      <alignment horizontal="center" vertical="top"/>
    </xf>
    <xf numFmtId="0" fontId="26" fillId="0" borderId="36" xfId="7" applyFont="1" applyFill="1" applyBorder="1" applyAlignment="1">
      <alignment horizontal="center" vertical="top"/>
    </xf>
    <xf numFmtId="43" fontId="0" fillId="0" borderId="0" xfId="8" applyFont="1" applyFill="1" applyBorder="1" applyAlignment="1">
      <alignment horizontal="center" vertical="top"/>
    </xf>
    <xf numFmtId="0" fontId="25" fillId="6" borderId="24" xfId="7" applyFont="1" applyFill="1" applyBorder="1" applyAlignment="1">
      <alignment horizontal="center" vertical="center" wrapText="1"/>
    </xf>
    <xf numFmtId="3" fontId="25" fillId="8" borderId="12" xfId="7" applyNumberFormat="1" applyFont="1" applyFill="1" applyBorder="1" applyAlignment="1">
      <alignment horizontal="center" vertical="top" shrinkToFit="1"/>
    </xf>
    <xf numFmtId="0" fontId="24" fillId="9" borderId="19" xfId="7" applyFill="1" applyBorder="1" applyAlignment="1">
      <alignment horizontal="left" vertical="top"/>
    </xf>
    <xf numFmtId="0" fontId="33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7" fillId="2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3" fontId="11" fillId="0" borderId="15" xfId="0" applyNumberFormat="1" applyFont="1" applyBorder="1" applyAlignment="1">
      <alignment horizontal="left" vertical="center" wrapText="1"/>
    </xf>
    <xf numFmtId="3" fontId="11" fillId="0" borderId="13" xfId="0" applyNumberFormat="1" applyFont="1" applyBorder="1" applyAlignment="1">
      <alignment horizontal="left" vertical="center" wrapText="1"/>
    </xf>
    <xf numFmtId="3" fontId="12" fillId="0" borderId="14" xfId="0" applyNumberFormat="1" applyFont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9" fillId="2" borderId="11" xfId="0" applyFont="1" applyFill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26" fillId="6" borderId="37" xfId="7" applyFont="1" applyFill="1" applyBorder="1" applyAlignment="1">
      <alignment horizontal="center" vertical="top"/>
    </xf>
    <xf numFmtId="0" fontId="26" fillId="6" borderId="38" xfId="7" applyFont="1" applyFill="1" applyBorder="1" applyAlignment="1">
      <alignment horizontal="center" vertical="top"/>
    </xf>
    <xf numFmtId="0" fontId="26" fillId="6" borderId="39" xfId="7" applyFont="1" applyFill="1" applyBorder="1" applyAlignment="1">
      <alignment horizontal="center" vertical="top"/>
    </xf>
    <xf numFmtId="0" fontId="27" fillId="0" borderId="16" xfId="7" applyFont="1" applyFill="1" applyBorder="1" applyAlignment="1">
      <alignment horizontal="left" vertical="center"/>
    </xf>
    <xf numFmtId="0" fontId="27" fillId="0" borderId="18" xfId="7" applyFont="1" applyFill="1" applyBorder="1" applyAlignment="1">
      <alignment horizontal="left" vertical="center"/>
    </xf>
    <xf numFmtId="0" fontId="27" fillId="0" borderId="30" xfId="7" applyFont="1" applyFill="1" applyBorder="1" applyAlignment="1">
      <alignment horizontal="left" vertical="center"/>
    </xf>
    <xf numFmtId="0" fontId="27" fillId="0" borderId="31" xfId="7" applyFont="1" applyFill="1" applyBorder="1" applyAlignment="1">
      <alignment horizontal="left" vertical="center"/>
    </xf>
    <xf numFmtId="0" fontId="27" fillId="0" borderId="32" xfId="7" applyFont="1" applyFill="1" applyBorder="1" applyAlignment="1">
      <alignment horizontal="left" vertical="center"/>
    </xf>
    <xf numFmtId="0" fontId="27" fillId="0" borderId="26" xfId="7" applyFont="1" applyFill="1" applyBorder="1" applyAlignment="1">
      <alignment horizontal="left" vertical="center"/>
    </xf>
    <xf numFmtId="0" fontId="27" fillId="0" borderId="29" xfId="7" applyFont="1" applyFill="1" applyBorder="1" applyAlignment="1">
      <alignment horizontal="left" vertical="center"/>
    </xf>
    <xf numFmtId="0" fontId="27" fillId="0" borderId="20" xfId="7" applyFont="1" applyFill="1" applyBorder="1" applyAlignment="1">
      <alignment horizontal="left" vertical="center"/>
    </xf>
    <xf numFmtId="0" fontId="32" fillId="0" borderId="0" xfId="7" applyFont="1" applyFill="1" applyBorder="1" applyAlignment="1">
      <alignment horizontal="left" vertical="top"/>
    </xf>
    <xf numFmtId="0" fontId="24" fillId="0" borderId="0" xfId="7" applyFill="1" applyBorder="1" applyAlignment="1">
      <alignment horizontal="left" vertical="top"/>
    </xf>
    <xf numFmtId="0" fontId="33" fillId="0" borderId="0" xfId="0" applyFont="1" applyAlignment="1">
      <alignment horizontal="left" vertical="center"/>
    </xf>
    <xf numFmtId="0" fontId="26" fillId="0" borderId="16" xfId="7" applyFont="1" applyFill="1" applyBorder="1" applyAlignment="1">
      <alignment horizontal="center" vertical="center" wrapText="1"/>
    </xf>
    <xf numFmtId="0" fontId="26" fillId="0" borderId="18" xfId="7" applyFont="1" applyFill="1" applyBorder="1" applyAlignment="1">
      <alignment horizontal="center" vertical="center" wrapText="1"/>
    </xf>
    <xf numFmtId="0" fontId="26" fillId="0" borderId="30" xfId="7" applyFont="1" applyFill="1" applyBorder="1" applyAlignment="1">
      <alignment horizontal="center" vertical="center" wrapText="1"/>
    </xf>
    <xf numFmtId="0" fontId="26" fillId="0" borderId="31" xfId="7" applyFont="1" applyFill="1" applyBorder="1" applyAlignment="1">
      <alignment horizontal="center" vertical="center" wrapText="1"/>
    </xf>
    <xf numFmtId="0" fontId="26" fillId="0" borderId="32" xfId="7" applyFont="1" applyFill="1" applyBorder="1" applyAlignment="1">
      <alignment horizontal="center" vertical="center" wrapText="1"/>
    </xf>
    <xf numFmtId="0" fontId="26" fillId="0" borderId="26" xfId="7" applyFont="1" applyFill="1" applyBorder="1" applyAlignment="1">
      <alignment horizontal="center" vertical="center" wrapText="1"/>
    </xf>
    <xf numFmtId="0" fontId="30" fillId="0" borderId="0" xfId="7" applyFont="1" applyFill="1" applyBorder="1" applyAlignment="1">
      <alignment horizontal="center" vertical="top" wrapText="1"/>
    </xf>
    <xf numFmtId="0" fontId="26" fillId="0" borderId="16" xfId="7" applyFont="1" applyFill="1" applyBorder="1" applyAlignment="1">
      <alignment horizontal="center" vertical="center"/>
    </xf>
    <xf numFmtId="0" fontId="26" fillId="0" borderId="17" xfId="7" applyFont="1" applyFill="1" applyBorder="1" applyAlignment="1">
      <alignment horizontal="center" vertical="center"/>
    </xf>
    <xf numFmtId="0" fontId="26" fillId="0" borderId="18" xfId="7" applyFont="1" applyFill="1" applyBorder="1" applyAlignment="1">
      <alignment horizontal="center" vertical="center"/>
    </xf>
  </cellXfs>
  <cellStyles count="9">
    <cellStyle name="Comma" xfId="1" builtinId="3"/>
    <cellStyle name="Comma 2" xfId="2" xr:uid="{00000000-0005-0000-0000-000001000000}"/>
    <cellStyle name="Comma 3" xfId="8" xr:uid="{00000000-0005-0000-0000-000002000000}"/>
    <cellStyle name="Normal" xfId="0" builtinId="0"/>
    <cellStyle name="Normal 2" xfId="4" xr:uid="{00000000-0005-0000-0000-000004000000}"/>
    <cellStyle name="Normal 2 2" xfId="3" xr:uid="{00000000-0005-0000-0000-000005000000}"/>
    <cellStyle name="Normal 3" xfId="7" xr:uid="{00000000-0005-0000-0000-000006000000}"/>
    <cellStyle name="Normal 7" xfId="5" xr:uid="{00000000-0005-0000-0000-000007000000}"/>
    <cellStyle name="Parasts 2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view="pageLayout" topLeftCell="A4" zoomScaleNormal="100" workbookViewId="0">
      <selection activeCell="E26" sqref="E26"/>
    </sheetView>
  </sheetViews>
  <sheetFormatPr defaultRowHeight="15" x14ac:dyDescent="0.25"/>
  <cols>
    <col min="1" max="1" width="21.5703125" style="22" customWidth="1"/>
    <col min="2" max="2" width="12" style="22" customWidth="1"/>
    <col min="3" max="3" width="12.85546875" style="22" customWidth="1"/>
    <col min="4" max="4" width="8.140625" style="22" customWidth="1"/>
    <col min="5" max="5" width="8.42578125" style="22" customWidth="1"/>
    <col min="6" max="6" width="7.85546875" style="22" customWidth="1"/>
    <col min="7" max="8" width="9.28515625" style="22" bestFit="1" customWidth="1"/>
    <col min="9" max="9" width="9.85546875" style="22" customWidth="1"/>
    <col min="10" max="10" width="14.85546875" style="22" customWidth="1"/>
    <col min="11" max="11" width="11.28515625" style="22" customWidth="1"/>
    <col min="12" max="12" width="14.42578125" style="22" customWidth="1"/>
    <col min="13" max="16384" width="9.140625" style="22"/>
  </cols>
  <sheetData>
    <row r="1" spans="1:12" x14ac:dyDescent="0.25">
      <c r="L1" s="22" t="s">
        <v>170</v>
      </c>
    </row>
    <row r="2" spans="1:12" s="23" customFormat="1" ht="16.5" thickBot="1" x14ac:dyDescent="0.3">
      <c r="A2" s="122" t="s">
        <v>171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23.25" customHeight="1" x14ac:dyDescent="0.25">
      <c r="A3" s="124" t="s">
        <v>0</v>
      </c>
      <c r="B3" s="124" t="s">
        <v>1</v>
      </c>
      <c r="C3" s="124" t="s">
        <v>23</v>
      </c>
      <c r="D3" s="127" t="s">
        <v>2</v>
      </c>
      <c r="E3" s="128"/>
      <c r="F3" s="129"/>
      <c r="G3" s="127" t="s">
        <v>3</v>
      </c>
      <c r="H3" s="128"/>
      <c r="I3" s="128"/>
      <c r="J3" s="128"/>
      <c r="K3" s="129"/>
      <c r="L3" s="124" t="s">
        <v>22</v>
      </c>
    </row>
    <row r="4" spans="1:12" ht="7.5" customHeight="1" thickBot="1" x14ac:dyDescent="0.3">
      <c r="A4" s="125"/>
      <c r="B4" s="125"/>
      <c r="C4" s="125"/>
      <c r="D4" s="130"/>
      <c r="E4" s="131"/>
      <c r="F4" s="132"/>
      <c r="G4" s="130"/>
      <c r="H4" s="131"/>
      <c r="I4" s="131"/>
      <c r="J4" s="131"/>
      <c r="K4" s="132"/>
      <c r="L4" s="125"/>
    </row>
    <row r="5" spans="1:12" ht="57.75" customHeight="1" x14ac:dyDescent="0.25">
      <c r="A5" s="125"/>
      <c r="B5" s="125"/>
      <c r="C5" s="125"/>
      <c r="D5" s="133" t="s">
        <v>4</v>
      </c>
      <c r="E5" s="135" t="s">
        <v>5</v>
      </c>
      <c r="F5" s="135" t="s">
        <v>6</v>
      </c>
      <c r="G5" s="135" t="s">
        <v>5</v>
      </c>
      <c r="H5" s="135" t="s">
        <v>6</v>
      </c>
      <c r="I5" s="135" t="s">
        <v>7</v>
      </c>
      <c r="J5" s="1" t="s">
        <v>8</v>
      </c>
      <c r="K5" s="124" t="s">
        <v>24</v>
      </c>
      <c r="L5" s="125"/>
    </row>
    <row r="6" spans="1:12" ht="29.25" customHeight="1" thickBot="1" x14ac:dyDescent="0.3">
      <c r="A6" s="126"/>
      <c r="B6" s="126"/>
      <c r="C6" s="126"/>
      <c r="D6" s="134"/>
      <c r="E6" s="136"/>
      <c r="F6" s="136"/>
      <c r="G6" s="136"/>
      <c r="H6" s="136"/>
      <c r="I6" s="136"/>
      <c r="J6" s="2" t="s">
        <v>9</v>
      </c>
      <c r="K6" s="126"/>
      <c r="L6" s="126"/>
    </row>
    <row r="7" spans="1:12" s="113" customFormat="1" ht="24.75" thickBot="1" x14ac:dyDescent="0.3">
      <c r="A7" s="3" t="s">
        <v>10</v>
      </c>
      <c r="B7" s="4"/>
      <c r="C7" s="4"/>
      <c r="D7" s="54">
        <v>0</v>
      </c>
      <c r="E7" s="5">
        <v>0</v>
      </c>
      <c r="F7" s="5">
        <v>0</v>
      </c>
      <c r="G7" s="7">
        <f>G9</f>
        <v>892500</v>
      </c>
      <c r="H7" s="7">
        <f>H9</f>
        <v>8207500</v>
      </c>
      <c r="I7" s="7">
        <v>0</v>
      </c>
      <c r="J7" s="6">
        <v>0</v>
      </c>
      <c r="K7" s="5">
        <v>0</v>
      </c>
      <c r="L7" s="8">
        <v>0</v>
      </c>
    </row>
    <row r="8" spans="1:12" ht="15.75" thickBot="1" x14ac:dyDescent="0.3">
      <c r="A8" s="9" t="s">
        <v>11</v>
      </c>
      <c r="B8" s="10"/>
      <c r="C8" s="10"/>
      <c r="D8" s="55"/>
      <c r="E8" s="11"/>
      <c r="F8" s="11"/>
      <c r="G8" s="11"/>
      <c r="H8" s="11"/>
      <c r="I8" s="11"/>
      <c r="J8" s="11"/>
      <c r="K8" s="11"/>
      <c r="L8" s="11"/>
    </row>
    <row r="9" spans="1:12" ht="60.75" thickBot="1" x14ac:dyDescent="0.3">
      <c r="A9" s="12" t="s">
        <v>12</v>
      </c>
      <c r="B9" s="47"/>
      <c r="C9" s="49" t="s">
        <v>34</v>
      </c>
      <c r="D9" s="53">
        <v>0</v>
      </c>
      <c r="E9" s="50">
        <v>0</v>
      </c>
      <c r="F9" s="51">
        <v>0</v>
      </c>
      <c r="G9" s="52">
        <f>G10+G11</f>
        <v>892500</v>
      </c>
      <c r="H9" s="52">
        <f>H10+H11+H12</f>
        <v>8207500</v>
      </c>
      <c r="I9" s="52">
        <v>0</v>
      </c>
      <c r="J9" s="49">
        <v>0</v>
      </c>
      <c r="K9" s="49">
        <v>0</v>
      </c>
      <c r="L9" s="50">
        <v>2023</v>
      </c>
    </row>
    <row r="10" spans="1:12" ht="60.75" thickBot="1" x14ac:dyDescent="0.3">
      <c r="A10" s="16" t="s">
        <v>13</v>
      </c>
      <c r="B10" s="13" t="s">
        <v>14</v>
      </c>
      <c r="C10" s="13" t="s">
        <v>15</v>
      </c>
      <c r="D10" s="13">
        <v>0</v>
      </c>
      <c r="E10" s="13">
        <v>0</v>
      </c>
      <c r="F10" s="13">
        <v>0</v>
      </c>
      <c r="G10" s="15">
        <v>367500</v>
      </c>
      <c r="H10" s="15">
        <v>157500</v>
      </c>
      <c r="I10" s="13">
        <v>0</v>
      </c>
      <c r="J10" s="13"/>
      <c r="K10" s="13"/>
      <c r="L10" s="14" t="s">
        <v>16</v>
      </c>
    </row>
    <row r="11" spans="1:12" ht="60.75" thickBot="1" x14ac:dyDescent="0.3">
      <c r="A11" s="16" t="s">
        <v>17</v>
      </c>
      <c r="B11" s="13" t="s">
        <v>14</v>
      </c>
      <c r="C11" s="13" t="s">
        <v>15</v>
      </c>
      <c r="D11" s="13">
        <v>0</v>
      </c>
      <c r="E11" s="13">
        <v>0</v>
      </c>
      <c r="F11" s="13">
        <v>0</v>
      </c>
      <c r="G11" s="15">
        <v>525000</v>
      </c>
      <c r="H11" s="15">
        <v>525000</v>
      </c>
      <c r="I11" s="13">
        <v>0</v>
      </c>
      <c r="J11" s="13"/>
      <c r="K11" s="13"/>
      <c r="L11" s="14" t="s">
        <v>18</v>
      </c>
    </row>
    <row r="12" spans="1:12" ht="60.75" thickBot="1" x14ac:dyDescent="0.3">
      <c r="A12" s="16" t="s">
        <v>19</v>
      </c>
      <c r="B12" s="13" t="s">
        <v>14</v>
      </c>
      <c r="C12" s="13" t="s">
        <v>15</v>
      </c>
      <c r="D12" s="13">
        <v>0</v>
      </c>
      <c r="E12" s="13">
        <v>0</v>
      </c>
      <c r="F12" s="13">
        <v>0</v>
      </c>
      <c r="G12" s="13">
        <v>0</v>
      </c>
      <c r="H12" s="15">
        <v>7525000</v>
      </c>
      <c r="I12" s="13">
        <v>0</v>
      </c>
      <c r="J12" s="13"/>
      <c r="K12" s="13"/>
      <c r="L12" s="14">
        <v>2021</v>
      </c>
    </row>
    <row r="13" spans="1:12" ht="15.75" thickBot="1" x14ac:dyDescent="0.3">
      <c r="A13" s="9" t="s">
        <v>20</v>
      </c>
      <c r="B13" s="17"/>
      <c r="C13" s="14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24.75" thickBot="1" x14ac:dyDescent="0.3">
      <c r="A14" s="18"/>
      <c r="B14" s="19" t="s">
        <v>21</v>
      </c>
      <c r="C14" s="20"/>
      <c r="D14" s="21"/>
      <c r="E14" s="21"/>
      <c r="F14" s="21"/>
      <c r="G14" s="21"/>
      <c r="H14" s="21"/>
      <c r="I14" s="21"/>
      <c r="J14" s="21"/>
      <c r="K14" s="21"/>
      <c r="L14" s="21"/>
    </row>
  </sheetData>
  <mergeCells count="14">
    <mergeCell ref="A2:L2"/>
    <mergeCell ref="L3:L6"/>
    <mergeCell ref="C3:C6"/>
    <mergeCell ref="K5:K6"/>
    <mergeCell ref="A3:A6"/>
    <mergeCell ref="B3:B6"/>
    <mergeCell ref="D3:F4"/>
    <mergeCell ref="G3:K4"/>
    <mergeCell ref="D5:D6"/>
    <mergeCell ref="E5:E6"/>
    <mergeCell ref="F5:F6"/>
    <mergeCell ref="G5:G6"/>
    <mergeCell ref="H5:H6"/>
    <mergeCell ref="I5:I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&amp;C(TA-1675)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view="pageLayout" topLeftCell="A13" zoomScaleNormal="100" workbookViewId="0">
      <selection activeCell="B19" sqref="B19"/>
    </sheetView>
  </sheetViews>
  <sheetFormatPr defaultRowHeight="15" x14ac:dyDescent="0.25"/>
  <cols>
    <col min="1" max="1" width="10.7109375" style="23" customWidth="1"/>
    <col min="2" max="2" width="10.140625" style="23" customWidth="1"/>
    <col min="3" max="3" width="10.42578125" style="23" bestFit="1" customWidth="1"/>
    <col min="4" max="4" width="10.28515625" style="23" customWidth="1"/>
    <col min="5" max="5" width="11.42578125" style="23" bestFit="1" customWidth="1"/>
    <col min="6" max="6" width="10.42578125" style="23" bestFit="1" customWidth="1"/>
    <col min="7" max="7" width="32.5703125" style="23" customWidth="1"/>
    <col min="8" max="16384" width="9.140625" style="23"/>
  </cols>
  <sheetData>
    <row r="1" spans="1:7" ht="18.75" x14ac:dyDescent="0.3">
      <c r="A1" s="137" t="s">
        <v>13</v>
      </c>
      <c r="B1" s="137"/>
      <c r="C1" s="137"/>
      <c r="D1" s="137"/>
      <c r="E1" s="137"/>
      <c r="F1" s="137"/>
      <c r="G1" s="137"/>
    </row>
    <row r="3" spans="1:7" x14ac:dyDescent="0.25">
      <c r="A3" s="138" t="s">
        <v>2</v>
      </c>
      <c r="B3" s="138"/>
      <c r="C3" s="138"/>
      <c r="D3" s="138" t="s">
        <v>3</v>
      </c>
      <c r="E3" s="138"/>
      <c r="F3" s="138"/>
      <c r="G3" s="138"/>
    </row>
    <row r="4" spans="1:7" ht="23.25" customHeight="1" x14ac:dyDescent="0.25">
      <c r="A4" s="138"/>
      <c r="B4" s="138"/>
      <c r="C4" s="138"/>
      <c r="D4" s="138"/>
      <c r="E4" s="138"/>
      <c r="F4" s="138"/>
      <c r="G4" s="138"/>
    </row>
    <row r="5" spans="1:7" ht="52.5" customHeight="1" x14ac:dyDescent="0.25">
      <c r="A5" s="24" t="s">
        <v>4</v>
      </c>
      <c r="B5" s="25" t="s">
        <v>5</v>
      </c>
      <c r="C5" s="25" t="s">
        <v>6</v>
      </c>
      <c r="D5" s="25" t="s">
        <v>5</v>
      </c>
      <c r="E5" s="25" t="s">
        <v>6</v>
      </c>
      <c r="F5" s="25" t="s">
        <v>7</v>
      </c>
      <c r="G5" s="26" t="s">
        <v>8</v>
      </c>
    </row>
    <row r="6" spans="1:7" ht="15.75" x14ac:dyDescent="0.25">
      <c r="A6" s="27">
        <v>0</v>
      </c>
      <c r="B6" s="27">
        <v>0</v>
      </c>
      <c r="C6" s="27">
        <v>0</v>
      </c>
      <c r="D6" s="34">
        <v>367500</v>
      </c>
      <c r="E6" s="34">
        <v>157500</v>
      </c>
      <c r="F6" s="35">
        <v>0</v>
      </c>
      <c r="G6" s="27"/>
    </row>
    <row r="8" spans="1:7" ht="64.5" customHeight="1" x14ac:dyDescent="0.25">
      <c r="A8" s="142" t="s">
        <v>27</v>
      </c>
      <c r="B8" s="143"/>
      <c r="C8" s="143"/>
      <c r="D8" s="143"/>
      <c r="E8" s="143"/>
      <c r="F8" s="143"/>
      <c r="G8" s="143"/>
    </row>
    <row r="9" spans="1:7" ht="27.75" customHeight="1" x14ac:dyDescent="0.25">
      <c r="A9" s="140" t="s">
        <v>28</v>
      </c>
      <c r="B9" s="141"/>
      <c r="C9" s="141"/>
      <c r="D9" s="141"/>
      <c r="E9" s="141"/>
      <c r="F9" s="36"/>
      <c r="G9" s="36"/>
    </row>
    <row r="10" spans="1:7" x14ac:dyDescent="0.25">
      <c r="A10" s="144" t="s">
        <v>25</v>
      </c>
      <c r="B10" s="144"/>
      <c r="C10" s="144"/>
      <c r="D10" s="144"/>
      <c r="E10" s="111">
        <v>18103.45</v>
      </c>
    </row>
    <row r="11" spans="1:7" ht="98.25" customHeight="1" x14ac:dyDescent="0.25">
      <c r="A11" s="145" t="s">
        <v>166</v>
      </c>
      <c r="B11" s="145"/>
      <c r="C11" s="145"/>
      <c r="D11" s="145"/>
      <c r="E11" s="30">
        <v>29</v>
      </c>
      <c r="G11" s="33"/>
    </row>
    <row r="12" spans="1:7" x14ac:dyDescent="0.25">
      <c r="A12" s="146" t="s">
        <v>168</v>
      </c>
      <c r="B12" s="144"/>
      <c r="C12" s="144"/>
      <c r="D12" s="144"/>
      <c r="E12" s="30">
        <f>E10*E11</f>
        <v>525000.05000000005</v>
      </c>
      <c r="G12" s="110"/>
    </row>
    <row r="13" spans="1:7" x14ac:dyDescent="0.25">
      <c r="A13" s="139" t="s">
        <v>26</v>
      </c>
      <c r="B13" s="139"/>
      <c r="C13" s="139"/>
      <c r="D13" s="139"/>
      <c r="E13" s="31">
        <f>E12*0.7</f>
        <v>367500.03500000003</v>
      </c>
    </row>
    <row r="14" spans="1:7" x14ac:dyDescent="0.25">
      <c r="A14" s="139" t="s">
        <v>29</v>
      </c>
      <c r="B14" s="139"/>
      <c r="C14" s="139"/>
      <c r="D14" s="139"/>
      <c r="E14" s="32">
        <f>E12*0.3</f>
        <v>157500.01500000001</v>
      </c>
    </row>
    <row r="17" spans="2:2" x14ac:dyDescent="0.25">
      <c r="B17" s="33"/>
    </row>
  </sheetData>
  <mergeCells count="10">
    <mergeCell ref="A1:G1"/>
    <mergeCell ref="A3:C4"/>
    <mergeCell ref="D3:G4"/>
    <mergeCell ref="A13:D13"/>
    <mergeCell ref="A14:D14"/>
    <mergeCell ref="A9:E9"/>
    <mergeCell ref="A8:G8"/>
    <mergeCell ref="A10:D10"/>
    <mergeCell ref="A11:D11"/>
    <mergeCell ref="A12:D12"/>
  </mergeCells>
  <pageMargins left="0.7" right="0.7" top="0.75" bottom="0.75" header="0.3" footer="0.3"/>
  <pageSetup paperSize="9" orientation="landscape" r:id="rId1"/>
  <headerFooter>
    <oddFooter>&amp;L(TA-1675)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view="pageLayout" topLeftCell="A2" zoomScaleNormal="100" workbookViewId="0">
      <selection activeCell="B19" sqref="B19"/>
    </sheetView>
  </sheetViews>
  <sheetFormatPr defaultRowHeight="15" x14ac:dyDescent="0.25"/>
  <cols>
    <col min="1" max="1" width="11" style="23" customWidth="1"/>
    <col min="2" max="4" width="10.5703125" style="23" bestFit="1" customWidth="1"/>
    <col min="5" max="5" width="11.5703125" style="23" customWidth="1"/>
    <col min="6" max="6" width="10.5703125" style="23" bestFit="1" customWidth="1"/>
    <col min="7" max="7" width="31.5703125" style="23" customWidth="1"/>
    <col min="8" max="16384" width="9.140625" style="23"/>
  </cols>
  <sheetData>
    <row r="1" spans="1:8" ht="18.75" x14ac:dyDescent="0.3">
      <c r="A1" s="137" t="s">
        <v>17</v>
      </c>
      <c r="B1" s="137"/>
      <c r="C1" s="137"/>
      <c r="D1" s="137"/>
      <c r="E1" s="137"/>
      <c r="F1" s="137"/>
      <c r="G1" s="137"/>
      <c r="H1" s="137"/>
    </row>
    <row r="3" spans="1:8" x14ac:dyDescent="0.25">
      <c r="A3" s="147" t="s">
        <v>2</v>
      </c>
      <c r="B3" s="147"/>
      <c r="C3" s="147"/>
      <c r="D3" s="147" t="s">
        <v>3</v>
      </c>
      <c r="E3" s="147"/>
      <c r="F3" s="147"/>
      <c r="G3" s="147"/>
    </row>
    <row r="4" spans="1:8" x14ac:dyDescent="0.25">
      <c r="A4" s="147"/>
      <c r="B4" s="147"/>
      <c r="C4" s="147"/>
      <c r="D4" s="147"/>
      <c r="E4" s="147"/>
      <c r="F4" s="147"/>
      <c r="G4" s="147"/>
    </row>
    <row r="5" spans="1:8" ht="47.25" x14ac:dyDescent="0.25">
      <c r="A5" s="37" t="s">
        <v>4</v>
      </c>
      <c r="B5" s="38" t="s">
        <v>5</v>
      </c>
      <c r="C5" s="38" t="s">
        <v>6</v>
      </c>
      <c r="D5" s="38" t="s">
        <v>5</v>
      </c>
      <c r="E5" s="38" t="s">
        <v>6</v>
      </c>
      <c r="F5" s="38" t="s">
        <v>7</v>
      </c>
      <c r="G5" s="39" t="s">
        <v>8</v>
      </c>
    </row>
    <row r="6" spans="1:8" ht="15.75" x14ac:dyDescent="0.25">
      <c r="A6" s="40">
        <v>0</v>
      </c>
      <c r="B6" s="40">
        <v>0</v>
      </c>
      <c r="C6" s="40">
        <v>0</v>
      </c>
      <c r="D6" s="34">
        <v>525000</v>
      </c>
      <c r="E6" s="34">
        <v>525000</v>
      </c>
      <c r="F6" s="41">
        <v>0</v>
      </c>
      <c r="G6" s="40"/>
    </row>
    <row r="8" spans="1:8" ht="87" customHeight="1" x14ac:dyDescent="0.25">
      <c r="A8" s="148" t="s">
        <v>32</v>
      </c>
      <c r="B8" s="149"/>
      <c r="C8" s="149"/>
      <c r="D8" s="149"/>
      <c r="E8" s="149"/>
      <c r="F8" s="149"/>
      <c r="G8" s="149"/>
    </row>
    <row r="9" spans="1:8" ht="15.75" x14ac:dyDescent="0.25">
      <c r="A9" s="140" t="s">
        <v>28</v>
      </c>
      <c r="B9" s="141"/>
      <c r="C9" s="141"/>
      <c r="D9" s="141"/>
      <c r="E9" s="141"/>
    </row>
    <row r="10" spans="1:8" ht="15.75" x14ac:dyDescent="0.25">
      <c r="A10" s="151" t="s">
        <v>25</v>
      </c>
      <c r="B10" s="151"/>
      <c r="C10" s="151"/>
      <c r="D10" s="151"/>
      <c r="E10" s="109">
        <v>36206.9</v>
      </c>
    </row>
    <row r="11" spans="1:8" ht="95.25" customHeight="1" x14ac:dyDescent="0.25">
      <c r="A11" s="145" t="s">
        <v>166</v>
      </c>
      <c r="B11" s="145"/>
      <c r="C11" s="145"/>
      <c r="D11" s="145"/>
      <c r="E11" s="42">
        <v>29</v>
      </c>
      <c r="G11" s="33"/>
    </row>
    <row r="12" spans="1:8" ht="16.5" customHeight="1" x14ac:dyDescent="0.25">
      <c r="A12" s="145" t="s">
        <v>167</v>
      </c>
      <c r="B12" s="151"/>
      <c r="C12" s="151"/>
      <c r="D12" s="151"/>
      <c r="E12" s="43">
        <f>E10*E11</f>
        <v>1050000.1000000001</v>
      </c>
      <c r="G12" s="108"/>
    </row>
    <row r="13" spans="1:8" ht="15.75" x14ac:dyDescent="0.25">
      <c r="A13" s="150" t="s">
        <v>30</v>
      </c>
      <c r="B13" s="150"/>
      <c r="C13" s="150"/>
      <c r="D13" s="150"/>
      <c r="E13" s="44">
        <f>E12*0.5</f>
        <v>525000.05000000005</v>
      </c>
    </row>
    <row r="14" spans="1:8" ht="15.75" x14ac:dyDescent="0.25">
      <c r="A14" s="150" t="s">
        <v>31</v>
      </c>
      <c r="B14" s="150"/>
      <c r="C14" s="150"/>
      <c r="D14" s="150"/>
      <c r="E14" s="45">
        <f>E12*0.5</f>
        <v>525000.05000000005</v>
      </c>
    </row>
  </sheetData>
  <mergeCells count="10">
    <mergeCell ref="A1:H1"/>
    <mergeCell ref="A3:C4"/>
    <mergeCell ref="D3:G4"/>
    <mergeCell ref="A8:G8"/>
    <mergeCell ref="A14:D14"/>
    <mergeCell ref="A9:E9"/>
    <mergeCell ref="A10:D10"/>
    <mergeCell ref="A11:D11"/>
    <mergeCell ref="A12:D12"/>
    <mergeCell ref="A13:D13"/>
  </mergeCells>
  <pageMargins left="0.7" right="0.7" top="0.75" bottom="0.75" header="0.3" footer="0.3"/>
  <pageSetup paperSize="9" orientation="landscape" r:id="rId1"/>
  <headerFooter>
    <oddFooter>&amp;L(TA-1675)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view="pageLayout" topLeftCell="A2" zoomScaleNormal="100" workbookViewId="0">
      <selection activeCell="A20" sqref="A20"/>
    </sheetView>
  </sheetViews>
  <sheetFormatPr defaultRowHeight="15" x14ac:dyDescent="0.25"/>
  <cols>
    <col min="1" max="1" width="10.7109375" style="23" customWidth="1"/>
    <col min="2" max="4" width="10.5703125" style="23" bestFit="1" customWidth="1"/>
    <col min="5" max="5" width="11.7109375" style="23" customWidth="1"/>
    <col min="6" max="6" width="10.5703125" style="23" bestFit="1" customWidth="1"/>
    <col min="7" max="7" width="36.42578125" style="23" customWidth="1"/>
    <col min="8" max="16384" width="9.140625" style="23"/>
  </cols>
  <sheetData>
    <row r="1" spans="1:9" ht="18.75" x14ac:dyDescent="0.3">
      <c r="A1" s="137" t="s">
        <v>19</v>
      </c>
      <c r="B1" s="137"/>
      <c r="C1" s="137"/>
      <c r="D1" s="137"/>
      <c r="E1" s="137"/>
      <c r="F1" s="137"/>
      <c r="G1" s="137"/>
      <c r="H1" s="137"/>
      <c r="I1" s="137"/>
    </row>
    <row r="3" spans="1:9" x14ac:dyDescent="0.25">
      <c r="A3" s="147" t="s">
        <v>2</v>
      </c>
      <c r="B3" s="147"/>
      <c r="C3" s="147"/>
      <c r="D3" s="147" t="s">
        <v>3</v>
      </c>
      <c r="E3" s="147"/>
      <c r="F3" s="147"/>
      <c r="G3" s="147"/>
    </row>
    <row r="4" spans="1:9" ht="30" customHeight="1" x14ac:dyDescent="0.25">
      <c r="A4" s="147"/>
      <c r="B4" s="147"/>
      <c r="C4" s="147"/>
      <c r="D4" s="147"/>
      <c r="E4" s="147"/>
      <c r="F4" s="147"/>
      <c r="G4" s="147"/>
    </row>
    <row r="5" spans="1:9" ht="65.25" customHeight="1" x14ac:dyDescent="0.25">
      <c r="A5" s="37" t="s">
        <v>4</v>
      </c>
      <c r="B5" s="38" t="s">
        <v>5</v>
      </c>
      <c r="C5" s="38" t="s">
        <v>6</v>
      </c>
      <c r="D5" s="38" t="s">
        <v>5</v>
      </c>
      <c r="E5" s="38" t="s">
        <v>6</v>
      </c>
      <c r="F5" s="38" t="s">
        <v>7</v>
      </c>
      <c r="G5" s="39" t="s">
        <v>8</v>
      </c>
    </row>
    <row r="6" spans="1:9" ht="15.75" x14ac:dyDescent="0.25">
      <c r="A6" s="40">
        <v>0</v>
      </c>
      <c r="B6" s="40">
        <v>0</v>
      </c>
      <c r="C6" s="40">
        <v>0</v>
      </c>
      <c r="D6" s="34"/>
      <c r="E6" s="48">
        <v>7525000</v>
      </c>
      <c r="F6" s="35">
        <v>0</v>
      </c>
      <c r="G6" s="40"/>
    </row>
    <row r="8" spans="1:9" ht="46.5" customHeight="1" x14ac:dyDescent="0.25">
      <c r="A8" s="148" t="s">
        <v>33</v>
      </c>
      <c r="B8" s="149"/>
      <c r="C8" s="149"/>
      <c r="D8" s="149"/>
      <c r="E8" s="149"/>
      <c r="F8" s="149"/>
      <c r="G8" s="149"/>
    </row>
    <row r="9" spans="1:9" ht="15.75" x14ac:dyDescent="0.25">
      <c r="A9" s="140" t="s">
        <v>28</v>
      </c>
      <c r="B9" s="141"/>
      <c r="C9" s="141"/>
      <c r="D9" s="141"/>
      <c r="E9" s="141"/>
    </row>
    <row r="10" spans="1:9" ht="35.25" customHeight="1" x14ac:dyDescent="0.25">
      <c r="A10" s="146" t="s">
        <v>164</v>
      </c>
      <c r="B10" s="146"/>
      <c r="C10" s="146"/>
      <c r="D10" s="146"/>
      <c r="E10" s="28">
        <f>13*155000</f>
        <v>2015000</v>
      </c>
    </row>
    <row r="11" spans="1:9" ht="33.75" customHeight="1" x14ac:dyDescent="0.25">
      <c r="A11" s="146" t="s">
        <v>175</v>
      </c>
      <c r="B11" s="146"/>
      <c r="C11" s="146"/>
      <c r="D11" s="146"/>
      <c r="E11" s="29">
        <f>12*310000</f>
        <v>3720000</v>
      </c>
    </row>
    <row r="12" spans="1:9" ht="33.75" customHeight="1" x14ac:dyDescent="0.25">
      <c r="A12" s="153" t="s">
        <v>165</v>
      </c>
      <c r="B12" s="153"/>
      <c r="C12" s="153"/>
      <c r="D12" s="153"/>
      <c r="E12" s="31">
        <f>4*447500</f>
        <v>1790000</v>
      </c>
    </row>
    <row r="13" spans="1:9" x14ac:dyDescent="0.25">
      <c r="A13" s="152" t="s">
        <v>169</v>
      </c>
      <c r="B13" s="152"/>
      <c r="C13" s="152"/>
      <c r="D13" s="152"/>
      <c r="E13" s="112">
        <f>SUM(E10:E12)</f>
        <v>7525000</v>
      </c>
    </row>
    <row r="22" spans="1:1" x14ac:dyDescent="0.25">
      <c r="A22" s="46"/>
    </row>
  </sheetData>
  <mergeCells count="9">
    <mergeCell ref="A1:I1"/>
    <mergeCell ref="A3:C4"/>
    <mergeCell ref="D3:G4"/>
    <mergeCell ref="A8:G8"/>
    <mergeCell ref="A13:D13"/>
    <mergeCell ref="A9:E9"/>
    <mergeCell ref="A10:D10"/>
    <mergeCell ref="A11:D11"/>
    <mergeCell ref="A12:D12"/>
  </mergeCells>
  <pageMargins left="0.7" right="0.7" top="0.75" bottom="0.75" header="0.3" footer="0.3"/>
  <pageSetup paperSize="9" orientation="landscape" r:id="rId1"/>
  <headerFooter>
    <oddFooter>&amp;L(TA-1675)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13"/>
  <sheetViews>
    <sheetView topLeftCell="A156" zoomScaleNormal="100" workbookViewId="0">
      <selection activeCell="A168" sqref="A168:C168"/>
    </sheetView>
  </sheetViews>
  <sheetFormatPr defaultRowHeight="14.25" x14ac:dyDescent="0.25"/>
  <cols>
    <col min="1" max="1" width="5.7109375" style="56" customWidth="1"/>
    <col min="2" max="2" width="17.7109375" style="56" customWidth="1"/>
    <col min="3" max="3" width="22.28515625" style="56" customWidth="1"/>
    <col min="4" max="4" width="5.85546875" style="57" customWidth="1"/>
    <col min="5" max="5" width="10.140625" style="89" customWidth="1"/>
    <col min="6" max="6" width="10.5703125" style="90" bestFit="1" customWidth="1"/>
    <col min="7" max="7" width="10.42578125" style="89" customWidth="1"/>
    <col min="8" max="16384" width="9.140625" style="56"/>
  </cols>
  <sheetData>
    <row r="1" spans="1:7" ht="45.75" customHeight="1" thickBot="1" x14ac:dyDescent="0.3">
      <c r="A1" s="174" t="s">
        <v>163</v>
      </c>
      <c r="B1" s="174"/>
      <c r="C1" s="174"/>
      <c r="D1" s="174"/>
      <c r="E1" s="174"/>
      <c r="F1" s="174"/>
      <c r="G1" s="174"/>
    </row>
    <row r="2" spans="1:7" ht="24" customHeight="1" thickBot="1" x14ac:dyDescent="0.3">
      <c r="E2" s="175" t="s">
        <v>173</v>
      </c>
      <c r="F2" s="176"/>
      <c r="G2" s="177"/>
    </row>
    <row r="3" spans="1:7" ht="39" customHeight="1" thickBot="1" x14ac:dyDescent="0.3">
      <c r="A3" s="58" t="s">
        <v>35</v>
      </c>
      <c r="B3" s="59" t="s">
        <v>36</v>
      </c>
      <c r="C3" s="60" t="s">
        <v>37</v>
      </c>
      <c r="D3" s="61" t="s">
        <v>38</v>
      </c>
      <c r="E3" s="62">
        <v>3</v>
      </c>
      <c r="F3" s="63" t="s">
        <v>39</v>
      </c>
      <c r="G3" s="118" t="s">
        <v>172</v>
      </c>
    </row>
    <row r="4" spans="1:7" ht="16.5" thickBot="1" x14ac:dyDescent="0.3">
      <c r="A4" s="64">
        <v>1</v>
      </c>
      <c r="B4" s="65" t="s">
        <v>40</v>
      </c>
      <c r="C4" s="66"/>
      <c r="D4" s="67">
        <v>1</v>
      </c>
      <c r="E4" s="68"/>
      <c r="F4" s="69"/>
      <c r="G4" s="70"/>
    </row>
    <row r="5" spans="1:7" ht="16.5" thickBot="1" x14ac:dyDescent="0.3">
      <c r="A5" s="163"/>
      <c r="B5" s="164"/>
      <c r="C5" s="71" t="s">
        <v>40</v>
      </c>
      <c r="D5" s="67"/>
      <c r="E5" s="68"/>
      <c r="F5" s="69"/>
      <c r="G5" s="70"/>
    </row>
    <row r="6" spans="1:7" ht="16.5" thickBot="1" x14ac:dyDescent="0.3">
      <c r="A6" s="64">
        <v>2</v>
      </c>
      <c r="B6" s="65" t="s">
        <v>41</v>
      </c>
      <c r="C6" s="72"/>
      <c r="D6" s="67"/>
      <c r="E6" s="68"/>
      <c r="F6" s="69"/>
      <c r="G6" s="70"/>
    </row>
    <row r="7" spans="1:7" ht="16.5" thickBot="1" x14ac:dyDescent="0.3">
      <c r="A7" s="163"/>
      <c r="B7" s="164"/>
      <c r="C7" s="71" t="s">
        <v>41</v>
      </c>
      <c r="D7" s="67">
        <v>1</v>
      </c>
      <c r="E7" s="68"/>
      <c r="F7" s="69"/>
      <c r="G7" s="70"/>
    </row>
    <row r="8" spans="1:7" ht="32.25" thickBot="1" x14ac:dyDescent="0.3">
      <c r="A8" s="64">
        <v>3</v>
      </c>
      <c r="B8" s="65" t="s">
        <v>42</v>
      </c>
      <c r="C8" s="66"/>
      <c r="D8" s="73">
        <v>6</v>
      </c>
      <c r="E8" s="74"/>
      <c r="F8" s="75"/>
      <c r="G8" s="76">
        <v>1</v>
      </c>
    </row>
    <row r="9" spans="1:7" ht="16.5" thickBot="1" x14ac:dyDescent="0.3">
      <c r="A9" s="157"/>
      <c r="B9" s="158"/>
      <c r="C9" s="71" t="s">
        <v>43</v>
      </c>
      <c r="D9" s="77"/>
      <c r="E9" s="74"/>
      <c r="F9" s="78"/>
      <c r="G9" s="70"/>
    </row>
    <row r="10" spans="1:7" ht="16.5" thickBot="1" x14ac:dyDescent="0.3">
      <c r="A10" s="159"/>
      <c r="B10" s="160"/>
      <c r="C10" s="71" t="s">
        <v>44</v>
      </c>
      <c r="D10" s="77"/>
      <c r="E10" s="74"/>
      <c r="F10" s="78"/>
      <c r="G10" s="70"/>
    </row>
    <row r="11" spans="1:7" ht="16.5" thickBot="1" x14ac:dyDescent="0.3">
      <c r="A11" s="159"/>
      <c r="B11" s="160"/>
      <c r="C11" s="71" t="s">
        <v>42</v>
      </c>
      <c r="D11" s="77"/>
      <c r="E11" s="74"/>
      <c r="F11" s="78"/>
      <c r="G11" s="70"/>
    </row>
    <row r="12" spans="1:7" ht="18" customHeight="1" thickBot="1" x14ac:dyDescent="0.3">
      <c r="A12" s="159"/>
      <c r="B12" s="160"/>
      <c r="C12" s="71" t="s">
        <v>45</v>
      </c>
      <c r="D12" s="77"/>
      <c r="E12" s="74"/>
      <c r="F12" s="78"/>
      <c r="G12" s="70"/>
    </row>
    <row r="13" spans="1:7" ht="16.5" thickBot="1" x14ac:dyDescent="0.3">
      <c r="A13" s="159"/>
      <c r="B13" s="160"/>
      <c r="C13" s="71" t="s">
        <v>46</v>
      </c>
      <c r="D13" s="77"/>
      <c r="E13" s="74"/>
      <c r="F13" s="78"/>
      <c r="G13" s="70"/>
    </row>
    <row r="14" spans="1:7" ht="16.5" thickBot="1" x14ac:dyDescent="0.3">
      <c r="A14" s="161"/>
      <c r="B14" s="162"/>
      <c r="C14" s="71" t="s">
        <v>47</v>
      </c>
      <c r="D14" s="77"/>
      <c r="E14" s="74"/>
      <c r="F14" s="78"/>
      <c r="G14" s="70"/>
    </row>
    <row r="15" spans="1:7" ht="16.5" thickBot="1" x14ac:dyDescent="0.3">
      <c r="A15" s="64">
        <v>4</v>
      </c>
      <c r="B15" s="65" t="s">
        <v>48</v>
      </c>
      <c r="C15" s="66"/>
      <c r="D15" s="67">
        <v>1</v>
      </c>
      <c r="E15" s="74"/>
      <c r="F15" s="78"/>
      <c r="G15" s="70"/>
    </row>
    <row r="16" spans="1:7" ht="16.5" thickBot="1" x14ac:dyDescent="0.3">
      <c r="A16" s="79"/>
      <c r="B16" s="80"/>
      <c r="C16" s="71" t="s">
        <v>48</v>
      </c>
      <c r="D16" s="67"/>
      <c r="E16" s="74"/>
      <c r="F16" s="78"/>
      <c r="G16" s="70"/>
    </row>
    <row r="17" spans="1:7" ht="16.5" thickBot="1" x14ac:dyDescent="0.3">
      <c r="A17" s="64">
        <v>5</v>
      </c>
      <c r="B17" s="65" t="s">
        <v>49</v>
      </c>
      <c r="C17" s="72"/>
      <c r="D17" s="73">
        <v>4</v>
      </c>
      <c r="E17" s="74"/>
      <c r="F17" s="78">
        <v>1</v>
      </c>
      <c r="G17" s="70"/>
    </row>
    <row r="18" spans="1:7" ht="16.5" thickBot="1" x14ac:dyDescent="0.3">
      <c r="A18" s="157"/>
      <c r="B18" s="158"/>
      <c r="C18" s="71" t="s">
        <v>50</v>
      </c>
      <c r="D18" s="77"/>
      <c r="E18" s="74"/>
      <c r="F18" s="78"/>
      <c r="G18" s="70"/>
    </row>
    <row r="19" spans="1:7" ht="16.5" thickBot="1" x14ac:dyDescent="0.3">
      <c r="A19" s="159"/>
      <c r="B19" s="160"/>
      <c r="C19" s="71" t="s">
        <v>51</v>
      </c>
      <c r="D19" s="77"/>
      <c r="E19" s="74"/>
      <c r="F19" s="78"/>
      <c r="G19" s="70"/>
    </row>
    <row r="20" spans="1:7" ht="16.5" thickBot="1" x14ac:dyDescent="0.3">
      <c r="A20" s="159"/>
      <c r="B20" s="160"/>
      <c r="C20" s="71" t="s">
        <v>49</v>
      </c>
      <c r="D20" s="77"/>
      <c r="E20" s="74"/>
      <c r="F20" s="78"/>
      <c r="G20" s="70"/>
    </row>
    <row r="21" spans="1:7" ht="16.5" thickBot="1" x14ac:dyDescent="0.3">
      <c r="A21" s="161"/>
      <c r="B21" s="162"/>
      <c r="C21" s="71" t="s">
        <v>52</v>
      </c>
      <c r="D21" s="77"/>
      <c r="E21" s="74"/>
      <c r="F21" s="78"/>
      <c r="G21" s="70"/>
    </row>
    <row r="22" spans="1:7" ht="16.5" thickBot="1" x14ac:dyDescent="0.3">
      <c r="A22" s="64">
        <v>6</v>
      </c>
      <c r="B22" s="65" t="s">
        <v>53</v>
      </c>
      <c r="C22" s="66"/>
      <c r="D22" s="73">
        <v>4</v>
      </c>
      <c r="E22" s="74"/>
      <c r="F22" s="78">
        <v>1</v>
      </c>
      <c r="G22" s="70"/>
    </row>
    <row r="23" spans="1:7" ht="16.5" thickBot="1" x14ac:dyDescent="0.3">
      <c r="A23" s="157"/>
      <c r="B23" s="158"/>
      <c r="C23" s="71" t="s">
        <v>54</v>
      </c>
      <c r="D23" s="77"/>
      <c r="E23" s="74"/>
      <c r="F23" s="78"/>
      <c r="G23" s="70"/>
    </row>
    <row r="24" spans="1:7" ht="16.5" thickBot="1" x14ac:dyDescent="0.3">
      <c r="A24" s="159"/>
      <c r="B24" s="160"/>
      <c r="C24" s="71" t="s">
        <v>53</v>
      </c>
      <c r="D24" s="77"/>
      <c r="E24" s="74"/>
      <c r="F24" s="78"/>
      <c r="G24" s="70"/>
    </row>
    <row r="25" spans="1:7" ht="16.5" thickBot="1" x14ac:dyDescent="0.3">
      <c r="A25" s="159"/>
      <c r="B25" s="160"/>
      <c r="C25" s="71" t="s">
        <v>55</v>
      </c>
      <c r="D25" s="77"/>
      <c r="E25" s="74"/>
      <c r="F25" s="78"/>
      <c r="G25" s="70"/>
    </row>
    <row r="26" spans="1:7" ht="16.5" thickBot="1" x14ac:dyDescent="0.3">
      <c r="A26" s="161"/>
      <c r="B26" s="162"/>
      <c r="C26" s="71" t="s">
        <v>56</v>
      </c>
      <c r="D26" s="77"/>
      <c r="E26" s="74"/>
      <c r="F26" s="78"/>
      <c r="G26" s="70"/>
    </row>
    <row r="27" spans="1:7" ht="16.5" thickBot="1" x14ac:dyDescent="0.3">
      <c r="A27" s="64">
        <v>7</v>
      </c>
      <c r="B27" s="65" t="s">
        <v>57</v>
      </c>
      <c r="C27" s="66"/>
      <c r="D27" s="73">
        <v>4</v>
      </c>
      <c r="E27" s="74"/>
      <c r="F27" s="78">
        <v>1</v>
      </c>
      <c r="G27" s="70"/>
    </row>
    <row r="28" spans="1:7" ht="16.5" thickBot="1" x14ac:dyDescent="0.3">
      <c r="A28" s="157"/>
      <c r="B28" s="158"/>
      <c r="C28" s="71" t="s">
        <v>58</v>
      </c>
      <c r="D28" s="77"/>
      <c r="E28" s="74"/>
      <c r="F28" s="78"/>
      <c r="G28" s="70"/>
    </row>
    <row r="29" spans="1:7" ht="16.5" thickBot="1" x14ac:dyDescent="0.3">
      <c r="A29" s="159"/>
      <c r="B29" s="160"/>
      <c r="C29" s="71" t="s">
        <v>59</v>
      </c>
      <c r="D29" s="77"/>
      <c r="E29" s="74"/>
      <c r="F29" s="78"/>
      <c r="G29" s="70"/>
    </row>
    <row r="30" spans="1:7" ht="16.5" thickBot="1" x14ac:dyDescent="0.3">
      <c r="A30" s="159"/>
      <c r="B30" s="160"/>
      <c r="C30" s="71" t="s">
        <v>60</v>
      </c>
      <c r="D30" s="77"/>
      <c r="E30" s="74"/>
      <c r="F30" s="78"/>
      <c r="G30" s="70"/>
    </row>
    <row r="31" spans="1:7" ht="16.5" thickBot="1" x14ac:dyDescent="0.3">
      <c r="A31" s="161"/>
      <c r="B31" s="162"/>
      <c r="C31" s="71" t="s">
        <v>57</v>
      </c>
      <c r="D31" s="77"/>
      <c r="E31" s="74"/>
      <c r="F31" s="78"/>
      <c r="G31" s="70"/>
    </row>
    <row r="32" spans="1:7" ht="16.5" thickBot="1" x14ac:dyDescent="0.3">
      <c r="A32" s="64">
        <v>8</v>
      </c>
      <c r="B32" s="65" t="s">
        <v>61</v>
      </c>
      <c r="C32" s="66"/>
      <c r="D32" s="73">
        <v>7</v>
      </c>
      <c r="E32" s="74"/>
      <c r="F32" s="78"/>
      <c r="G32" s="70">
        <v>1</v>
      </c>
    </row>
    <row r="33" spans="1:7" ht="16.5" thickBot="1" x14ac:dyDescent="0.3">
      <c r="A33" s="157"/>
      <c r="B33" s="158"/>
      <c r="C33" s="71" t="s">
        <v>62</v>
      </c>
      <c r="D33" s="77"/>
      <c r="E33" s="74"/>
      <c r="F33" s="78"/>
      <c r="G33" s="70"/>
    </row>
    <row r="34" spans="1:7" ht="16.5" thickBot="1" x14ac:dyDescent="0.3">
      <c r="A34" s="159"/>
      <c r="B34" s="160"/>
      <c r="C34" s="71" t="s">
        <v>63</v>
      </c>
      <c r="D34" s="77"/>
      <c r="E34" s="74"/>
      <c r="F34" s="78"/>
      <c r="G34" s="70"/>
    </row>
    <row r="35" spans="1:7" ht="16.5" thickBot="1" x14ac:dyDescent="0.3">
      <c r="A35" s="159"/>
      <c r="B35" s="160"/>
      <c r="C35" s="71" t="s">
        <v>61</v>
      </c>
      <c r="D35" s="77"/>
      <c r="E35" s="74"/>
      <c r="F35" s="78"/>
      <c r="G35" s="70"/>
    </row>
    <row r="36" spans="1:7" ht="16.5" thickBot="1" x14ac:dyDescent="0.3">
      <c r="A36" s="159"/>
      <c r="B36" s="160"/>
      <c r="C36" s="71" t="s">
        <v>64</v>
      </c>
      <c r="D36" s="77"/>
      <c r="E36" s="74"/>
      <c r="F36" s="78"/>
      <c r="G36" s="70"/>
    </row>
    <row r="37" spans="1:7" ht="16.5" thickBot="1" x14ac:dyDescent="0.3">
      <c r="A37" s="159"/>
      <c r="B37" s="160"/>
      <c r="C37" s="71" t="s">
        <v>65</v>
      </c>
      <c r="D37" s="77"/>
      <c r="E37" s="74"/>
      <c r="F37" s="78"/>
      <c r="G37" s="70"/>
    </row>
    <row r="38" spans="1:7" ht="16.5" thickBot="1" x14ac:dyDescent="0.3">
      <c r="A38" s="159"/>
      <c r="B38" s="160"/>
      <c r="C38" s="71" t="s">
        <v>66</v>
      </c>
      <c r="D38" s="77"/>
      <c r="E38" s="74"/>
      <c r="F38" s="78"/>
      <c r="G38" s="70"/>
    </row>
    <row r="39" spans="1:7" ht="16.5" thickBot="1" x14ac:dyDescent="0.3">
      <c r="A39" s="161"/>
      <c r="B39" s="162"/>
      <c r="C39" s="71" t="s">
        <v>67</v>
      </c>
      <c r="D39" s="77"/>
      <c r="E39" s="74"/>
      <c r="F39" s="78"/>
      <c r="G39" s="70"/>
    </row>
    <row r="40" spans="1:7" ht="32.25" thickBot="1" x14ac:dyDescent="0.3">
      <c r="A40" s="64">
        <v>9</v>
      </c>
      <c r="B40" s="65" t="s">
        <v>68</v>
      </c>
      <c r="C40" s="66"/>
      <c r="D40" s="73">
        <v>3</v>
      </c>
      <c r="E40" s="74">
        <v>1</v>
      </c>
      <c r="F40" s="78"/>
      <c r="G40" s="70"/>
    </row>
    <row r="41" spans="1:7" ht="16.5" thickBot="1" x14ac:dyDescent="0.3">
      <c r="A41" s="157"/>
      <c r="B41" s="158"/>
      <c r="C41" s="71" t="s">
        <v>69</v>
      </c>
      <c r="D41" s="77"/>
      <c r="E41" s="74"/>
      <c r="F41" s="78"/>
      <c r="G41" s="70"/>
    </row>
    <row r="42" spans="1:7" ht="16.5" thickBot="1" x14ac:dyDescent="0.3">
      <c r="A42" s="159"/>
      <c r="B42" s="160"/>
      <c r="C42" s="71" t="s">
        <v>68</v>
      </c>
      <c r="D42" s="77"/>
      <c r="E42" s="74"/>
      <c r="F42" s="78"/>
      <c r="G42" s="70"/>
    </row>
    <row r="43" spans="1:7" ht="16.5" thickBot="1" x14ac:dyDescent="0.3">
      <c r="A43" s="161"/>
      <c r="B43" s="162"/>
      <c r="C43" s="71" t="s">
        <v>70</v>
      </c>
      <c r="D43" s="77"/>
      <c r="E43" s="74"/>
      <c r="F43" s="78"/>
      <c r="G43" s="70"/>
    </row>
    <row r="44" spans="1:7" ht="16.5" thickBot="1" x14ac:dyDescent="0.3">
      <c r="A44" s="64">
        <v>10</v>
      </c>
      <c r="B44" s="65" t="s">
        <v>71</v>
      </c>
      <c r="C44" s="66"/>
      <c r="D44" s="73">
        <v>3</v>
      </c>
      <c r="E44" s="74">
        <v>1</v>
      </c>
      <c r="F44" s="78"/>
      <c r="G44" s="70"/>
    </row>
    <row r="45" spans="1:7" ht="16.5" thickBot="1" x14ac:dyDescent="0.3">
      <c r="A45" s="157"/>
      <c r="B45" s="158"/>
      <c r="C45" s="71" t="s">
        <v>71</v>
      </c>
      <c r="D45" s="77"/>
      <c r="E45" s="74"/>
      <c r="F45" s="78"/>
      <c r="G45" s="70"/>
    </row>
    <row r="46" spans="1:7" ht="16.5" thickBot="1" x14ac:dyDescent="0.3">
      <c r="A46" s="159"/>
      <c r="B46" s="160"/>
      <c r="C46" s="71" t="s">
        <v>72</v>
      </c>
      <c r="D46" s="77"/>
      <c r="E46" s="74"/>
      <c r="F46" s="78"/>
      <c r="G46" s="70"/>
    </row>
    <row r="47" spans="1:7" ht="16.5" thickBot="1" x14ac:dyDescent="0.3">
      <c r="A47" s="161"/>
      <c r="B47" s="162"/>
      <c r="C47" s="71" t="s">
        <v>73</v>
      </c>
      <c r="D47" s="77"/>
      <c r="E47" s="74"/>
      <c r="F47" s="78"/>
      <c r="G47" s="70"/>
    </row>
    <row r="48" spans="1:7" ht="16.5" thickBot="1" x14ac:dyDescent="0.3">
      <c r="A48" s="64">
        <v>11</v>
      </c>
      <c r="B48" s="65" t="s">
        <v>74</v>
      </c>
      <c r="C48" s="66"/>
      <c r="D48" s="67">
        <v>1</v>
      </c>
      <c r="E48" s="74"/>
      <c r="F48" s="78"/>
      <c r="G48" s="70"/>
    </row>
    <row r="49" spans="1:7" ht="16.5" thickBot="1" x14ac:dyDescent="0.3">
      <c r="A49" s="163"/>
      <c r="B49" s="164"/>
      <c r="C49" s="71" t="s">
        <v>74</v>
      </c>
      <c r="D49" s="67"/>
      <c r="E49" s="74"/>
      <c r="F49" s="78"/>
      <c r="G49" s="70"/>
    </row>
    <row r="50" spans="1:7" ht="16.5" thickBot="1" x14ac:dyDescent="0.3">
      <c r="A50" s="64">
        <v>12</v>
      </c>
      <c r="B50" s="65" t="s">
        <v>75</v>
      </c>
      <c r="C50" s="66"/>
      <c r="D50" s="73">
        <v>3</v>
      </c>
      <c r="E50" s="74">
        <v>1</v>
      </c>
      <c r="F50" s="78"/>
      <c r="G50" s="70"/>
    </row>
    <row r="51" spans="1:7" ht="16.5" thickBot="1" x14ac:dyDescent="0.3">
      <c r="A51" s="157"/>
      <c r="B51" s="158"/>
      <c r="C51" s="71" t="s">
        <v>75</v>
      </c>
      <c r="D51" s="77"/>
      <c r="E51" s="74"/>
      <c r="F51" s="78"/>
      <c r="G51" s="70"/>
    </row>
    <row r="52" spans="1:7" ht="16.5" thickBot="1" x14ac:dyDescent="0.3">
      <c r="A52" s="159"/>
      <c r="B52" s="160"/>
      <c r="C52" s="71" t="s">
        <v>76</v>
      </c>
      <c r="D52" s="77"/>
      <c r="E52" s="74"/>
      <c r="F52" s="78"/>
      <c r="G52" s="70"/>
    </row>
    <row r="53" spans="1:7" ht="16.5" thickBot="1" x14ac:dyDescent="0.3">
      <c r="A53" s="161"/>
      <c r="B53" s="162"/>
      <c r="C53" s="71" t="s">
        <v>77</v>
      </c>
      <c r="D53" s="77"/>
      <c r="E53" s="74"/>
      <c r="F53" s="78"/>
      <c r="G53" s="70"/>
    </row>
    <row r="54" spans="1:7" ht="16.5" thickBot="1" x14ac:dyDescent="0.3">
      <c r="A54" s="64">
        <v>13</v>
      </c>
      <c r="B54" s="65" t="s">
        <v>78</v>
      </c>
      <c r="C54" s="66"/>
      <c r="D54" s="73">
        <v>6</v>
      </c>
      <c r="E54" s="74"/>
      <c r="F54" s="78"/>
      <c r="G54" s="70">
        <v>1</v>
      </c>
    </row>
    <row r="55" spans="1:7" ht="16.5" thickBot="1" x14ac:dyDescent="0.3">
      <c r="A55" s="157"/>
      <c r="B55" s="158"/>
      <c r="C55" s="71" t="s">
        <v>79</v>
      </c>
      <c r="D55" s="77"/>
      <c r="E55" s="74"/>
      <c r="F55" s="78"/>
      <c r="G55" s="70"/>
    </row>
    <row r="56" spans="1:7" ht="16.5" thickBot="1" x14ac:dyDescent="0.3">
      <c r="A56" s="159"/>
      <c r="B56" s="160"/>
      <c r="C56" s="71" t="s">
        <v>80</v>
      </c>
      <c r="D56" s="77"/>
      <c r="E56" s="74"/>
      <c r="F56" s="78"/>
      <c r="G56" s="70"/>
    </row>
    <row r="57" spans="1:7" ht="16.5" thickBot="1" x14ac:dyDescent="0.3">
      <c r="A57" s="159"/>
      <c r="B57" s="160"/>
      <c r="C57" s="71" t="s">
        <v>81</v>
      </c>
      <c r="D57" s="77"/>
      <c r="E57" s="74"/>
      <c r="F57" s="78"/>
      <c r="G57" s="70"/>
    </row>
    <row r="58" spans="1:7" ht="16.5" thickBot="1" x14ac:dyDescent="0.3">
      <c r="A58" s="159"/>
      <c r="B58" s="160"/>
      <c r="C58" s="71" t="s">
        <v>78</v>
      </c>
      <c r="D58" s="77"/>
      <c r="E58" s="74"/>
      <c r="F58" s="78"/>
      <c r="G58" s="70"/>
    </row>
    <row r="59" spans="1:7" ht="16.5" thickBot="1" x14ac:dyDescent="0.3">
      <c r="A59" s="159"/>
      <c r="B59" s="160"/>
      <c r="C59" s="71" t="s">
        <v>82</v>
      </c>
      <c r="D59" s="77"/>
      <c r="E59" s="74"/>
      <c r="F59" s="78"/>
      <c r="G59" s="70"/>
    </row>
    <row r="60" spans="1:7" ht="16.5" thickBot="1" x14ac:dyDescent="0.3">
      <c r="A60" s="161"/>
      <c r="B60" s="162"/>
      <c r="C60" s="71" t="s">
        <v>83</v>
      </c>
      <c r="D60" s="77"/>
      <c r="E60" s="74"/>
      <c r="F60" s="78"/>
      <c r="G60" s="70"/>
    </row>
    <row r="61" spans="1:7" ht="32.25" thickBot="1" x14ac:dyDescent="0.3">
      <c r="A61" s="64">
        <v>14</v>
      </c>
      <c r="B61" s="65" t="s">
        <v>84</v>
      </c>
      <c r="C61" s="66"/>
      <c r="D61" s="73">
        <v>2</v>
      </c>
      <c r="E61" s="74">
        <v>1</v>
      </c>
      <c r="F61" s="78"/>
      <c r="G61" s="70"/>
    </row>
    <row r="62" spans="1:7" ht="16.5" thickBot="1" x14ac:dyDescent="0.3">
      <c r="A62" s="157"/>
      <c r="B62" s="158"/>
      <c r="C62" s="71" t="s">
        <v>85</v>
      </c>
      <c r="D62" s="77"/>
      <c r="E62" s="74"/>
      <c r="F62" s="78"/>
      <c r="G62" s="70"/>
    </row>
    <row r="63" spans="1:7" ht="16.5" thickBot="1" x14ac:dyDescent="0.3">
      <c r="A63" s="161"/>
      <c r="B63" s="162"/>
      <c r="C63" s="71" t="s">
        <v>84</v>
      </c>
      <c r="D63" s="77"/>
      <c r="E63" s="74"/>
      <c r="F63" s="78"/>
      <c r="G63" s="70"/>
    </row>
    <row r="64" spans="1:7" ht="16.5" thickBot="1" x14ac:dyDescent="0.3">
      <c r="A64" s="64">
        <v>15</v>
      </c>
      <c r="B64" s="65" t="s">
        <v>86</v>
      </c>
      <c r="C64" s="66"/>
      <c r="D64" s="73">
        <v>3</v>
      </c>
      <c r="E64" s="74">
        <v>1</v>
      </c>
      <c r="F64" s="78"/>
      <c r="G64" s="70"/>
    </row>
    <row r="65" spans="1:7" ht="16.5" thickBot="1" x14ac:dyDescent="0.3">
      <c r="A65" s="157"/>
      <c r="B65" s="158"/>
      <c r="C65" s="71" t="s">
        <v>87</v>
      </c>
      <c r="D65" s="77"/>
      <c r="E65" s="74"/>
      <c r="F65" s="78"/>
      <c r="G65" s="70"/>
    </row>
    <row r="66" spans="1:7" ht="16.5" thickBot="1" x14ac:dyDescent="0.3">
      <c r="A66" s="159"/>
      <c r="B66" s="160"/>
      <c r="C66" s="71" t="s">
        <v>86</v>
      </c>
      <c r="D66" s="77"/>
      <c r="E66" s="74"/>
      <c r="F66" s="78"/>
      <c r="G66" s="70"/>
    </row>
    <row r="67" spans="1:7" ht="16.5" thickBot="1" x14ac:dyDescent="0.3">
      <c r="A67" s="161"/>
      <c r="B67" s="162"/>
      <c r="C67" s="71" t="s">
        <v>88</v>
      </c>
      <c r="D67" s="77"/>
      <c r="E67" s="74"/>
      <c r="F67" s="78"/>
      <c r="G67" s="70"/>
    </row>
    <row r="68" spans="1:7" ht="16.5" thickBot="1" x14ac:dyDescent="0.3">
      <c r="A68" s="64">
        <v>16</v>
      </c>
      <c r="B68" s="65" t="s">
        <v>89</v>
      </c>
      <c r="C68" s="66"/>
      <c r="D68" s="73">
        <v>2</v>
      </c>
      <c r="E68" s="74">
        <v>1</v>
      </c>
      <c r="F68" s="78"/>
      <c r="G68" s="70"/>
    </row>
    <row r="69" spans="1:7" ht="16.5" thickBot="1" x14ac:dyDescent="0.3">
      <c r="A69" s="157"/>
      <c r="B69" s="158"/>
      <c r="C69" s="71" t="s">
        <v>89</v>
      </c>
      <c r="D69" s="77"/>
      <c r="E69" s="74"/>
      <c r="F69" s="78"/>
      <c r="G69" s="70"/>
    </row>
    <row r="70" spans="1:7" ht="16.5" thickBot="1" x14ac:dyDescent="0.3">
      <c r="A70" s="161"/>
      <c r="B70" s="162"/>
      <c r="C70" s="71" t="s">
        <v>90</v>
      </c>
      <c r="D70" s="77"/>
      <c r="E70" s="74"/>
      <c r="F70" s="78"/>
      <c r="G70" s="70"/>
    </row>
    <row r="71" spans="1:7" ht="16.5" thickBot="1" x14ac:dyDescent="0.3">
      <c r="A71" s="64">
        <v>17</v>
      </c>
      <c r="B71" s="65" t="s">
        <v>91</v>
      </c>
      <c r="C71" s="66"/>
      <c r="D71" s="73">
        <v>9</v>
      </c>
      <c r="E71" s="74"/>
      <c r="F71" s="78"/>
      <c r="G71" s="70">
        <v>1</v>
      </c>
    </row>
    <row r="72" spans="1:7" ht="16.5" thickBot="1" x14ac:dyDescent="0.3">
      <c r="A72" s="157"/>
      <c r="B72" s="158"/>
      <c r="C72" s="71" t="s">
        <v>92</v>
      </c>
      <c r="D72" s="77"/>
      <c r="E72" s="74"/>
      <c r="F72" s="78"/>
      <c r="G72" s="70"/>
    </row>
    <row r="73" spans="1:7" ht="16.5" thickBot="1" x14ac:dyDescent="0.3">
      <c r="A73" s="159"/>
      <c r="B73" s="160"/>
      <c r="C73" s="71" t="s">
        <v>93</v>
      </c>
      <c r="D73" s="77"/>
      <c r="E73" s="74"/>
      <c r="F73" s="78"/>
      <c r="G73" s="70"/>
    </row>
    <row r="74" spans="1:7" ht="16.5" thickBot="1" x14ac:dyDescent="0.3">
      <c r="A74" s="159"/>
      <c r="B74" s="160"/>
      <c r="C74" s="71" t="s">
        <v>94</v>
      </c>
      <c r="D74" s="77"/>
      <c r="E74" s="74"/>
      <c r="F74" s="78"/>
      <c r="G74" s="70"/>
    </row>
    <row r="75" spans="1:7" ht="16.5" thickBot="1" x14ac:dyDescent="0.3">
      <c r="A75" s="159"/>
      <c r="B75" s="160"/>
      <c r="C75" s="71" t="s">
        <v>95</v>
      </c>
      <c r="D75" s="77"/>
      <c r="E75" s="74"/>
      <c r="F75" s="78"/>
      <c r="G75" s="70"/>
    </row>
    <row r="76" spans="1:7" ht="16.5" thickBot="1" x14ac:dyDescent="0.3">
      <c r="A76" s="159"/>
      <c r="B76" s="160"/>
      <c r="C76" s="71" t="s">
        <v>96</v>
      </c>
      <c r="D76" s="77"/>
      <c r="E76" s="74"/>
      <c r="F76" s="78"/>
      <c r="G76" s="70"/>
    </row>
    <row r="77" spans="1:7" ht="16.5" thickBot="1" x14ac:dyDescent="0.3">
      <c r="A77" s="159"/>
      <c r="B77" s="160"/>
      <c r="C77" s="71" t="s">
        <v>97</v>
      </c>
      <c r="D77" s="77"/>
      <c r="E77" s="74"/>
      <c r="F77" s="78"/>
      <c r="G77" s="70"/>
    </row>
    <row r="78" spans="1:7" ht="16.5" thickBot="1" x14ac:dyDescent="0.3">
      <c r="A78" s="159"/>
      <c r="B78" s="160"/>
      <c r="C78" s="71" t="s">
        <v>98</v>
      </c>
      <c r="D78" s="77"/>
      <c r="E78" s="74"/>
      <c r="F78" s="78"/>
      <c r="G78" s="70"/>
    </row>
    <row r="79" spans="1:7" ht="16.5" thickBot="1" x14ac:dyDescent="0.3">
      <c r="A79" s="159"/>
      <c r="B79" s="160"/>
      <c r="C79" s="71" t="s">
        <v>99</v>
      </c>
      <c r="D79" s="77"/>
      <c r="E79" s="74"/>
      <c r="F79" s="78"/>
      <c r="G79" s="70"/>
    </row>
    <row r="80" spans="1:7" ht="16.5" thickBot="1" x14ac:dyDescent="0.3">
      <c r="A80" s="161"/>
      <c r="B80" s="162"/>
      <c r="C80" s="71" t="s">
        <v>100</v>
      </c>
      <c r="D80" s="77"/>
      <c r="E80" s="74"/>
      <c r="F80" s="78"/>
      <c r="G80" s="70"/>
    </row>
    <row r="81" spans="1:7" ht="16.5" thickBot="1" x14ac:dyDescent="0.3">
      <c r="A81" s="64">
        <v>18</v>
      </c>
      <c r="B81" s="65" t="s">
        <v>101</v>
      </c>
      <c r="C81" s="66"/>
      <c r="D81" s="73">
        <v>3</v>
      </c>
      <c r="E81" s="74">
        <v>1</v>
      </c>
      <c r="F81" s="78"/>
      <c r="G81" s="70"/>
    </row>
    <row r="82" spans="1:7" ht="16.5" thickBot="1" x14ac:dyDescent="0.3">
      <c r="A82" s="157"/>
      <c r="B82" s="158"/>
      <c r="C82" s="71" t="s">
        <v>102</v>
      </c>
      <c r="D82" s="77"/>
      <c r="E82" s="74"/>
      <c r="F82" s="78"/>
      <c r="G82" s="70"/>
    </row>
    <row r="83" spans="1:7" ht="16.5" thickBot="1" x14ac:dyDescent="0.3">
      <c r="A83" s="159"/>
      <c r="B83" s="160"/>
      <c r="C83" s="71" t="s">
        <v>103</v>
      </c>
      <c r="D83" s="77"/>
      <c r="E83" s="74"/>
      <c r="F83" s="78"/>
      <c r="G83" s="70"/>
    </row>
    <row r="84" spans="1:7" ht="16.5" thickBot="1" x14ac:dyDescent="0.3">
      <c r="A84" s="161"/>
      <c r="B84" s="162"/>
      <c r="C84" s="71" t="s">
        <v>101</v>
      </c>
      <c r="D84" s="77"/>
      <c r="E84" s="74"/>
      <c r="F84" s="78"/>
      <c r="G84" s="70"/>
    </row>
    <row r="85" spans="1:7" ht="16.5" thickBot="1" x14ac:dyDescent="0.3">
      <c r="A85" s="64">
        <v>19</v>
      </c>
      <c r="B85" s="65" t="s">
        <v>104</v>
      </c>
      <c r="C85" s="66"/>
      <c r="D85" s="67">
        <v>1</v>
      </c>
      <c r="E85" s="74"/>
      <c r="F85" s="78"/>
      <c r="G85" s="70"/>
    </row>
    <row r="86" spans="1:7" ht="16.5" thickBot="1" x14ac:dyDescent="0.3">
      <c r="A86" s="163"/>
      <c r="B86" s="164"/>
      <c r="C86" s="71" t="s">
        <v>104</v>
      </c>
      <c r="D86" s="67"/>
      <c r="E86" s="74"/>
      <c r="F86" s="78"/>
      <c r="G86" s="70"/>
    </row>
    <row r="87" spans="1:7" ht="16.5" thickBot="1" x14ac:dyDescent="0.3">
      <c r="A87" s="64">
        <v>20</v>
      </c>
      <c r="B87" s="65" t="s">
        <v>105</v>
      </c>
      <c r="C87" s="66"/>
      <c r="D87" s="73">
        <v>4</v>
      </c>
      <c r="E87" s="74"/>
      <c r="F87" s="78">
        <v>1</v>
      </c>
      <c r="G87" s="70"/>
    </row>
    <row r="88" spans="1:7" ht="16.5" thickBot="1" x14ac:dyDescent="0.3">
      <c r="A88" s="157"/>
      <c r="B88" s="158"/>
      <c r="C88" s="71" t="s">
        <v>106</v>
      </c>
      <c r="D88" s="77"/>
      <c r="E88" s="74"/>
      <c r="F88" s="78"/>
      <c r="G88" s="70"/>
    </row>
    <row r="89" spans="1:7" ht="16.5" thickBot="1" x14ac:dyDescent="0.3">
      <c r="A89" s="159"/>
      <c r="B89" s="160"/>
      <c r="C89" s="71" t="s">
        <v>107</v>
      </c>
      <c r="D89" s="77"/>
      <c r="E89" s="74"/>
      <c r="F89" s="78"/>
      <c r="G89" s="70"/>
    </row>
    <row r="90" spans="1:7" ht="16.5" thickBot="1" x14ac:dyDescent="0.3">
      <c r="A90" s="159"/>
      <c r="B90" s="160"/>
      <c r="C90" s="71" t="s">
        <v>105</v>
      </c>
      <c r="D90" s="77"/>
      <c r="E90" s="74"/>
      <c r="F90" s="78"/>
      <c r="G90" s="70"/>
    </row>
    <row r="91" spans="1:7" ht="16.5" thickBot="1" x14ac:dyDescent="0.3">
      <c r="A91" s="161"/>
      <c r="B91" s="162"/>
      <c r="C91" s="71" t="s">
        <v>108</v>
      </c>
      <c r="D91" s="77"/>
      <c r="E91" s="74"/>
      <c r="F91" s="78"/>
      <c r="G91" s="70"/>
    </row>
    <row r="92" spans="1:7" ht="16.5" thickBot="1" x14ac:dyDescent="0.3">
      <c r="A92" s="64">
        <v>21</v>
      </c>
      <c r="B92" s="65" t="s">
        <v>109</v>
      </c>
      <c r="C92" s="66"/>
      <c r="D92" s="73">
        <v>5</v>
      </c>
      <c r="E92" s="74"/>
      <c r="F92" s="78">
        <v>1</v>
      </c>
      <c r="G92" s="70"/>
    </row>
    <row r="93" spans="1:7" ht="16.5" thickBot="1" x14ac:dyDescent="0.3">
      <c r="A93" s="157"/>
      <c r="B93" s="158"/>
      <c r="C93" s="71" t="s">
        <v>110</v>
      </c>
      <c r="D93" s="77"/>
      <c r="E93" s="74"/>
      <c r="F93" s="78"/>
      <c r="G93" s="70"/>
    </row>
    <row r="94" spans="1:7" ht="16.5" thickBot="1" x14ac:dyDescent="0.3">
      <c r="A94" s="159"/>
      <c r="B94" s="160"/>
      <c r="C94" s="71" t="s">
        <v>111</v>
      </c>
      <c r="D94" s="77"/>
      <c r="E94" s="74"/>
      <c r="F94" s="78"/>
      <c r="G94" s="70"/>
    </row>
    <row r="95" spans="1:7" ht="16.5" thickBot="1" x14ac:dyDescent="0.3">
      <c r="A95" s="159"/>
      <c r="B95" s="160"/>
      <c r="C95" s="71" t="s">
        <v>112</v>
      </c>
      <c r="D95" s="77"/>
      <c r="E95" s="74"/>
      <c r="F95" s="78"/>
      <c r="G95" s="70"/>
    </row>
    <row r="96" spans="1:7" ht="16.5" thickBot="1" x14ac:dyDescent="0.3">
      <c r="A96" s="159"/>
      <c r="B96" s="160"/>
      <c r="C96" s="71" t="s">
        <v>109</v>
      </c>
      <c r="D96" s="77"/>
      <c r="E96" s="74"/>
      <c r="F96" s="78"/>
      <c r="G96" s="70"/>
    </row>
    <row r="97" spans="1:7" ht="16.5" thickBot="1" x14ac:dyDescent="0.3">
      <c r="A97" s="161"/>
      <c r="B97" s="162"/>
      <c r="C97" s="71" t="s">
        <v>113</v>
      </c>
      <c r="D97" s="77"/>
      <c r="E97" s="74"/>
      <c r="F97" s="78"/>
      <c r="G97" s="70"/>
    </row>
    <row r="98" spans="1:7" ht="16.5" thickBot="1" x14ac:dyDescent="0.3">
      <c r="A98" s="64">
        <v>22</v>
      </c>
      <c r="B98" s="65" t="s">
        <v>114</v>
      </c>
      <c r="C98" s="66"/>
      <c r="D98" s="73">
        <v>2</v>
      </c>
      <c r="E98" s="74">
        <v>1</v>
      </c>
      <c r="F98" s="78"/>
      <c r="G98" s="70"/>
    </row>
    <row r="99" spans="1:7" ht="16.5" thickBot="1" x14ac:dyDescent="0.3">
      <c r="A99" s="157"/>
      <c r="B99" s="158"/>
      <c r="C99" s="71" t="s">
        <v>114</v>
      </c>
      <c r="D99" s="77"/>
      <c r="E99" s="74"/>
      <c r="F99" s="78"/>
      <c r="G99" s="70"/>
    </row>
    <row r="100" spans="1:7" ht="16.5" thickBot="1" x14ac:dyDescent="0.3">
      <c r="A100" s="161"/>
      <c r="B100" s="162"/>
      <c r="C100" s="71" t="s">
        <v>115</v>
      </c>
      <c r="D100" s="77"/>
      <c r="E100" s="74"/>
      <c r="F100" s="78"/>
      <c r="G100" s="70"/>
    </row>
    <row r="101" spans="1:7" ht="16.5" thickBot="1" x14ac:dyDescent="0.3">
      <c r="A101" s="64">
        <v>23</v>
      </c>
      <c r="B101" s="65" t="s">
        <v>116</v>
      </c>
      <c r="C101" s="66"/>
      <c r="D101" s="73">
        <v>4</v>
      </c>
      <c r="E101" s="74"/>
      <c r="F101" s="78">
        <v>1</v>
      </c>
      <c r="G101" s="70"/>
    </row>
    <row r="102" spans="1:7" ht="16.5" thickBot="1" x14ac:dyDescent="0.3">
      <c r="A102" s="157"/>
      <c r="B102" s="158"/>
      <c r="C102" s="71" t="s">
        <v>116</v>
      </c>
      <c r="D102" s="77"/>
      <c r="E102" s="74"/>
      <c r="F102" s="78"/>
      <c r="G102" s="70"/>
    </row>
    <row r="103" spans="1:7" ht="16.5" thickBot="1" x14ac:dyDescent="0.3">
      <c r="A103" s="159"/>
      <c r="B103" s="160"/>
      <c r="C103" s="71" t="s">
        <v>117</v>
      </c>
      <c r="D103" s="77"/>
      <c r="E103" s="74"/>
      <c r="F103" s="78"/>
      <c r="G103" s="70"/>
    </row>
    <row r="104" spans="1:7" ht="16.5" thickBot="1" x14ac:dyDescent="0.3">
      <c r="A104" s="159"/>
      <c r="B104" s="160"/>
      <c r="C104" s="71" t="s">
        <v>118</v>
      </c>
      <c r="D104" s="77"/>
      <c r="E104" s="74"/>
      <c r="F104" s="78"/>
      <c r="G104" s="70"/>
    </row>
    <row r="105" spans="1:7" ht="16.5" thickBot="1" x14ac:dyDescent="0.3">
      <c r="A105" s="161"/>
      <c r="B105" s="162"/>
      <c r="C105" s="71" t="s">
        <v>119</v>
      </c>
      <c r="D105" s="77"/>
      <c r="E105" s="74"/>
      <c r="F105" s="78"/>
      <c r="G105" s="70"/>
    </row>
    <row r="106" spans="1:7" ht="16.5" thickBot="1" x14ac:dyDescent="0.3">
      <c r="A106" s="64">
        <v>24</v>
      </c>
      <c r="B106" s="65" t="s">
        <v>120</v>
      </c>
      <c r="C106" s="66"/>
      <c r="D106" s="67">
        <v>1</v>
      </c>
      <c r="E106" s="74"/>
      <c r="F106" s="78"/>
      <c r="G106" s="70"/>
    </row>
    <row r="107" spans="1:7" ht="16.5" thickBot="1" x14ac:dyDescent="0.3">
      <c r="A107" s="163"/>
      <c r="B107" s="164"/>
      <c r="C107" s="71" t="s">
        <v>120</v>
      </c>
      <c r="D107" s="67"/>
      <c r="E107" s="74"/>
      <c r="F107" s="78"/>
      <c r="G107" s="70"/>
    </row>
    <row r="108" spans="1:7" ht="16.5" thickBot="1" x14ac:dyDescent="0.3">
      <c r="A108" s="64">
        <v>25</v>
      </c>
      <c r="B108" s="65" t="s">
        <v>121</v>
      </c>
      <c r="C108" s="66"/>
      <c r="D108" s="73">
        <v>4</v>
      </c>
      <c r="E108" s="74"/>
      <c r="F108" s="78">
        <v>1</v>
      </c>
      <c r="G108" s="70"/>
    </row>
    <row r="109" spans="1:7" ht="16.5" thickBot="1" x14ac:dyDescent="0.3">
      <c r="A109" s="157"/>
      <c r="B109" s="158"/>
      <c r="C109" s="71" t="s">
        <v>122</v>
      </c>
      <c r="D109" s="77"/>
      <c r="E109" s="74"/>
      <c r="F109" s="78"/>
      <c r="G109" s="70"/>
    </row>
    <row r="110" spans="1:7" ht="16.5" thickBot="1" x14ac:dyDescent="0.3">
      <c r="A110" s="159"/>
      <c r="B110" s="160"/>
      <c r="C110" s="71" t="s">
        <v>121</v>
      </c>
      <c r="D110" s="77"/>
      <c r="E110" s="74"/>
      <c r="F110" s="78"/>
      <c r="G110" s="70"/>
    </row>
    <row r="111" spans="1:7" ht="16.5" thickBot="1" x14ac:dyDescent="0.3">
      <c r="A111" s="159"/>
      <c r="B111" s="160"/>
      <c r="C111" s="71" t="s">
        <v>123</v>
      </c>
      <c r="D111" s="77"/>
      <c r="E111" s="74"/>
      <c r="F111" s="78"/>
      <c r="G111" s="70"/>
    </row>
    <row r="112" spans="1:7" ht="16.5" thickBot="1" x14ac:dyDescent="0.3">
      <c r="A112" s="161"/>
      <c r="B112" s="162"/>
      <c r="C112" s="71" t="s">
        <v>124</v>
      </c>
      <c r="D112" s="77"/>
      <c r="E112" s="74"/>
      <c r="F112" s="78"/>
      <c r="G112" s="70"/>
    </row>
    <row r="113" spans="1:7" ht="32.25" thickBot="1" x14ac:dyDescent="0.3">
      <c r="A113" s="64">
        <v>26</v>
      </c>
      <c r="B113" s="65" t="s">
        <v>125</v>
      </c>
      <c r="C113" s="66"/>
      <c r="D113" s="73">
        <v>3</v>
      </c>
      <c r="E113" s="74">
        <v>1</v>
      </c>
      <c r="F113" s="78"/>
      <c r="G113" s="70"/>
    </row>
    <row r="114" spans="1:7" ht="16.5" thickBot="1" x14ac:dyDescent="0.3">
      <c r="A114" s="157"/>
      <c r="B114" s="158"/>
      <c r="C114" s="71" t="s">
        <v>125</v>
      </c>
      <c r="D114" s="77"/>
      <c r="E114" s="74"/>
      <c r="F114" s="78"/>
      <c r="G114" s="70"/>
    </row>
    <row r="115" spans="1:7" ht="16.5" thickBot="1" x14ac:dyDescent="0.3">
      <c r="A115" s="159"/>
      <c r="B115" s="160"/>
      <c r="C115" s="71" t="s">
        <v>126</v>
      </c>
      <c r="D115" s="77"/>
      <c r="E115" s="74"/>
      <c r="F115" s="78"/>
      <c r="G115" s="70"/>
    </row>
    <row r="116" spans="1:7" ht="16.5" thickBot="1" x14ac:dyDescent="0.3">
      <c r="A116" s="161"/>
      <c r="B116" s="162"/>
      <c r="C116" s="71" t="s">
        <v>127</v>
      </c>
      <c r="D116" s="77"/>
      <c r="E116" s="74"/>
      <c r="F116" s="78"/>
      <c r="G116" s="70"/>
    </row>
    <row r="117" spans="1:7" ht="16.5" thickBot="1" x14ac:dyDescent="0.3">
      <c r="A117" s="64">
        <v>27</v>
      </c>
      <c r="B117" s="65" t="s">
        <v>128</v>
      </c>
      <c r="C117" s="72"/>
      <c r="D117" s="73">
        <v>1</v>
      </c>
      <c r="E117" s="74">
        <v>0</v>
      </c>
      <c r="F117" s="78"/>
      <c r="G117" s="70"/>
    </row>
    <row r="118" spans="1:7" ht="16.5" thickBot="1" x14ac:dyDescent="0.3">
      <c r="A118" s="157"/>
      <c r="B118" s="158"/>
      <c r="C118" s="71" t="s">
        <v>128</v>
      </c>
      <c r="D118" s="77"/>
      <c r="E118" s="74"/>
      <c r="F118" s="78"/>
      <c r="G118" s="70"/>
    </row>
    <row r="119" spans="1:7" ht="16.5" thickBot="1" x14ac:dyDescent="0.3">
      <c r="A119" s="64">
        <v>28</v>
      </c>
      <c r="B119" s="65" t="s">
        <v>129</v>
      </c>
      <c r="C119" s="66"/>
      <c r="D119" s="73">
        <v>2</v>
      </c>
      <c r="E119" s="74">
        <v>1</v>
      </c>
      <c r="F119" s="78"/>
      <c r="G119" s="70"/>
    </row>
    <row r="120" spans="1:7" ht="16.5" thickBot="1" x14ac:dyDescent="0.3">
      <c r="A120" s="157"/>
      <c r="B120" s="158"/>
      <c r="C120" s="71" t="s">
        <v>130</v>
      </c>
      <c r="D120" s="77"/>
      <c r="E120" s="74"/>
      <c r="F120" s="78"/>
      <c r="G120" s="70"/>
    </row>
    <row r="121" spans="1:7" ht="16.5" thickBot="1" x14ac:dyDescent="0.3">
      <c r="A121" s="161"/>
      <c r="B121" s="162"/>
      <c r="C121" s="71" t="s">
        <v>129</v>
      </c>
      <c r="D121" s="77"/>
      <c r="E121" s="74"/>
      <c r="F121" s="78"/>
      <c r="G121" s="70"/>
    </row>
    <row r="122" spans="1:7" ht="16.5" thickBot="1" x14ac:dyDescent="0.3">
      <c r="A122" s="64">
        <v>29</v>
      </c>
      <c r="B122" s="65" t="s">
        <v>131</v>
      </c>
      <c r="C122" s="66"/>
      <c r="D122" s="73">
        <v>4</v>
      </c>
      <c r="E122" s="74"/>
      <c r="F122" s="78">
        <v>1</v>
      </c>
      <c r="G122" s="70"/>
    </row>
    <row r="123" spans="1:7" ht="16.5" thickBot="1" x14ac:dyDescent="0.3">
      <c r="A123" s="157"/>
      <c r="B123" s="158"/>
      <c r="C123" s="71" t="s">
        <v>132</v>
      </c>
      <c r="D123" s="77"/>
      <c r="E123" s="74"/>
      <c r="F123" s="78"/>
      <c r="G123" s="70"/>
    </row>
    <row r="124" spans="1:7" ht="16.5" thickBot="1" x14ac:dyDescent="0.3">
      <c r="A124" s="159"/>
      <c r="B124" s="160"/>
      <c r="C124" s="71" t="s">
        <v>133</v>
      </c>
      <c r="D124" s="77"/>
      <c r="E124" s="74"/>
      <c r="F124" s="78"/>
      <c r="G124" s="70"/>
    </row>
    <row r="125" spans="1:7" ht="16.5" thickBot="1" x14ac:dyDescent="0.3">
      <c r="A125" s="159"/>
      <c r="B125" s="160"/>
      <c r="C125" s="71" t="s">
        <v>131</v>
      </c>
      <c r="D125" s="77"/>
      <c r="E125" s="74"/>
      <c r="F125" s="78"/>
      <c r="G125" s="70"/>
    </row>
    <row r="126" spans="1:7" ht="16.5" thickBot="1" x14ac:dyDescent="0.3">
      <c r="A126" s="161"/>
      <c r="B126" s="162"/>
      <c r="C126" s="71" t="s">
        <v>134</v>
      </c>
      <c r="D126" s="77"/>
      <c r="E126" s="74"/>
      <c r="F126" s="78"/>
      <c r="G126" s="70"/>
    </row>
    <row r="127" spans="1:7" ht="32.25" thickBot="1" x14ac:dyDescent="0.3">
      <c r="A127" s="64">
        <v>30</v>
      </c>
      <c r="B127" s="65" t="s">
        <v>135</v>
      </c>
      <c r="C127" s="66"/>
      <c r="D127" s="73">
        <v>3</v>
      </c>
      <c r="E127" s="74">
        <v>1</v>
      </c>
      <c r="F127" s="78"/>
      <c r="G127" s="70"/>
    </row>
    <row r="128" spans="1:7" ht="16.5" thickBot="1" x14ac:dyDescent="0.3">
      <c r="A128" s="157"/>
      <c r="B128" s="158"/>
      <c r="C128" s="71" t="s">
        <v>136</v>
      </c>
      <c r="D128" s="77"/>
      <c r="E128" s="74"/>
      <c r="F128" s="78"/>
      <c r="G128" s="70"/>
    </row>
    <row r="129" spans="1:7" ht="16.5" thickBot="1" x14ac:dyDescent="0.3">
      <c r="A129" s="159"/>
      <c r="B129" s="160"/>
      <c r="C129" s="71" t="s">
        <v>137</v>
      </c>
      <c r="D129" s="77"/>
      <c r="E129" s="74"/>
      <c r="F129" s="78"/>
      <c r="G129" s="70"/>
    </row>
    <row r="130" spans="1:7" ht="16.5" thickBot="1" x14ac:dyDescent="0.3">
      <c r="A130" s="161"/>
      <c r="B130" s="162"/>
      <c r="C130" s="71" t="s">
        <v>135</v>
      </c>
      <c r="D130" s="77"/>
      <c r="E130" s="74"/>
      <c r="F130" s="78"/>
      <c r="G130" s="70"/>
    </row>
    <row r="131" spans="1:7" ht="16.5" thickBot="1" x14ac:dyDescent="0.3">
      <c r="A131" s="64">
        <v>31</v>
      </c>
      <c r="B131" s="65" t="s">
        <v>138</v>
      </c>
      <c r="C131" s="66"/>
      <c r="D131" s="73">
        <v>4</v>
      </c>
      <c r="E131" s="74"/>
      <c r="F131" s="78">
        <v>1</v>
      </c>
      <c r="G131" s="70"/>
    </row>
    <row r="132" spans="1:7" ht="16.5" thickBot="1" x14ac:dyDescent="0.3">
      <c r="A132" s="157"/>
      <c r="B132" s="158"/>
      <c r="C132" s="71" t="s">
        <v>139</v>
      </c>
      <c r="D132" s="77"/>
      <c r="E132" s="74"/>
      <c r="F132" s="78"/>
      <c r="G132" s="70"/>
    </row>
    <row r="133" spans="1:7" ht="16.5" thickBot="1" x14ac:dyDescent="0.3">
      <c r="A133" s="159"/>
      <c r="B133" s="160"/>
      <c r="C133" s="71" t="s">
        <v>140</v>
      </c>
      <c r="D133" s="77"/>
      <c r="E133" s="74"/>
      <c r="F133" s="78"/>
      <c r="G133" s="70"/>
    </row>
    <row r="134" spans="1:7" ht="16.5" thickBot="1" x14ac:dyDescent="0.3">
      <c r="A134" s="159"/>
      <c r="B134" s="160"/>
      <c r="C134" s="71" t="s">
        <v>141</v>
      </c>
      <c r="D134" s="77"/>
      <c r="E134" s="74"/>
      <c r="F134" s="78"/>
      <c r="G134" s="70"/>
    </row>
    <row r="135" spans="1:7" ht="16.5" thickBot="1" x14ac:dyDescent="0.3">
      <c r="A135" s="161"/>
      <c r="B135" s="162"/>
      <c r="C135" s="71" t="s">
        <v>138</v>
      </c>
      <c r="D135" s="77"/>
      <c r="E135" s="74"/>
      <c r="F135" s="78"/>
      <c r="G135" s="70"/>
    </row>
    <row r="136" spans="1:7" ht="16.5" thickBot="1" x14ac:dyDescent="0.3">
      <c r="A136" s="64">
        <v>32</v>
      </c>
      <c r="B136" s="65" t="s">
        <v>142</v>
      </c>
      <c r="C136" s="66"/>
      <c r="D136" s="73">
        <v>4</v>
      </c>
      <c r="E136" s="74"/>
      <c r="F136" s="78">
        <v>1</v>
      </c>
      <c r="G136" s="70"/>
    </row>
    <row r="137" spans="1:7" ht="16.5" thickBot="1" x14ac:dyDescent="0.3">
      <c r="A137" s="157"/>
      <c r="B137" s="158"/>
      <c r="C137" s="71" t="s">
        <v>143</v>
      </c>
      <c r="D137" s="77"/>
      <c r="E137" s="74"/>
      <c r="F137" s="78"/>
      <c r="G137" s="70"/>
    </row>
    <row r="138" spans="1:7" ht="16.5" thickBot="1" x14ac:dyDescent="0.3">
      <c r="A138" s="159"/>
      <c r="B138" s="160"/>
      <c r="C138" s="71" t="s">
        <v>144</v>
      </c>
      <c r="D138" s="77"/>
      <c r="E138" s="74"/>
      <c r="F138" s="78"/>
      <c r="G138" s="70"/>
    </row>
    <row r="139" spans="1:7" ht="16.5" thickBot="1" x14ac:dyDescent="0.3">
      <c r="A139" s="159"/>
      <c r="B139" s="160"/>
      <c r="C139" s="71" t="s">
        <v>142</v>
      </c>
      <c r="D139" s="77"/>
      <c r="E139" s="74"/>
      <c r="F139" s="78"/>
      <c r="G139" s="70"/>
    </row>
    <row r="140" spans="1:7" ht="16.5" thickBot="1" x14ac:dyDescent="0.3">
      <c r="A140" s="161"/>
      <c r="B140" s="162"/>
      <c r="C140" s="71" t="s">
        <v>145</v>
      </c>
      <c r="D140" s="77"/>
      <c r="E140" s="74"/>
      <c r="F140" s="78"/>
      <c r="G140" s="70"/>
    </row>
    <row r="141" spans="1:7" ht="16.5" thickBot="1" x14ac:dyDescent="0.3">
      <c r="A141" s="83">
        <v>33</v>
      </c>
      <c r="B141" s="65" t="s">
        <v>174</v>
      </c>
      <c r="C141" s="120"/>
      <c r="D141" s="119">
        <v>3</v>
      </c>
      <c r="E141" s="68">
        <v>1</v>
      </c>
      <c r="F141" s="69"/>
      <c r="G141" s="84"/>
    </row>
    <row r="142" spans="1:7" ht="16.5" thickBot="1" x14ac:dyDescent="0.3">
      <c r="A142" s="168"/>
      <c r="B142" s="169"/>
      <c r="C142" s="71" t="s">
        <v>158</v>
      </c>
      <c r="D142" s="77"/>
      <c r="E142" s="74"/>
      <c r="F142" s="78"/>
      <c r="G142" s="70"/>
    </row>
    <row r="143" spans="1:7" ht="16.5" thickBot="1" x14ac:dyDescent="0.3">
      <c r="A143" s="170"/>
      <c r="B143" s="171"/>
      <c r="C143" s="71" t="s">
        <v>159</v>
      </c>
      <c r="D143" s="77"/>
      <c r="E143" s="74"/>
      <c r="F143" s="78"/>
      <c r="G143" s="70"/>
    </row>
    <row r="144" spans="1:7" ht="16.5" thickBot="1" x14ac:dyDescent="0.3">
      <c r="A144" s="172"/>
      <c r="B144" s="173"/>
      <c r="C144" s="71" t="s">
        <v>160</v>
      </c>
      <c r="D144" s="77"/>
      <c r="E144" s="74"/>
      <c r="F144" s="78"/>
      <c r="G144" s="70"/>
    </row>
    <row r="145" spans="1:7" ht="16.5" thickBot="1" x14ac:dyDescent="0.3">
      <c r="A145" s="64">
        <v>34</v>
      </c>
      <c r="B145" s="65" t="s">
        <v>146</v>
      </c>
      <c r="C145" s="66"/>
      <c r="D145" s="73">
        <v>4</v>
      </c>
      <c r="E145" s="74"/>
      <c r="F145" s="78">
        <v>1</v>
      </c>
      <c r="G145" s="70"/>
    </row>
    <row r="146" spans="1:7" ht="16.5" thickBot="1" x14ac:dyDescent="0.3">
      <c r="A146" s="157"/>
      <c r="B146" s="158"/>
      <c r="C146" s="71" t="s">
        <v>147</v>
      </c>
      <c r="D146" s="77"/>
      <c r="E146" s="74"/>
      <c r="F146" s="78"/>
      <c r="G146" s="70"/>
    </row>
    <row r="147" spans="1:7" ht="16.5" thickBot="1" x14ac:dyDescent="0.3">
      <c r="A147" s="159"/>
      <c r="B147" s="160"/>
      <c r="C147" s="71" t="s">
        <v>148</v>
      </c>
      <c r="D147" s="77"/>
      <c r="E147" s="74"/>
      <c r="F147" s="78"/>
      <c r="G147" s="70"/>
    </row>
    <row r="148" spans="1:7" ht="16.5" thickBot="1" x14ac:dyDescent="0.3">
      <c r="A148" s="159"/>
      <c r="B148" s="160"/>
      <c r="C148" s="71" t="s">
        <v>149</v>
      </c>
      <c r="D148" s="77"/>
      <c r="E148" s="74"/>
      <c r="F148" s="78"/>
      <c r="G148" s="70"/>
    </row>
    <row r="149" spans="1:7" ht="16.5" thickBot="1" x14ac:dyDescent="0.3">
      <c r="A149" s="161"/>
      <c r="B149" s="162"/>
      <c r="C149" s="71" t="s">
        <v>146</v>
      </c>
      <c r="D149" s="77"/>
      <c r="E149" s="74"/>
      <c r="F149" s="78"/>
      <c r="G149" s="70"/>
    </row>
    <row r="150" spans="1:7" ht="32.25" thickBot="1" x14ac:dyDescent="0.3">
      <c r="A150" s="64">
        <v>35</v>
      </c>
      <c r="B150" s="65" t="s">
        <v>150</v>
      </c>
      <c r="C150" s="66"/>
      <c r="D150" s="73">
        <v>5</v>
      </c>
      <c r="E150" s="74"/>
      <c r="F150" s="78">
        <v>1</v>
      </c>
      <c r="G150" s="70"/>
    </row>
    <row r="151" spans="1:7" ht="16.5" thickBot="1" x14ac:dyDescent="0.3">
      <c r="A151" s="157"/>
      <c r="B151" s="158"/>
      <c r="C151" s="71" t="s">
        <v>151</v>
      </c>
      <c r="D151" s="77"/>
      <c r="E151" s="74"/>
      <c r="F151" s="78"/>
      <c r="G151" s="70"/>
    </row>
    <row r="152" spans="1:7" ht="16.5" thickBot="1" x14ac:dyDescent="0.3">
      <c r="A152" s="159"/>
      <c r="B152" s="160"/>
      <c r="C152" s="71" t="s">
        <v>152</v>
      </c>
      <c r="D152" s="77"/>
      <c r="E152" s="74"/>
      <c r="F152" s="78"/>
      <c r="G152" s="70"/>
    </row>
    <row r="153" spans="1:7" ht="16.5" thickBot="1" x14ac:dyDescent="0.3">
      <c r="A153" s="159"/>
      <c r="B153" s="160"/>
      <c r="C153" s="71" t="s">
        <v>153</v>
      </c>
      <c r="D153" s="77"/>
      <c r="E153" s="74"/>
      <c r="F153" s="78"/>
      <c r="G153" s="70"/>
    </row>
    <row r="154" spans="1:7" ht="16.5" thickBot="1" x14ac:dyDescent="0.3">
      <c r="A154" s="159"/>
      <c r="B154" s="160"/>
      <c r="C154" s="71" t="s">
        <v>154</v>
      </c>
      <c r="D154" s="77"/>
      <c r="E154" s="74"/>
      <c r="F154" s="78"/>
      <c r="G154" s="70"/>
    </row>
    <row r="155" spans="1:7" ht="16.5" thickBot="1" x14ac:dyDescent="0.3">
      <c r="A155" s="161"/>
      <c r="B155" s="162"/>
      <c r="C155" s="71" t="s">
        <v>155</v>
      </c>
      <c r="D155" s="77"/>
      <c r="E155" s="74"/>
      <c r="F155" s="78"/>
      <c r="G155" s="70"/>
    </row>
    <row r="156" spans="1:7" ht="16.5" thickBot="1" x14ac:dyDescent="0.3">
      <c r="A156" s="64">
        <v>36</v>
      </c>
      <c r="B156" s="65" t="s">
        <v>156</v>
      </c>
      <c r="C156" s="66"/>
      <c r="D156" s="73">
        <v>2</v>
      </c>
      <c r="E156" s="74">
        <v>1</v>
      </c>
      <c r="F156" s="78"/>
      <c r="G156" s="81"/>
    </row>
    <row r="157" spans="1:7" ht="16.5" thickBot="1" x14ac:dyDescent="0.3">
      <c r="A157" s="157"/>
      <c r="B157" s="158"/>
      <c r="C157" s="71" t="s">
        <v>156</v>
      </c>
      <c r="D157" s="77"/>
      <c r="E157" s="68"/>
      <c r="F157" s="69"/>
      <c r="G157" s="70"/>
    </row>
    <row r="158" spans="1:7" ht="16.5" thickBot="1" x14ac:dyDescent="0.3">
      <c r="A158" s="161"/>
      <c r="B158" s="162"/>
      <c r="C158" s="71" t="s">
        <v>157</v>
      </c>
      <c r="D158" s="67"/>
      <c r="E158" s="82"/>
      <c r="F158" s="75"/>
      <c r="G158" s="70"/>
    </row>
    <row r="159" spans="1:7" ht="16.5" thickBot="1" x14ac:dyDescent="0.3">
      <c r="A159" s="85"/>
      <c r="B159" s="85"/>
      <c r="C159" s="86"/>
      <c r="D159" s="114">
        <f ca="1">SUM(D4:D159)</f>
        <v>119</v>
      </c>
      <c r="E159" s="115">
        <f>SUM(E4:E158)</f>
        <v>13</v>
      </c>
      <c r="F159" s="115">
        <f>SUM(F4:F158)</f>
        <v>12</v>
      </c>
      <c r="G159" s="116">
        <f>SUM(G4:G158)</f>
        <v>4</v>
      </c>
    </row>
    <row r="160" spans="1:7" ht="19.5" thickBot="1" x14ac:dyDescent="0.3">
      <c r="A160" s="87" t="s">
        <v>161</v>
      </c>
      <c r="B160" s="88">
        <v>7525000</v>
      </c>
    </row>
    <row r="161" spans="1:10" x14ac:dyDescent="0.25">
      <c r="E161" s="99">
        <v>155000</v>
      </c>
      <c r="F161" s="100">
        <v>310000</v>
      </c>
      <c r="G161" s="101">
        <v>447500</v>
      </c>
      <c r="J161" s="91"/>
    </row>
    <row r="162" spans="1:10" ht="15" thickBot="1" x14ac:dyDescent="0.3">
      <c r="E162" s="102">
        <f>E161*E159</f>
        <v>2015000</v>
      </c>
      <c r="F162" s="103">
        <f>F161*F159</f>
        <v>3720000</v>
      </c>
      <c r="G162" s="104">
        <f>G161*G159</f>
        <v>1790000</v>
      </c>
      <c r="J162" s="91"/>
    </row>
    <row r="163" spans="1:10" ht="15.75" thickBot="1" x14ac:dyDescent="0.3">
      <c r="C163" s="98"/>
      <c r="D163" s="92"/>
      <c r="E163" s="93"/>
      <c r="F163" s="94"/>
      <c r="G163" s="93"/>
    </row>
    <row r="164" spans="1:10" ht="15.75" x14ac:dyDescent="0.25">
      <c r="C164" s="91"/>
      <c r="D164" s="95"/>
      <c r="E164" s="154" t="s">
        <v>162</v>
      </c>
      <c r="F164" s="155"/>
      <c r="G164" s="156"/>
    </row>
    <row r="165" spans="1:10" ht="15" thickBot="1" x14ac:dyDescent="0.3">
      <c r="D165" s="96"/>
      <c r="E165" s="105">
        <f>E161/3</f>
        <v>51666.666666666664</v>
      </c>
      <c r="F165" s="106">
        <f>F161/5</f>
        <v>62000</v>
      </c>
      <c r="G165" s="107">
        <f>G161/6</f>
        <v>74583.333333333328</v>
      </c>
    </row>
    <row r="166" spans="1:10" x14ac:dyDescent="0.25">
      <c r="E166" s="90"/>
      <c r="G166" s="97"/>
    </row>
    <row r="167" spans="1:10" ht="15" x14ac:dyDescent="0.25">
      <c r="D167" s="95"/>
      <c r="E167" s="117"/>
      <c r="G167" s="90"/>
    </row>
    <row r="168" spans="1:10" ht="18.75" x14ac:dyDescent="0.25">
      <c r="A168" s="167" t="s">
        <v>177</v>
      </c>
      <c r="B168" s="167"/>
      <c r="C168" s="167"/>
      <c r="D168"/>
      <c r="E168"/>
      <c r="G168" s="90"/>
    </row>
    <row r="169" spans="1:10" ht="18.75" x14ac:dyDescent="0.25">
      <c r="A169" s="165" t="s">
        <v>178</v>
      </c>
      <c r="B169" s="166"/>
      <c r="C169" s="166"/>
      <c r="E169" s="90"/>
      <c r="F169" s="121" t="s">
        <v>176</v>
      </c>
      <c r="G169" s="97"/>
    </row>
    <row r="170" spans="1:10" x14ac:dyDescent="0.25">
      <c r="E170" s="90"/>
      <c r="G170" s="97"/>
    </row>
    <row r="171" spans="1:10" x14ac:dyDescent="0.25">
      <c r="E171" s="90"/>
      <c r="F171" s="97"/>
      <c r="G171" s="90"/>
    </row>
    <row r="172" spans="1:10" x14ac:dyDescent="0.25">
      <c r="E172" s="90"/>
      <c r="G172" s="90"/>
    </row>
    <row r="173" spans="1:10" x14ac:dyDescent="0.25">
      <c r="E173" s="90"/>
      <c r="G173" s="90"/>
    </row>
    <row r="174" spans="1:10" x14ac:dyDescent="0.25">
      <c r="E174" s="90"/>
      <c r="G174" s="90"/>
    </row>
    <row r="175" spans="1:10" x14ac:dyDescent="0.25">
      <c r="E175" s="90"/>
      <c r="G175" s="90"/>
    </row>
    <row r="176" spans="1:10" x14ac:dyDescent="0.25">
      <c r="E176" s="90"/>
      <c r="G176" s="90"/>
    </row>
    <row r="177" spans="5:7" x14ac:dyDescent="0.25">
      <c r="E177" s="90"/>
      <c r="G177" s="90"/>
    </row>
    <row r="178" spans="5:7" x14ac:dyDescent="0.25">
      <c r="E178" s="90"/>
      <c r="G178" s="90"/>
    </row>
    <row r="179" spans="5:7" x14ac:dyDescent="0.25">
      <c r="E179" s="90"/>
      <c r="G179" s="90"/>
    </row>
    <row r="180" spans="5:7" x14ac:dyDescent="0.25">
      <c r="E180" s="90"/>
      <c r="G180" s="90"/>
    </row>
    <row r="181" spans="5:7" x14ac:dyDescent="0.25">
      <c r="E181" s="90"/>
      <c r="G181" s="90"/>
    </row>
    <row r="182" spans="5:7" x14ac:dyDescent="0.25">
      <c r="E182" s="90"/>
      <c r="G182" s="90"/>
    </row>
    <row r="183" spans="5:7" x14ac:dyDescent="0.25">
      <c r="E183" s="90"/>
      <c r="G183" s="90"/>
    </row>
    <row r="184" spans="5:7" x14ac:dyDescent="0.25">
      <c r="E184" s="90"/>
      <c r="G184" s="90"/>
    </row>
    <row r="185" spans="5:7" x14ac:dyDescent="0.25">
      <c r="E185" s="90"/>
      <c r="G185" s="90"/>
    </row>
    <row r="186" spans="5:7" x14ac:dyDescent="0.25">
      <c r="E186" s="90"/>
      <c r="G186" s="90"/>
    </row>
    <row r="187" spans="5:7" x14ac:dyDescent="0.25">
      <c r="E187" s="90"/>
      <c r="G187" s="90"/>
    </row>
    <row r="188" spans="5:7" x14ac:dyDescent="0.25">
      <c r="E188" s="90"/>
      <c r="G188" s="90"/>
    </row>
    <row r="189" spans="5:7" x14ac:dyDescent="0.25">
      <c r="E189" s="90"/>
      <c r="G189" s="90"/>
    </row>
    <row r="190" spans="5:7" x14ac:dyDescent="0.25">
      <c r="E190" s="90"/>
      <c r="G190" s="90"/>
    </row>
    <row r="191" spans="5:7" x14ac:dyDescent="0.25">
      <c r="E191" s="90"/>
      <c r="G191" s="90"/>
    </row>
    <row r="192" spans="5:7" x14ac:dyDescent="0.25">
      <c r="E192" s="90"/>
      <c r="G192" s="90"/>
    </row>
    <row r="193" spans="5:7" x14ac:dyDescent="0.25">
      <c r="E193" s="90"/>
      <c r="G193" s="90"/>
    </row>
    <row r="194" spans="5:7" x14ac:dyDescent="0.25">
      <c r="E194" s="90"/>
      <c r="G194" s="90"/>
    </row>
    <row r="195" spans="5:7" x14ac:dyDescent="0.25">
      <c r="E195" s="90"/>
      <c r="G195" s="90"/>
    </row>
    <row r="196" spans="5:7" x14ac:dyDescent="0.25">
      <c r="E196" s="90"/>
      <c r="G196" s="90"/>
    </row>
    <row r="197" spans="5:7" x14ac:dyDescent="0.25">
      <c r="E197" s="90"/>
      <c r="G197" s="90"/>
    </row>
    <row r="198" spans="5:7" x14ac:dyDescent="0.25">
      <c r="E198" s="90"/>
      <c r="G198" s="90"/>
    </row>
    <row r="199" spans="5:7" x14ac:dyDescent="0.25">
      <c r="E199" s="90"/>
      <c r="G199" s="90"/>
    </row>
    <row r="200" spans="5:7" x14ac:dyDescent="0.25">
      <c r="E200" s="90"/>
      <c r="G200" s="90"/>
    </row>
    <row r="201" spans="5:7" x14ac:dyDescent="0.25">
      <c r="E201" s="90"/>
      <c r="G201" s="90"/>
    </row>
    <row r="202" spans="5:7" x14ac:dyDescent="0.25">
      <c r="E202" s="90"/>
      <c r="G202" s="90"/>
    </row>
    <row r="203" spans="5:7" x14ac:dyDescent="0.25">
      <c r="E203" s="90"/>
      <c r="G203" s="90"/>
    </row>
    <row r="204" spans="5:7" x14ac:dyDescent="0.25">
      <c r="E204" s="90"/>
      <c r="G204" s="90"/>
    </row>
    <row r="205" spans="5:7" x14ac:dyDescent="0.25">
      <c r="E205" s="90"/>
      <c r="G205" s="90"/>
    </row>
    <row r="206" spans="5:7" x14ac:dyDescent="0.25">
      <c r="E206" s="90"/>
      <c r="G206" s="90"/>
    </row>
    <row r="207" spans="5:7" x14ac:dyDescent="0.25">
      <c r="E207" s="90"/>
      <c r="G207" s="90"/>
    </row>
    <row r="208" spans="5:7" x14ac:dyDescent="0.25">
      <c r="E208" s="90"/>
      <c r="G208" s="90"/>
    </row>
    <row r="209" spans="5:7" x14ac:dyDescent="0.25">
      <c r="E209" s="90"/>
      <c r="G209" s="90"/>
    </row>
    <row r="210" spans="5:7" x14ac:dyDescent="0.25">
      <c r="E210" s="90"/>
      <c r="G210" s="90"/>
    </row>
    <row r="211" spans="5:7" x14ac:dyDescent="0.25">
      <c r="E211" s="90"/>
      <c r="G211" s="90"/>
    </row>
    <row r="212" spans="5:7" x14ac:dyDescent="0.25">
      <c r="E212" s="90"/>
      <c r="G212" s="90"/>
    </row>
    <row r="213" spans="5:7" x14ac:dyDescent="0.25">
      <c r="E213" s="90"/>
      <c r="G213" s="90"/>
    </row>
    <row r="214" spans="5:7" x14ac:dyDescent="0.25">
      <c r="E214" s="90"/>
      <c r="G214" s="90"/>
    </row>
    <row r="215" spans="5:7" x14ac:dyDescent="0.25">
      <c r="E215" s="90"/>
      <c r="G215" s="90"/>
    </row>
    <row r="216" spans="5:7" x14ac:dyDescent="0.25">
      <c r="E216" s="90"/>
      <c r="G216" s="90"/>
    </row>
    <row r="217" spans="5:7" x14ac:dyDescent="0.25">
      <c r="E217" s="90"/>
      <c r="G217" s="90"/>
    </row>
    <row r="218" spans="5:7" x14ac:dyDescent="0.25">
      <c r="E218" s="90"/>
      <c r="G218" s="90"/>
    </row>
    <row r="219" spans="5:7" x14ac:dyDescent="0.25">
      <c r="E219" s="90"/>
      <c r="G219" s="90"/>
    </row>
    <row r="220" spans="5:7" x14ac:dyDescent="0.25">
      <c r="E220" s="90"/>
      <c r="G220" s="90"/>
    </row>
    <row r="221" spans="5:7" x14ac:dyDescent="0.25">
      <c r="E221" s="90"/>
      <c r="G221" s="90"/>
    </row>
    <row r="222" spans="5:7" x14ac:dyDescent="0.25">
      <c r="E222" s="90"/>
      <c r="G222" s="90"/>
    </row>
    <row r="223" spans="5:7" x14ac:dyDescent="0.25">
      <c r="E223" s="90"/>
      <c r="G223" s="90"/>
    </row>
    <row r="224" spans="5:7" x14ac:dyDescent="0.25">
      <c r="E224" s="90"/>
      <c r="G224" s="90"/>
    </row>
    <row r="225" spans="5:7" x14ac:dyDescent="0.25">
      <c r="E225" s="90"/>
      <c r="G225" s="90"/>
    </row>
    <row r="226" spans="5:7" x14ac:dyDescent="0.25">
      <c r="E226" s="90"/>
      <c r="G226" s="90"/>
    </row>
    <row r="227" spans="5:7" x14ac:dyDescent="0.25">
      <c r="E227" s="90"/>
      <c r="G227" s="90"/>
    </row>
    <row r="228" spans="5:7" x14ac:dyDescent="0.25">
      <c r="E228" s="90"/>
      <c r="G228" s="90"/>
    </row>
    <row r="229" spans="5:7" x14ac:dyDescent="0.25">
      <c r="E229" s="90"/>
      <c r="G229" s="90"/>
    </row>
    <row r="230" spans="5:7" x14ac:dyDescent="0.25">
      <c r="E230" s="90"/>
      <c r="G230" s="90"/>
    </row>
    <row r="231" spans="5:7" x14ac:dyDescent="0.25">
      <c r="E231" s="90"/>
      <c r="G231" s="90"/>
    </row>
    <row r="232" spans="5:7" x14ac:dyDescent="0.25">
      <c r="E232" s="90"/>
      <c r="G232" s="90"/>
    </row>
    <row r="233" spans="5:7" x14ac:dyDescent="0.25">
      <c r="E233" s="90"/>
      <c r="G233" s="90"/>
    </row>
    <row r="234" spans="5:7" x14ac:dyDescent="0.25">
      <c r="E234" s="90"/>
      <c r="G234" s="90"/>
    </row>
    <row r="235" spans="5:7" x14ac:dyDescent="0.25">
      <c r="E235" s="90"/>
      <c r="G235" s="90"/>
    </row>
    <row r="236" spans="5:7" x14ac:dyDescent="0.25">
      <c r="E236" s="90"/>
      <c r="G236" s="90"/>
    </row>
    <row r="237" spans="5:7" x14ac:dyDescent="0.25">
      <c r="E237" s="90"/>
      <c r="G237" s="90"/>
    </row>
    <row r="238" spans="5:7" x14ac:dyDescent="0.25">
      <c r="E238" s="90"/>
      <c r="G238" s="90"/>
    </row>
    <row r="239" spans="5:7" x14ac:dyDescent="0.25">
      <c r="E239" s="90"/>
      <c r="G239" s="90"/>
    </row>
    <row r="240" spans="5:7" x14ac:dyDescent="0.25">
      <c r="E240" s="90"/>
      <c r="G240" s="90"/>
    </row>
    <row r="241" spans="5:7" x14ac:dyDescent="0.25">
      <c r="E241" s="90"/>
      <c r="G241" s="90"/>
    </row>
    <row r="242" spans="5:7" x14ac:dyDescent="0.25">
      <c r="E242" s="90"/>
      <c r="G242" s="90"/>
    </row>
    <row r="243" spans="5:7" x14ac:dyDescent="0.25">
      <c r="E243" s="90"/>
      <c r="G243" s="90"/>
    </row>
    <row r="244" spans="5:7" x14ac:dyDescent="0.25">
      <c r="E244" s="90"/>
      <c r="G244" s="90"/>
    </row>
    <row r="245" spans="5:7" x14ac:dyDescent="0.25">
      <c r="E245" s="90"/>
      <c r="G245" s="90"/>
    </row>
    <row r="246" spans="5:7" x14ac:dyDescent="0.25">
      <c r="E246" s="90"/>
      <c r="G246" s="90"/>
    </row>
    <row r="247" spans="5:7" x14ac:dyDescent="0.25">
      <c r="E247" s="90"/>
      <c r="G247" s="90"/>
    </row>
    <row r="248" spans="5:7" x14ac:dyDescent="0.25">
      <c r="E248" s="90"/>
      <c r="G248" s="90"/>
    </row>
    <row r="249" spans="5:7" x14ac:dyDescent="0.25">
      <c r="E249" s="90"/>
      <c r="G249" s="90"/>
    </row>
    <row r="250" spans="5:7" x14ac:dyDescent="0.25">
      <c r="E250" s="90"/>
      <c r="G250" s="90"/>
    </row>
    <row r="251" spans="5:7" x14ac:dyDescent="0.25">
      <c r="E251" s="90"/>
      <c r="G251" s="90"/>
    </row>
    <row r="252" spans="5:7" x14ac:dyDescent="0.25">
      <c r="E252" s="90"/>
      <c r="G252" s="90"/>
    </row>
    <row r="253" spans="5:7" x14ac:dyDescent="0.25">
      <c r="E253" s="90"/>
      <c r="G253" s="90"/>
    </row>
    <row r="254" spans="5:7" x14ac:dyDescent="0.25">
      <c r="E254" s="90"/>
      <c r="G254" s="90"/>
    </row>
    <row r="255" spans="5:7" x14ac:dyDescent="0.25">
      <c r="E255" s="90"/>
      <c r="G255" s="90"/>
    </row>
    <row r="256" spans="5:7" x14ac:dyDescent="0.25">
      <c r="E256" s="90"/>
      <c r="G256" s="90"/>
    </row>
    <row r="257" spans="5:7" x14ac:dyDescent="0.25">
      <c r="E257" s="90"/>
      <c r="G257" s="90"/>
    </row>
    <row r="258" spans="5:7" x14ac:dyDescent="0.25">
      <c r="E258" s="90"/>
      <c r="G258" s="90"/>
    </row>
    <row r="259" spans="5:7" x14ac:dyDescent="0.25">
      <c r="E259" s="90"/>
      <c r="G259" s="90"/>
    </row>
    <row r="260" spans="5:7" x14ac:dyDescent="0.25">
      <c r="E260" s="90"/>
      <c r="G260" s="90"/>
    </row>
    <row r="261" spans="5:7" x14ac:dyDescent="0.25">
      <c r="E261" s="90"/>
      <c r="G261" s="90"/>
    </row>
    <row r="262" spans="5:7" x14ac:dyDescent="0.25">
      <c r="E262" s="90"/>
      <c r="G262" s="90"/>
    </row>
    <row r="263" spans="5:7" x14ac:dyDescent="0.25">
      <c r="E263" s="90"/>
      <c r="G263" s="90"/>
    </row>
    <row r="264" spans="5:7" x14ac:dyDescent="0.25">
      <c r="E264" s="90"/>
      <c r="G264" s="90"/>
    </row>
    <row r="265" spans="5:7" x14ac:dyDescent="0.25">
      <c r="E265" s="90"/>
      <c r="G265" s="90"/>
    </row>
    <row r="266" spans="5:7" x14ac:dyDescent="0.25">
      <c r="E266" s="90"/>
      <c r="G266" s="90"/>
    </row>
    <row r="267" spans="5:7" x14ac:dyDescent="0.25">
      <c r="E267" s="90"/>
      <c r="G267" s="90"/>
    </row>
    <row r="268" spans="5:7" x14ac:dyDescent="0.25">
      <c r="E268" s="90"/>
      <c r="G268" s="90"/>
    </row>
    <row r="269" spans="5:7" x14ac:dyDescent="0.25">
      <c r="E269" s="90"/>
      <c r="G269" s="90"/>
    </row>
    <row r="270" spans="5:7" x14ac:dyDescent="0.25">
      <c r="E270" s="90"/>
      <c r="G270" s="90"/>
    </row>
    <row r="271" spans="5:7" x14ac:dyDescent="0.25">
      <c r="E271" s="90"/>
      <c r="G271" s="90"/>
    </row>
    <row r="272" spans="5:7" x14ac:dyDescent="0.25">
      <c r="E272" s="90"/>
      <c r="G272" s="90"/>
    </row>
    <row r="273" spans="5:7" x14ac:dyDescent="0.25">
      <c r="E273" s="90"/>
      <c r="G273" s="90"/>
    </row>
    <row r="274" spans="5:7" x14ac:dyDescent="0.25">
      <c r="E274" s="90"/>
      <c r="G274" s="90"/>
    </row>
    <row r="275" spans="5:7" x14ac:dyDescent="0.25">
      <c r="E275" s="90"/>
      <c r="G275" s="90"/>
    </row>
    <row r="276" spans="5:7" x14ac:dyDescent="0.25">
      <c r="E276" s="90"/>
      <c r="G276" s="90"/>
    </row>
    <row r="277" spans="5:7" x14ac:dyDescent="0.25">
      <c r="E277" s="90"/>
      <c r="G277" s="90"/>
    </row>
    <row r="278" spans="5:7" x14ac:dyDescent="0.25">
      <c r="E278" s="90"/>
      <c r="G278" s="90"/>
    </row>
    <row r="279" spans="5:7" x14ac:dyDescent="0.25">
      <c r="E279" s="90"/>
      <c r="G279" s="90"/>
    </row>
    <row r="280" spans="5:7" x14ac:dyDescent="0.25">
      <c r="E280" s="90"/>
      <c r="G280" s="90"/>
    </row>
    <row r="281" spans="5:7" x14ac:dyDescent="0.25">
      <c r="E281" s="90"/>
      <c r="G281" s="90"/>
    </row>
    <row r="282" spans="5:7" x14ac:dyDescent="0.25">
      <c r="E282" s="90"/>
      <c r="G282" s="90"/>
    </row>
    <row r="283" spans="5:7" x14ac:dyDescent="0.25">
      <c r="E283" s="90"/>
      <c r="G283" s="90"/>
    </row>
    <row r="284" spans="5:7" x14ac:dyDescent="0.25">
      <c r="E284" s="90"/>
      <c r="G284" s="90"/>
    </row>
    <row r="285" spans="5:7" x14ac:dyDescent="0.25">
      <c r="E285" s="90"/>
      <c r="G285" s="90"/>
    </row>
    <row r="286" spans="5:7" x14ac:dyDescent="0.25">
      <c r="E286" s="90"/>
      <c r="G286" s="90"/>
    </row>
    <row r="287" spans="5:7" x14ac:dyDescent="0.25">
      <c r="E287" s="90"/>
      <c r="G287" s="90"/>
    </row>
    <row r="288" spans="5:7" x14ac:dyDescent="0.25">
      <c r="E288" s="90"/>
      <c r="G288" s="90"/>
    </row>
    <row r="289" spans="5:7" x14ac:dyDescent="0.25">
      <c r="E289" s="90"/>
      <c r="G289" s="90"/>
    </row>
    <row r="290" spans="5:7" x14ac:dyDescent="0.25">
      <c r="E290" s="90"/>
      <c r="G290" s="90"/>
    </row>
    <row r="291" spans="5:7" x14ac:dyDescent="0.25">
      <c r="E291" s="90"/>
      <c r="G291" s="90"/>
    </row>
    <row r="292" spans="5:7" x14ac:dyDescent="0.25">
      <c r="E292" s="90"/>
      <c r="G292" s="90"/>
    </row>
    <row r="293" spans="5:7" x14ac:dyDescent="0.25">
      <c r="E293" s="90"/>
      <c r="G293" s="90"/>
    </row>
    <row r="294" spans="5:7" x14ac:dyDescent="0.25">
      <c r="E294" s="90"/>
      <c r="G294" s="90"/>
    </row>
    <row r="295" spans="5:7" x14ac:dyDescent="0.25">
      <c r="E295" s="90"/>
      <c r="G295" s="90"/>
    </row>
    <row r="296" spans="5:7" x14ac:dyDescent="0.25">
      <c r="E296" s="90"/>
      <c r="G296" s="90"/>
    </row>
    <row r="297" spans="5:7" x14ac:dyDescent="0.25">
      <c r="E297" s="90"/>
      <c r="G297" s="90"/>
    </row>
    <row r="298" spans="5:7" x14ac:dyDescent="0.25">
      <c r="E298" s="90"/>
      <c r="G298" s="90"/>
    </row>
    <row r="299" spans="5:7" x14ac:dyDescent="0.25">
      <c r="E299" s="90"/>
      <c r="G299" s="90"/>
    </row>
    <row r="300" spans="5:7" x14ac:dyDescent="0.25">
      <c r="E300" s="90"/>
      <c r="G300" s="90"/>
    </row>
    <row r="301" spans="5:7" x14ac:dyDescent="0.25">
      <c r="E301" s="90"/>
      <c r="G301" s="90"/>
    </row>
    <row r="302" spans="5:7" x14ac:dyDescent="0.25">
      <c r="E302" s="90"/>
      <c r="G302" s="90"/>
    </row>
    <row r="303" spans="5:7" x14ac:dyDescent="0.25">
      <c r="E303" s="90"/>
      <c r="G303" s="90"/>
    </row>
    <row r="304" spans="5:7" x14ac:dyDescent="0.25">
      <c r="E304" s="90"/>
      <c r="G304" s="90"/>
    </row>
    <row r="305" spans="5:7" x14ac:dyDescent="0.25">
      <c r="E305" s="90"/>
      <c r="G305" s="90"/>
    </row>
    <row r="306" spans="5:7" x14ac:dyDescent="0.25">
      <c r="E306" s="90"/>
      <c r="G306" s="90"/>
    </row>
    <row r="307" spans="5:7" x14ac:dyDescent="0.25">
      <c r="E307" s="90"/>
      <c r="G307" s="90"/>
    </row>
    <row r="308" spans="5:7" x14ac:dyDescent="0.25">
      <c r="E308" s="90"/>
      <c r="G308" s="90"/>
    </row>
    <row r="309" spans="5:7" x14ac:dyDescent="0.25">
      <c r="E309" s="90"/>
      <c r="G309" s="90"/>
    </row>
    <row r="310" spans="5:7" x14ac:dyDescent="0.25">
      <c r="E310" s="90"/>
      <c r="G310" s="90"/>
    </row>
    <row r="311" spans="5:7" x14ac:dyDescent="0.25">
      <c r="E311" s="90"/>
      <c r="G311" s="90"/>
    </row>
    <row r="312" spans="5:7" x14ac:dyDescent="0.25">
      <c r="E312" s="90"/>
      <c r="G312" s="90"/>
    </row>
    <row r="313" spans="5:7" x14ac:dyDescent="0.25">
      <c r="E313" s="90"/>
      <c r="G313" s="90"/>
    </row>
    <row r="314" spans="5:7" x14ac:dyDescent="0.25">
      <c r="E314" s="90"/>
      <c r="G314" s="90"/>
    </row>
    <row r="315" spans="5:7" x14ac:dyDescent="0.25">
      <c r="E315" s="90"/>
      <c r="G315" s="90"/>
    </row>
    <row r="316" spans="5:7" x14ac:dyDescent="0.25">
      <c r="E316" s="90"/>
      <c r="G316" s="90"/>
    </row>
    <row r="317" spans="5:7" x14ac:dyDescent="0.25">
      <c r="E317" s="90"/>
      <c r="G317" s="90"/>
    </row>
    <row r="318" spans="5:7" x14ac:dyDescent="0.25">
      <c r="E318" s="90"/>
      <c r="G318" s="90"/>
    </row>
    <row r="319" spans="5:7" x14ac:dyDescent="0.25">
      <c r="E319" s="90"/>
      <c r="G319" s="90"/>
    </row>
    <row r="320" spans="5:7" x14ac:dyDescent="0.25">
      <c r="E320" s="90"/>
      <c r="G320" s="90"/>
    </row>
    <row r="321" spans="5:7" x14ac:dyDescent="0.25">
      <c r="E321" s="90"/>
      <c r="G321" s="90"/>
    </row>
    <row r="322" spans="5:7" x14ac:dyDescent="0.25">
      <c r="E322" s="90"/>
      <c r="G322" s="90"/>
    </row>
    <row r="323" spans="5:7" x14ac:dyDescent="0.25">
      <c r="E323" s="90"/>
      <c r="G323" s="90"/>
    </row>
    <row r="324" spans="5:7" x14ac:dyDescent="0.25">
      <c r="E324" s="90"/>
      <c r="G324" s="90"/>
    </row>
    <row r="325" spans="5:7" x14ac:dyDescent="0.25">
      <c r="E325" s="90"/>
      <c r="G325" s="90"/>
    </row>
    <row r="326" spans="5:7" x14ac:dyDescent="0.25">
      <c r="E326" s="90"/>
      <c r="G326" s="90"/>
    </row>
    <row r="327" spans="5:7" x14ac:dyDescent="0.25">
      <c r="E327" s="90"/>
      <c r="G327" s="90"/>
    </row>
    <row r="328" spans="5:7" x14ac:dyDescent="0.25">
      <c r="E328" s="90"/>
      <c r="G328" s="90"/>
    </row>
    <row r="329" spans="5:7" x14ac:dyDescent="0.25">
      <c r="E329" s="90"/>
      <c r="G329" s="90"/>
    </row>
    <row r="330" spans="5:7" x14ac:dyDescent="0.25">
      <c r="E330" s="90"/>
      <c r="G330" s="90"/>
    </row>
    <row r="331" spans="5:7" x14ac:dyDescent="0.25">
      <c r="E331" s="90"/>
      <c r="G331" s="90"/>
    </row>
    <row r="332" spans="5:7" x14ac:dyDescent="0.25">
      <c r="E332" s="90"/>
      <c r="G332" s="90"/>
    </row>
    <row r="333" spans="5:7" x14ac:dyDescent="0.25">
      <c r="E333" s="90"/>
      <c r="G333" s="90"/>
    </row>
    <row r="334" spans="5:7" x14ac:dyDescent="0.25">
      <c r="E334" s="90"/>
      <c r="G334" s="90"/>
    </row>
    <row r="335" spans="5:7" x14ac:dyDescent="0.25">
      <c r="E335" s="90"/>
      <c r="G335" s="90"/>
    </row>
    <row r="336" spans="5:7" x14ac:dyDescent="0.25">
      <c r="E336" s="90"/>
      <c r="G336" s="90"/>
    </row>
    <row r="337" spans="5:7" x14ac:dyDescent="0.25">
      <c r="E337" s="90"/>
      <c r="G337" s="90"/>
    </row>
    <row r="338" spans="5:7" x14ac:dyDescent="0.25">
      <c r="E338" s="90"/>
      <c r="G338" s="90"/>
    </row>
    <row r="339" spans="5:7" x14ac:dyDescent="0.25">
      <c r="E339" s="90"/>
      <c r="G339" s="90"/>
    </row>
    <row r="340" spans="5:7" x14ac:dyDescent="0.25">
      <c r="E340" s="90"/>
      <c r="G340" s="90"/>
    </row>
    <row r="341" spans="5:7" x14ac:dyDescent="0.25">
      <c r="E341" s="90"/>
      <c r="G341" s="90"/>
    </row>
    <row r="342" spans="5:7" x14ac:dyDescent="0.25">
      <c r="E342" s="90"/>
      <c r="G342" s="90"/>
    </row>
    <row r="343" spans="5:7" x14ac:dyDescent="0.25">
      <c r="E343" s="90"/>
      <c r="G343" s="90"/>
    </row>
    <row r="344" spans="5:7" x14ac:dyDescent="0.25">
      <c r="E344" s="90"/>
      <c r="G344" s="90"/>
    </row>
    <row r="345" spans="5:7" x14ac:dyDescent="0.25">
      <c r="E345" s="90"/>
      <c r="G345" s="90"/>
    </row>
    <row r="346" spans="5:7" x14ac:dyDescent="0.25">
      <c r="E346" s="90"/>
      <c r="G346" s="90"/>
    </row>
    <row r="347" spans="5:7" x14ac:dyDescent="0.25">
      <c r="E347" s="90"/>
      <c r="G347" s="90"/>
    </row>
    <row r="348" spans="5:7" x14ac:dyDescent="0.25">
      <c r="E348" s="90"/>
      <c r="G348" s="90"/>
    </row>
    <row r="349" spans="5:7" x14ac:dyDescent="0.25">
      <c r="E349" s="90"/>
      <c r="G349" s="90"/>
    </row>
    <row r="350" spans="5:7" x14ac:dyDescent="0.25">
      <c r="E350" s="90"/>
      <c r="G350" s="90"/>
    </row>
    <row r="351" spans="5:7" x14ac:dyDescent="0.25">
      <c r="E351" s="90"/>
      <c r="G351" s="90"/>
    </row>
    <row r="352" spans="5:7" x14ac:dyDescent="0.25">
      <c r="E352" s="90"/>
      <c r="G352" s="90"/>
    </row>
    <row r="353" spans="5:7" x14ac:dyDescent="0.25">
      <c r="E353" s="90"/>
      <c r="G353" s="90"/>
    </row>
    <row r="354" spans="5:7" x14ac:dyDescent="0.25">
      <c r="E354" s="90"/>
      <c r="G354" s="90"/>
    </row>
    <row r="355" spans="5:7" x14ac:dyDescent="0.25">
      <c r="E355" s="90"/>
      <c r="G355" s="90"/>
    </row>
    <row r="356" spans="5:7" x14ac:dyDescent="0.25">
      <c r="E356" s="90"/>
      <c r="G356" s="90"/>
    </row>
    <row r="357" spans="5:7" x14ac:dyDescent="0.25">
      <c r="E357" s="90"/>
      <c r="G357" s="90"/>
    </row>
    <row r="358" spans="5:7" x14ac:dyDescent="0.25">
      <c r="E358" s="90"/>
      <c r="G358" s="90"/>
    </row>
    <row r="359" spans="5:7" x14ac:dyDescent="0.25">
      <c r="E359" s="90"/>
      <c r="G359" s="90"/>
    </row>
    <row r="360" spans="5:7" x14ac:dyDescent="0.25">
      <c r="E360" s="90"/>
      <c r="G360" s="90"/>
    </row>
    <row r="361" spans="5:7" x14ac:dyDescent="0.25">
      <c r="E361" s="90"/>
      <c r="G361" s="90"/>
    </row>
    <row r="362" spans="5:7" x14ac:dyDescent="0.25">
      <c r="E362" s="90"/>
      <c r="G362" s="90"/>
    </row>
    <row r="363" spans="5:7" x14ac:dyDescent="0.25">
      <c r="E363" s="90"/>
      <c r="G363" s="90"/>
    </row>
    <row r="364" spans="5:7" x14ac:dyDescent="0.25">
      <c r="E364" s="90"/>
      <c r="G364" s="90"/>
    </row>
    <row r="365" spans="5:7" x14ac:dyDescent="0.25">
      <c r="E365" s="90"/>
      <c r="G365" s="90"/>
    </row>
    <row r="366" spans="5:7" x14ac:dyDescent="0.25">
      <c r="E366" s="90"/>
      <c r="G366" s="90"/>
    </row>
    <row r="367" spans="5:7" x14ac:dyDescent="0.25">
      <c r="E367" s="90"/>
      <c r="G367" s="90"/>
    </row>
    <row r="368" spans="5:7" x14ac:dyDescent="0.25">
      <c r="E368" s="90"/>
      <c r="G368" s="90"/>
    </row>
    <row r="369" spans="5:7" x14ac:dyDescent="0.25">
      <c r="E369" s="90"/>
      <c r="G369" s="90"/>
    </row>
    <row r="370" spans="5:7" x14ac:dyDescent="0.25">
      <c r="E370" s="90"/>
      <c r="G370" s="90"/>
    </row>
    <row r="371" spans="5:7" x14ac:dyDescent="0.25">
      <c r="E371" s="90"/>
      <c r="G371" s="90"/>
    </row>
    <row r="372" spans="5:7" x14ac:dyDescent="0.25">
      <c r="E372" s="90"/>
      <c r="G372" s="90"/>
    </row>
    <row r="373" spans="5:7" x14ac:dyDescent="0.25">
      <c r="E373" s="90"/>
      <c r="G373" s="90"/>
    </row>
    <row r="374" spans="5:7" x14ac:dyDescent="0.25">
      <c r="E374" s="90"/>
      <c r="G374" s="90"/>
    </row>
    <row r="375" spans="5:7" x14ac:dyDescent="0.25">
      <c r="E375" s="90"/>
      <c r="G375" s="90"/>
    </row>
    <row r="376" spans="5:7" x14ac:dyDescent="0.25">
      <c r="E376" s="90"/>
      <c r="G376" s="90"/>
    </row>
    <row r="377" spans="5:7" x14ac:dyDescent="0.25">
      <c r="E377" s="90"/>
      <c r="G377" s="90"/>
    </row>
    <row r="378" spans="5:7" x14ac:dyDescent="0.25">
      <c r="E378" s="90"/>
      <c r="G378" s="90"/>
    </row>
    <row r="379" spans="5:7" x14ac:dyDescent="0.25">
      <c r="E379" s="90"/>
      <c r="G379" s="90"/>
    </row>
    <row r="380" spans="5:7" x14ac:dyDescent="0.25">
      <c r="E380" s="90"/>
      <c r="G380" s="90"/>
    </row>
    <row r="381" spans="5:7" x14ac:dyDescent="0.25">
      <c r="E381" s="90"/>
      <c r="G381" s="90"/>
    </row>
    <row r="382" spans="5:7" x14ac:dyDescent="0.25">
      <c r="E382" s="90"/>
      <c r="G382" s="90"/>
    </row>
    <row r="383" spans="5:7" x14ac:dyDescent="0.25">
      <c r="E383" s="90"/>
      <c r="G383" s="90"/>
    </row>
    <row r="384" spans="5:7" x14ac:dyDescent="0.25">
      <c r="E384" s="90"/>
      <c r="G384" s="90"/>
    </row>
    <row r="385" spans="5:7" x14ac:dyDescent="0.25">
      <c r="E385" s="90"/>
      <c r="G385" s="90"/>
    </row>
    <row r="386" spans="5:7" x14ac:dyDescent="0.25">
      <c r="E386" s="90"/>
      <c r="G386" s="90"/>
    </row>
    <row r="387" spans="5:7" x14ac:dyDescent="0.25">
      <c r="E387" s="90"/>
      <c r="G387" s="90"/>
    </row>
    <row r="388" spans="5:7" x14ac:dyDescent="0.25">
      <c r="E388" s="90"/>
      <c r="G388" s="90"/>
    </row>
    <row r="389" spans="5:7" x14ac:dyDescent="0.25">
      <c r="E389" s="90"/>
      <c r="G389" s="90"/>
    </row>
    <row r="390" spans="5:7" x14ac:dyDescent="0.25">
      <c r="E390" s="90"/>
      <c r="G390" s="90"/>
    </row>
    <row r="391" spans="5:7" x14ac:dyDescent="0.25">
      <c r="E391" s="90"/>
      <c r="G391" s="90"/>
    </row>
    <row r="392" spans="5:7" x14ac:dyDescent="0.25">
      <c r="E392" s="90"/>
      <c r="G392" s="90"/>
    </row>
    <row r="393" spans="5:7" x14ac:dyDescent="0.25">
      <c r="E393" s="90"/>
      <c r="G393" s="90"/>
    </row>
    <row r="394" spans="5:7" x14ac:dyDescent="0.25">
      <c r="E394" s="90"/>
      <c r="G394" s="90"/>
    </row>
    <row r="395" spans="5:7" x14ac:dyDescent="0.25">
      <c r="E395" s="90"/>
      <c r="G395" s="90"/>
    </row>
    <row r="396" spans="5:7" x14ac:dyDescent="0.25">
      <c r="E396" s="90"/>
      <c r="G396" s="90"/>
    </row>
    <row r="397" spans="5:7" x14ac:dyDescent="0.25">
      <c r="E397" s="90"/>
      <c r="G397" s="90"/>
    </row>
    <row r="398" spans="5:7" x14ac:dyDescent="0.25">
      <c r="E398" s="90"/>
      <c r="G398" s="90"/>
    </row>
    <row r="399" spans="5:7" x14ac:dyDescent="0.25">
      <c r="E399" s="90"/>
      <c r="G399" s="90"/>
    </row>
    <row r="400" spans="5:7" x14ac:dyDescent="0.25">
      <c r="E400" s="90"/>
      <c r="G400" s="90"/>
    </row>
    <row r="401" spans="5:7" x14ac:dyDescent="0.25">
      <c r="E401" s="90"/>
      <c r="G401" s="90"/>
    </row>
    <row r="402" spans="5:7" x14ac:dyDescent="0.25">
      <c r="E402" s="90"/>
      <c r="G402" s="90"/>
    </row>
    <row r="403" spans="5:7" x14ac:dyDescent="0.25">
      <c r="E403" s="90"/>
      <c r="G403" s="90"/>
    </row>
    <row r="404" spans="5:7" x14ac:dyDescent="0.25">
      <c r="E404" s="90"/>
      <c r="G404" s="90"/>
    </row>
    <row r="405" spans="5:7" x14ac:dyDescent="0.25">
      <c r="E405" s="90"/>
      <c r="G405" s="90"/>
    </row>
    <row r="406" spans="5:7" x14ac:dyDescent="0.25">
      <c r="E406" s="90"/>
      <c r="G406" s="90"/>
    </row>
    <row r="407" spans="5:7" x14ac:dyDescent="0.25">
      <c r="E407" s="90"/>
      <c r="G407" s="90"/>
    </row>
    <row r="408" spans="5:7" x14ac:dyDescent="0.25">
      <c r="E408" s="90"/>
      <c r="G408" s="90"/>
    </row>
    <row r="409" spans="5:7" x14ac:dyDescent="0.25">
      <c r="E409" s="90"/>
      <c r="G409" s="90"/>
    </row>
    <row r="410" spans="5:7" x14ac:dyDescent="0.25">
      <c r="E410" s="90"/>
      <c r="G410" s="90"/>
    </row>
    <row r="411" spans="5:7" x14ac:dyDescent="0.25">
      <c r="E411" s="90"/>
      <c r="G411" s="90"/>
    </row>
    <row r="412" spans="5:7" x14ac:dyDescent="0.25">
      <c r="E412" s="90"/>
      <c r="G412" s="90"/>
    </row>
    <row r="413" spans="5:7" x14ac:dyDescent="0.25">
      <c r="E413" s="90"/>
      <c r="G413" s="90"/>
    </row>
  </sheetData>
  <mergeCells count="40">
    <mergeCell ref="A169:C169"/>
    <mergeCell ref="A168:C168"/>
    <mergeCell ref="A18:B21"/>
    <mergeCell ref="A142:B144"/>
    <mergeCell ref="A1:G1"/>
    <mergeCell ref="E2:G2"/>
    <mergeCell ref="A5:B5"/>
    <mergeCell ref="A7:B7"/>
    <mergeCell ref="A9:B14"/>
    <mergeCell ref="A72:B80"/>
    <mergeCell ref="A23:B26"/>
    <mergeCell ref="A28:B31"/>
    <mergeCell ref="A33:B39"/>
    <mergeCell ref="A41:B43"/>
    <mergeCell ref="A45:B47"/>
    <mergeCell ref="A49:B49"/>
    <mergeCell ref="A51:B53"/>
    <mergeCell ref="A55:B60"/>
    <mergeCell ref="A62:B63"/>
    <mergeCell ref="A65:B67"/>
    <mergeCell ref="A69:B70"/>
    <mergeCell ref="A123:B126"/>
    <mergeCell ref="A82:B84"/>
    <mergeCell ref="A86:B86"/>
    <mergeCell ref="A88:B91"/>
    <mergeCell ref="A93:B97"/>
    <mergeCell ref="A99:B100"/>
    <mergeCell ref="A102:B105"/>
    <mergeCell ref="A107:B107"/>
    <mergeCell ref="A109:B112"/>
    <mergeCell ref="A114:B116"/>
    <mergeCell ref="A118:B118"/>
    <mergeCell ref="A120:B121"/>
    <mergeCell ref="E164:G164"/>
    <mergeCell ref="A128:B130"/>
    <mergeCell ref="A132:B135"/>
    <mergeCell ref="A137:B140"/>
    <mergeCell ref="A146:B149"/>
    <mergeCell ref="A151:B155"/>
    <mergeCell ref="A157:B158"/>
  </mergeCells>
  <pageMargins left="0.82677165354330717" right="0.62992125984251968" top="0.35433070866141736" bottom="0.35433070866141736" header="0.31496062992125984" footer="0.31496062992125984"/>
  <pageSetup paperSize="9" orientation="portrait" r:id="rId1"/>
  <headerFooter>
    <oddFooter>&amp;L(TA-1675)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Kopsavilkums</vt:lpstr>
      <vt:lpstr>1.</vt:lpstr>
      <vt:lpstr>2.</vt:lpstr>
      <vt:lpstr>3.</vt:lpstr>
      <vt:lpstr>3.1.izvērsums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Sniega Sniedziņa</dc:creator>
  <cp:lastModifiedBy>Aldis Stals</cp:lastModifiedBy>
  <cp:lastPrinted>2019-09-17T07:24:00Z</cp:lastPrinted>
  <dcterms:created xsi:type="dcterms:W3CDTF">2019-07-16T08:34:51Z</dcterms:created>
  <dcterms:modified xsi:type="dcterms:W3CDTF">2019-09-17T07:25:04Z</dcterms:modified>
</cp:coreProperties>
</file>