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F7" i="4"/>
  <c r="L35" i="3"/>
  <c r="L34"/>
  <c r="L33"/>
  <c r="I8" i="2"/>
  <c r="H8"/>
  <c r="F18" i="3"/>
  <c r="G18" s="1"/>
  <c r="F17"/>
  <c r="G17" s="1"/>
  <c r="F16"/>
  <c r="G16" s="1"/>
  <c r="H18"/>
  <c r="L18" s="1"/>
  <c r="L17"/>
  <c r="L16"/>
  <c r="M6" i="1"/>
  <c r="L6"/>
  <c r="I6"/>
  <c r="L25" i="3"/>
  <c r="L27"/>
  <c r="L26"/>
  <c r="I26"/>
  <c r="H7" i="1"/>
  <c r="E7"/>
  <c r="L9" i="3"/>
  <c r="L8"/>
  <c r="L7"/>
  <c r="I6" i="2"/>
  <c r="H6"/>
  <c r="E6" i="1"/>
  <c r="K25" i="3"/>
  <c r="F27"/>
  <c r="F26"/>
  <c r="G26" s="1"/>
  <c r="F25"/>
  <c r="G25" s="1"/>
  <c r="I25"/>
  <c r="K18"/>
  <c r="K17"/>
  <c r="K16"/>
  <c r="F9"/>
  <c r="F8"/>
  <c r="F7"/>
  <c r="B35" i="1"/>
  <c r="B34"/>
  <c r="H33" i="3" l="1"/>
  <c r="F33" s="1"/>
  <c r="G33" s="1"/>
  <c r="K27"/>
  <c r="K26"/>
  <c r="E25"/>
  <c r="E26"/>
  <c r="E17"/>
  <c r="E18"/>
  <c r="E16"/>
  <c r="G8"/>
  <c r="G7"/>
  <c r="K7" i="1"/>
  <c r="G7"/>
  <c r="K6"/>
  <c r="G6"/>
  <c r="B21" i="3"/>
  <c r="B3"/>
  <c r="B2"/>
  <c r="A2" i="4" s="1"/>
  <c r="A2" i="3"/>
  <c r="B7" i="4"/>
  <c r="B6"/>
  <c r="I27" i="3"/>
  <c r="I18"/>
  <c r="I17"/>
  <c r="I15"/>
  <c r="B1"/>
  <c r="K8"/>
  <c r="K7"/>
  <c r="E8"/>
  <c r="E7"/>
  <c r="B8" i="2"/>
  <c r="B6"/>
  <c r="C6"/>
  <c r="B6" i="5" l="1"/>
  <c r="B8"/>
  <c r="A2"/>
  <c r="I16" i="3"/>
  <c r="L7" i="1"/>
  <c r="M7" s="1"/>
  <c r="I7"/>
  <c r="I33" i="3"/>
  <c r="I7"/>
  <c r="I9"/>
  <c r="I8"/>
  <c r="K35" l="1"/>
  <c r="K34"/>
  <c r="K33"/>
  <c r="G27"/>
  <c r="E35"/>
  <c r="E34"/>
  <c r="E33"/>
  <c r="E27"/>
  <c r="E9"/>
  <c r="A2" i="2"/>
  <c r="G9" i="3" l="1"/>
  <c r="K9" l="1"/>
  <c r="H35"/>
  <c r="I35" s="1"/>
  <c r="F35" l="1"/>
  <c r="G35" s="1"/>
  <c r="H34"/>
  <c r="I34" s="1"/>
  <c r="F34" l="1"/>
  <c r="G34" s="1"/>
</calcChain>
</file>

<file path=xl/sharedStrings.xml><?xml version="1.0" encoding="utf-8"?>
<sst xmlns="http://schemas.openxmlformats.org/spreadsheetml/2006/main" count="162" uniqueCount="99">
  <si>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</si>
  <si>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</si>
  <si>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</si>
  <si>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</si>
  <si>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</si>
  <si>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</si>
  <si>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</si>
  <si>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</si>
  <si>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</si>
  <si>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</si>
  <si>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</si>
  <si>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</si>
  <si>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</si>
  <si>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</si>
  <si>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</si>
  <si>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</si>
  <si>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</si>
  <si>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</si>
  <si>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</si>
  <si>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</si>
  <si>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</si>
  <si>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</si>
  <si>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</si>
  <si>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</si>
  <si>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</si>
  <si>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</si>
  <si>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</si>
  <si>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</si>
  <si>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</si>
  <si>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</si>
  <si>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</si>
  <si>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</si>
  <si>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</si>
  <si>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</si>
  <si>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</si>
  <si>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</si>
  <si>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</si>
  <si>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</si>
  <si>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</si>
  <si>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</si>
  <si>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</si>
  <si>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</si>
  <si>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</si>
  <si>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</si>
  <si>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</si>
  <si>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</si>
  <si>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</si>
  <si>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</si>
  <si>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</si>
  <si>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</si>
  <si>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</si>
  <si>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</si>
  <si>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</si>
  <si>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</si>
  <si>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</si>
  <si>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</si>
  <si>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</si>
  <si>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</si>
  <si>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</si>
  <si>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</si>
  <si>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</si>
  <si>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</si>
  <si>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</si>
  <si>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</si>
  <si>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</si>
  <si>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Maksājumu iekasēšana</t>
  </si>
  <si>
    <t>Atbilst normat. prasībām</t>
  </si>
  <si>
    <t>Vecumnieku novads</t>
  </si>
  <si>
    <t>Valle</t>
  </si>
  <si>
    <t>Beibeži</t>
  </si>
  <si>
    <t>PA "Valles pašvaldības aģentūra"</t>
  </si>
  <si>
    <t>Pašvaldības aģentūra</t>
  </si>
  <si>
    <t>Pašvaldības saistošie noteikumi</t>
  </si>
  <si>
    <t>3 urbumi. Tehn.stāvoklis slikts, vajadzīga renovācija.</t>
  </si>
  <si>
    <t>Fe=0,67 mg/l-1,6 mg/l</t>
  </si>
  <si>
    <t>Lietotājiem, kas saņem ūdeni no USS kvalitāte ir atbilstoša normat.prasībām, bet tiem, kas saņem ūdeni no urbuma nr. 3 - nav atbilstoša.</t>
  </si>
  <si>
    <t>Vārniņas upe</t>
  </si>
  <si>
    <t>Dūņas tiek uzglabātas laukumā blakus NAI un pēc nostādināšanas izvestas uz lauks.zemes</t>
  </si>
  <si>
    <t>USS,  tehn.stāvoklis apmierinošs.</t>
  </si>
  <si>
    <t>L=4,75 km. Tehn.stāvoklis slikts.</t>
  </si>
  <si>
    <t>L=2,465 km. Tehn.stāvoklis ļoti slikts.</t>
  </si>
  <si>
    <t>1 KSS. Tehn.stāvoklis slikts.</t>
  </si>
  <si>
    <t>NAI, Q=200 m3/dnn. Tehn.stāvoklis slikts.</t>
  </si>
  <si>
    <t>Urbuma nr. 1 un nr. 3 rekonstrukcija. Viena jauna urbuma izbūve. Ūdensapgādes tīklu paplašināšana, L=780 m. Ūdensapgādes tīklu rekonstrukcija, L=4500 m, t.sk. hidrantu izbūve. Ūdenstorņa rekonstrukcija vai rezervuāra un 2.pacēluma sūkņu stacijas izbūve. Kanalizācijas tīklu paplašināšana, L=3850 m. Kanalizācijas tīklu rekonstrukcija, L=1500 m. KSS izbūve un vecās KSS demontāža. Jaunu NAI izbūve un veco NAI demontāža.</t>
  </si>
  <si>
    <t>SIA "Kūdrinieks"</t>
  </si>
  <si>
    <t>Regulatora izdota licence, apstiprināti tarifi un līgums ar pašvaldību</t>
  </si>
  <si>
    <t>Pašvaldības komercsabiedrība</t>
  </si>
  <si>
    <t>Misas upe</t>
  </si>
  <si>
    <t>Dūņas tiek uzkrātas dīķī</t>
  </si>
  <si>
    <t>Atbilst normat. prasībām, Fe&lt;0,2 mg/l</t>
  </si>
  <si>
    <t>Atbilst normat. prasībām, Fe=0,05-0,10 mg/l</t>
  </si>
  <si>
    <t>Fe&gt;0,2 mg/l, paaugstināta duļķainība</t>
  </si>
  <si>
    <t>2 urbumi: darba aka, tehn.stāvoklis apmierinošs, rezerves aka, tehn.stāvoklis slikts.</t>
  </si>
  <si>
    <t>USS EKO AKVA, q=4,5 m3/h, izbūvēta 2008.g., tehn.stāvoklis labs.</t>
  </si>
  <si>
    <t>L=1,59 km, t.sk. 0,41 km tehn.stāvoklis ļoti slikts, trase nedarbojas, 1,18 km thn.stāvoklis apmierinošs.</t>
  </si>
  <si>
    <t>NAI, Q=100 m3/dnn. Tehn.stāvoklis slikts, jauda neatbilstoši liela notekūdeņu plūsmai.</t>
  </si>
  <si>
    <t>L=1,44 km. Tehn.stāvoklis apmierinošs, bet skatakas nolietojušās.</t>
  </si>
  <si>
    <t>1 KSS un spiedvads, L=210 m, tehn.stāvoklis neapmierinošs.</t>
  </si>
  <si>
    <t>1 urbuma rekonstrukcija vai slēgšana/tamponēšana. Urbuma palīgēkas rekonstrukcija. USS ēkas renovācija. Ūdensvadu rekonstrukcija, L=1590 m. KSS un spiedvada rekonstrukcija, L=210 m. NAI darbības uzlabošana (ekspertīze un rekonstrukcija). Ūdenstorņa rekonstrukcija vai hidrofora uzstādīšana. Hidrantu izbūve.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</si>
</sst>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8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i/>
      <sz val="1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238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0" fontId="2" fillId="0" borderId="0" xfId="0" applyFont="1"/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/>
    </xf>
    <xf numFmtId="0" fontId="2" fillId="0" borderId="13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 wrapText="1"/>
    </xf>
    <xf numFmtId="9" fontId="9" fillId="0" borderId="1" xfId="0" applyNumberFormat="1" applyFont="1" applyFill="1" applyBorder="1" applyAlignment="1">
      <alignment vertical="top" wrapText="1"/>
    </xf>
    <xf numFmtId="9" fontId="9" fillId="0" borderId="1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top" wrapText="1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center"/>
    </xf>
    <xf numFmtId="9" fontId="9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center" vertical="top" wrapText="1"/>
    </xf>
    <xf numFmtId="0" fontId="15" fillId="0" borderId="3" xfId="0" applyFont="1" applyFill="1" applyBorder="1"/>
    <xf numFmtId="0" fontId="15" fillId="0" borderId="3" xfId="0" applyFont="1" applyFill="1" applyBorder="1" applyAlignment="1">
      <alignment horizontal="center"/>
    </xf>
    <xf numFmtId="0" fontId="15" fillId="0" borderId="12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9" fontId="9" fillId="0" borderId="3" xfId="0" applyNumberFormat="1" applyFont="1" applyFill="1" applyBorder="1" applyAlignment="1">
      <alignment vertical="top" wrapText="1"/>
    </xf>
    <xf numFmtId="9" fontId="9" fillId="0" borderId="3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0" fillId="0" borderId="13" xfId="0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9" fontId="9" fillId="0" borderId="2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9" fontId="15" fillId="0" borderId="3" xfId="0" applyNumberFormat="1" applyFont="1" applyFill="1" applyBorder="1" applyAlignment="1">
      <alignment vertical="top" wrapText="1"/>
    </xf>
    <xf numFmtId="9" fontId="15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5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/>
    <xf numFmtId="0" fontId="1" fillId="0" borderId="7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0" fontId="14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wrapText="1"/>
    </xf>
    <xf numFmtId="0" fontId="17" fillId="0" borderId="2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 wrapText="1"/>
    </xf>
    <xf numFmtId="0" fontId="16" fillId="0" borderId="13" xfId="0" applyFont="1" applyFill="1" applyBorder="1" applyAlignment="1">
      <alignment horizontal="left" wrapText="1"/>
    </xf>
    <xf numFmtId="0" fontId="16" fillId="0" borderId="12" xfId="0" applyFont="1" applyFill="1" applyBorder="1" applyAlignment="1">
      <alignment horizontal="left" wrapText="1"/>
    </xf>
    <xf numFmtId="0" fontId="4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0" fillId="0" borderId="6" xfId="0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1" fontId="2" fillId="0" borderId="6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6" fillId="0" borderId="0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workbookViewId="0">
      <selection activeCell="G35" sqref="G35"/>
    </sheetView>
  </sheetViews>
  <sheetFormatPr defaultRowHeight="15.75"/>
  <cols>
    <col min="1" max="1" width="6" style="8" customWidth="1"/>
    <col min="2" max="2" width="22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62" t="s">
        <v>31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8.75">
      <c r="A2" s="9" t="s">
        <v>67</v>
      </c>
    </row>
    <row r="3" spans="1:13" s="7" customFormat="1" ht="36" customHeight="1">
      <c r="A3" s="147" t="s">
        <v>0</v>
      </c>
      <c r="B3" s="147" t="s">
        <v>1</v>
      </c>
      <c r="C3" s="147" t="s">
        <v>2</v>
      </c>
      <c r="D3" s="147"/>
      <c r="E3" s="147"/>
      <c r="F3" s="147" t="s">
        <v>3</v>
      </c>
      <c r="G3" s="147"/>
      <c r="H3" s="147"/>
      <c r="I3" s="147"/>
      <c r="J3" s="147" t="s">
        <v>8</v>
      </c>
      <c r="K3" s="147"/>
      <c r="L3" s="147"/>
      <c r="M3" s="147"/>
    </row>
    <row r="4" spans="1:13" ht="31.5" customHeight="1">
      <c r="A4" s="146"/>
      <c r="B4" s="163"/>
      <c r="C4" s="145" t="s">
        <v>28</v>
      </c>
      <c r="D4" s="145" t="s">
        <v>29</v>
      </c>
      <c r="E4" s="145" t="s">
        <v>30</v>
      </c>
      <c r="F4" s="145" t="s">
        <v>4</v>
      </c>
      <c r="G4" s="145"/>
      <c r="H4" s="148" t="s">
        <v>5</v>
      </c>
      <c r="I4" s="149"/>
      <c r="J4" s="145" t="s">
        <v>4</v>
      </c>
      <c r="K4" s="145"/>
      <c r="L4" s="148" t="s">
        <v>5</v>
      </c>
      <c r="M4" s="149"/>
    </row>
    <row r="5" spans="1:13">
      <c r="A5" s="163"/>
      <c r="B5" s="164"/>
      <c r="C5" s="165"/>
      <c r="D5" s="146"/>
      <c r="E5" s="146"/>
      <c r="F5" s="115" t="s">
        <v>6</v>
      </c>
      <c r="G5" s="115" t="s">
        <v>7</v>
      </c>
      <c r="H5" s="115" t="s">
        <v>6</v>
      </c>
      <c r="I5" s="115" t="s">
        <v>7</v>
      </c>
      <c r="J5" s="115" t="s">
        <v>6</v>
      </c>
      <c r="K5" s="115" t="s">
        <v>7</v>
      </c>
      <c r="L5" s="115" t="s">
        <v>6</v>
      </c>
      <c r="M5" s="115" t="s">
        <v>7</v>
      </c>
    </row>
    <row r="6" spans="1:13">
      <c r="A6" s="115">
        <v>1</v>
      </c>
      <c r="B6" s="63" t="s">
        <v>68</v>
      </c>
      <c r="C6" s="64">
        <v>1141</v>
      </c>
      <c r="D6" s="58">
        <v>704</v>
      </c>
      <c r="E6" s="65">
        <f>+D6</f>
        <v>704</v>
      </c>
      <c r="F6" s="116">
        <v>310</v>
      </c>
      <c r="G6" s="59">
        <f>F6/D6</f>
        <v>0.44034090909090912</v>
      </c>
      <c r="H6" s="137">
        <v>320</v>
      </c>
      <c r="I6" s="59">
        <f t="shared" ref="I6" si="0">H6/D6</f>
        <v>0.45454545454545453</v>
      </c>
      <c r="J6" s="116">
        <v>255</v>
      </c>
      <c r="K6" s="59">
        <f>J6/D6</f>
        <v>0.36221590909090912</v>
      </c>
      <c r="L6" s="115">
        <f>+H6</f>
        <v>320</v>
      </c>
      <c r="M6" s="60">
        <f t="shared" ref="M6:M8" si="1">L6/D6</f>
        <v>0.45454545454545453</v>
      </c>
    </row>
    <row r="7" spans="1:13">
      <c r="A7" s="115">
        <v>2</v>
      </c>
      <c r="B7" s="63" t="s">
        <v>69</v>
      </c>
      <c r="C7" s="64">
        <v>314</v>
      </c>
      <c r="D7" s="58">
        <v>312</v>
      </c>
      <c r="E7" s="116">
        <f>+D7</f>
        <v>312</v>
      </c>
      <c r="F7" s="116">
        <v>164</v>
      </c>
      <c r="G7" s="59">
        <f t="shared" ref="G7:G11" si="2">F7/D7</f>
        <v>0.52564102564102566</v>
      </c>
      <c r="H7" s="115">
        <f>+F7</f>
        <v>164</v>
      </c>
      <c r="I7" s="59">
        <f t="shared" ref="I7:I8" si="3">H7/D7</f>
        <v>0.52564102564102566</v>
      </c>
      <c r="J7" s="116">
        <v>164</v>
      </c>
      <c r="K7" s="59">
        <f t="shared" ref="K7:K11" si="4">J7/D7</f>
        <v>0.52564102564102566</v>
      </c>
      <c r="L7" s="115">
        <f>+J7</f>
        <v>164</v>
      </c>
      <c r="M7" s="60">
        <f t="shared" si="1"/>
        <v>0.52564102564102566</v>
      </c>
    </row>
    <row r="8" spans="1:13" s="38" customFormat="1" hidden="1">
      <c r="A8" s="61"/>
      <c r="B8" s="66"/>
      <c r="C8" s="67"/>
      <c r="D8" s="62"/>
      <c r="E8" s="120"/>
      <c r="F8" s="120"/>
      <c r="G8" s="68"/>
      <c r="H8" s="61"/>
      <c r="I8" s="68"/>
      <c r="J8" s="69"/>
      <c r="K8" s="59"/>
      <c r="L8" s="61"/>
      <c r="M8" s="60"/>
    </row>
    <row r="9" spans="1:13" s="78" customFormat="1" hidden="1">
      <c r="A9" s="70"/>
      <c r="B9" s="71"/>
      <c r="C9" s="72"/>
      <c r="D9" s="73"/>
      <c r="E9" s="74"/>
      <c r="F9" s="75"/>
      <c r="G9" s="76"/>
      <c r="H9" s="70"/>
      <c r="I9" s="76"/>
      <c r="J9" s="75"/>
      <c r="K9" s="76"/>
      <c r="L9" s="70"/>
      <c r="M9" s="77"/>
    </row>
    <row r="10" spans="1:13" hidden="1">
      <c r="A10" s="115"/>
      <c r="B10" s="63"/>
      <c r="C10" s="64"/>
      <c r="D10" s="58"/>
      <c r="E10" s="116"/>
      <c r="F10" s="116"/>
      <c r="G10" s="59"/>
      <c r="H10" s="61"/>
      <c r="I10" s="68"/>
      <c r="J10" s="116"/>
      <c r="K10" s="59"/>
      <c r="L10" s="61"/>
      <c r="M10" s="60"/>
    </row>
    <row r="11" spans="1:13" s="38" customFormat="1" hidden="1">
      <c r="A11" s="115"/>
      <c r="B11" s="63"/>
      <c r="C11" s="64"/>
      <c r="D11" s="58"/>
      <c r="E11" s="116"/>
      <c r="F11" s="116"/>
      <c r="G11" s="59"/>
      <c r="H11" s="115"/>
      <c r="I11" s="60"/>
      <c r="J11" s="116"/>
      <c r="K11" s="59"/>
      <c r="L11" s="115"/>
      <c r="M11" s="60"/>
    </row>
    <row r="12" spans="1:13" s="86" customFormat="1" hidden="1">
      <c r="A12" s="83"/>
      <c r="B12" s="71"/>
      <c r="C12" s="72"/>
      <c r="D12" s="73"/>
      <c r="E12" s="74"/>
      <c r="F12" s="74"/>
      <c r="G12" s="84"/>
      <c r="H12" s="83"/>
      <c r="I12" s="84"/>
      <c r="J12" s="74"/>
      <c r="K12" s="84"/>
      <c r="L12" s="83"/>
      <c r="M12" s="85"/>
    </row>
    <row r="13" spans="1:13" hidden="1">
      <c r="A13" s="115"/>
      <c r="B13" s="63"/>
      <c r="C13" s="64"/>
      <c r="D13" s="117"/>
      <c r="E13" s="116"/>
      <c r="F13" s="116"/>
      <c r="G13" s="59"/>
      <c r="H13" s="115"/>
      <c r="I13" s="59"/>
      <c r="J13" s="116"/>
      <c r="K13" s="59"/>
      <c r="L13" s="115"/>
      <c r="M13" s="60"/>
    </row>
    <row r="14" spans="1:13" hidden="1">
      <c r="A14" s="115"/>
      <c r="B14" s="63"/>
      <c r="C14" s="64"/>
      <c r="D14" s="58"/>
      <c r="E14" s="116"/>
      <c r="F14" s="116"/>
      <c r="G14" s="59"/>
      <c r="H14" s="115"/>
      <c r="I14" s="59"/>
      <c r="J14" s="116"/>
      <c r="K14" s="59"/>
      <c r="L14" s="115"/>
      <c r="M14" s="60"/>
    </row>
    <row r="15" spans="1:13" hidden="1">
      <c r="A15" s="115"/>
      <c r="B15" s="63"/>
      <c r="C15" s="64"/>
      <c r="D15" s="58"/>
      <c r="E15" s="116"/>
      <c r="F15" s="116"/>
      <c r="G15" s="59"/>
      <c r="H15" s="115"/>
      <c r="I15" s="59"/>
      <c r="J15" s="116"/>
      <c r="K15" s="59"/>
      <c r="L15" s="115"/>
      <c r="M15" s="60"/>
    </row>
    <row r="16" spans="1:13" s="38" customFormat="1" hidden="1">
      <c r="A16" s="61"/>
      <c r="B16" s="66"/>
      <c r="C16" s="67"/>
      <c r="D16" s="62"/>
      <c r="E16" s="120"/>
      <c r="F16" s="120"/>
      <c r="G16" s="68"/>
      <c r="H16" s="61"/>
      <c r="I16" s="68"/>
      <c r="J16" s="120"/>
      <c r="K16" s="68"/>
      <c r="L16" s="61"/>
      <c r="M16" s="82"/>
    </row>
    <row r="17" spans="1:13" s="78" customFormat="1" hidden="1">
      <c r="A17" s="70"/>
      <c r="B17" s="87"/>
      <c r="C17" s="88"/>
      <c r="D17" s="89"/>
      <c r="E17" s="75"/>
      <c r="F17" s="75"/>
      <c r="G17" s="76"/>
      <c r="H17" s="70"/>
      <c r="I17" s="76"/>
      <c r="J17" s="75"/>
      <c r="K17" s="76"/>
      <c r="L17" s="70"/>
      <c r="M17" s="77"/>
    </row>
    <row r="18" spans="1:13" hidden="1">
      <c r="A18" s="115"/>
      <c r="B18" s="63"/>
      <c r="C18" s="64"/>
      <c r="D18" s="58"/>
      <c r="E18" s="116"/>
      <c r="F18" s="116"/>
      <c r="G18" s="59"/>
      <c r="H18" s="115"/>
      <c r="I18" s="59"/>
      <c r="J18" s="116"/>
      <c r="K18" s="59"/>
      <c r="L18" s="115"/>
      <c r="M18" s="60"/>
    </row>
    <row r="19" spans="1:13" hidden="1">
      <c r="A19" s="115"/>
      <c r="B19" s="63"/>
      <c r="C19" s="64"/>
      <c r="D19" s="58"/>
      <c r="E19" s="116"/>
      <c r="F19" s="116"/>
      <c r="G19" s="59"/>
      <c r="H19" s="115"/>
      <c r="I19" s="59"/>
      <c r="J19" s="116"/>
      <c r="K19" s="59"/>
      <c r="L19" s="115"/>
      <c r="M19" s="60"/>
    </row>
    <row r="20" spans="1:13" hidden="1">
      <c r="A20" s="61"/>
      <c r="B20" s="63"/>
      <c r="C20" s="64"/>
      <c r="D20" s="58"/>
      <c r="E20" s="116"/>
      <c r="F20" s="116"/>
      <c r="G20" s="59"/>
      <c r="H20" s="115"/>
      <c r="I20" s="59"/>
      <c r="J20" s="116"/>
      <c r="K20" s="59"/>
      <c r="L20" s="115"/>
      <c r="M20" s="60"/>
    </row>
    <row r="21" spans="1:13" s="38" customFormat="1" hidden="1">
      <c r="A21" s="61"/>
      <c r="B21" s="66"/>
      <c r="C21" s="67"/>
      <c r="D21" s="62"/>
      <c r="E21" s="120"/>
      <c r="F21" s="120"/>
      <c r="G21" s="68"/>
      <c r="H21" s="61"/>
      <c r="I21" s="68"/>
      <c r="J21" s="120"/>
      <c r="K21" s="68"/>
      <c r="L21" s="61"/>
      <c r="M21" s="82"/>
    </row>
    <row r="22" spans="1:13" s="90" customFormat="1" hidden="1">
      <c r="A22" s="83"/>
      <c r="B22" s="71"/>
      <c r="C22" s="72"/>
      <c r="D22" s="73"/>
      <c r="E22" s="74"/>
      <c r="F22" s="74"/>
      <c r="G22" s="84"/>
      <c r="H22" s="83"/>
      <c r="I22" s="84"/>
      <c r="J22" s="74"/>
      <c r="K22" s="84"/>
      <c r="L22" s="83"/>
      <c r="M22" s="85"/>
    </row>
    <row r="23" spans="1:13" hidden="1">
      <c r="A23" s="115"/>
      <c r="B23" s="63"/>
      <c r="C23" s="64"/>
      <c r="D23" s="58"/>
      <c r="E23" s="116"/>
      <c r="F23" s="116"/>
      <c r="G23" s="59"/>
      <c r="H23" s="115"/>
      <c r="I23" s="59"/>
      <c r="J23" s="116"/>
      <c r="K23" s="59"/>
      <c r="L23" s="115"/>
      <c r="M23" s="60"/>
    </row>
    <row r="24" spans="1:13" s="38" customFormat="1" hidden="1">
      <c r="A24" s="61"/>
      <c r="B24" s="66"/>
      <c r="C24" s="67"/>
      <c r="D24" s="62"/>
      <c r="E24" s="61"/>
      <c r="F24" s="61"/>
      <c r="G24" s="82"/>
      <c r="H24" s="61"/>
      <c r="I24" s="82"/>
      <c r="J24" s="61"/>
      <c r="K24" s="82"/>
      <c r="L24" s="61"/>
      <c r="M24" s="82"/>
    </row>
    <row r="25" spans="1:13" s="90" customFormat="1" ht="35.25" hidden="1" customHeight="1">
      <c r="A25" s="91"/>
      <c r="B25" s="159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1"/>
    </row>
    <row r="26" spans="1:13" hidden="1">
      <c r="A26" s="115"/>
      <c r="B26" s="63"/>
      <c r="C26" s="64"/>
      <c r="D26" s="58"/>
      <c r="E26" s="116"/>
      <c r="F26" s="116"/>
      <c r="G26" s="59"/>
      <c r="H26" s="115"/>
      <c r="I26" s="59"/>
      <c r="J26" s="116"/>
      <c r="K26" s="59"/>
      <c r="L26" s="115"/>
      <c r="M26" s="60"/>
    </row>
    <row r="27" spans="1:13" hidden="1">
      <c r="A27" s="50"/>
      <c r="B27" s="38"/>
      <c r="C27" s="38"/>
      <c r="D27" s="38"/>
      <c r="E27" s="38"/>
      <c r="F27" s="38"/>
      <c r="G27" s="51"/>
      <c r="H27" s="50"/>
      <c r="I27" s="51"/>
      <c r="J27" s="38"/>
      <c r="K27" s="51"/>
      <c r="L27" s="50"/>
      <c r="M27" s="52"/>
    </row>
    <row r="28" spans="1:13" hidden="1">
      <c r="A28" s="50"/>
      <c r="B28" s="38"/>
      <c r="C28" s="38"/>
      <c r="D28" s="38"/>
      <c r="E28" s="38"/>
      <c r="F28" s="38"/>
      <c r="G28" s="51"/>
      <c r="H28" s="50"/>
      <c r="I28" s="51"/>
      <c r="J28" s="38"/>
      <c r="K28" s="51"/>
      <c r="L28" s="50"/>
      <c r="M28" s="52"/>
    </row>
    <row r="29" spans="1:13" hidden="1">
      <c r="A29" s="50"/>
      <c r="B29" s="38"/>
      <c r="C29" s="38"/>
      <c r="D29" s="38"/>
      <c r="E29" s="38"/>
      <c r="F29" s="38"/>
      <c r="G29" s="51"/>
      <c r="H29" s="50"/>
      <c r="I29" s="51"/>
      <c r="J29" s="38"/>
      <c r="K29" s="51"/>
      <c r="L29" s="50"/>
      <c r="M29" s="52"/>
    </row>
    <row r="30" spans="1:13" ht="6.75" customHeight="1">
      <c r="D30" s="135"/>
    </row>
    <row r="31" spans="1:13" ht="35.25" customHeight="1">
      <c r="A31" s="141" t="s">
        <v>0</v>
      </c>
      <c r="B31" s="141" t="s">
        <v>1</v>
      </c>
      <c r="C31" s="150" t="s">
        <v>35</v>
      </c>
      <c r="D31" s="150"/>
      <c r="E31" s="150"/>
      <c r="F31" s="151"/>
      <c r="G31" s="152" t="s">
        <v>37</v>
      </c>
      <c r="H31" s="155"/>
      <c r="I31" s="156"/>
    </row>
    <row r="32" spans="1:13">
      <c r="A32" s="142"/>
      <c r="B32" s="143"/>
      <c r="C32" s="152" t="s">
        <v>10</v>
      </c>
      <c r="D32" s="153"/>
      <c r="E32" s="152" t="s">
        <v>11</v>
      </c>
      <c r="F32" s="154"/>
      <c r="G32" s="157" t="s">
        <v>43</v>
      </c>
      <c r="H32" s="157" t="s">
        <v>38</v>
      </c>
      <c r="I32" s="157" t="s">
        <v>44</v>
      </c>
    </row>
    <row r="33" spans="1:10" ht="47.25">
      <c r="A33" s="143"/>
      <c r="B33" s="144"/>
      <c r="C33" s="37" t="s">
        <v>36</v>
      </c>
      <c r="D33" s="118" t="s">
        <v>46</v>
      </c>
      <c r="E33" s="118" t="s">
        <v>36</v>
      </c>
      <c r="F33" s="118" t="s">
        <v>46</v>
      </c>
      <c r="G33" s="158"/>
      <c r="H33" s="158"/>
      <c r="I33" s="158"/>
    </row>
    <row r="34" spans="1:10">
      <c r="A34" s="118">
        <v>1</v>
      </c>
      <c r="B34" s="63" t="str">
        <f>+B6</f>
        <v>Valle</v>
      </c>
      <c r="C34" s="64">
        <v>5</v>
      </c>
      <c r="D34" s="119">
        <v>4</v>
      </c>
      <c r="E34" s="118">
        <v>5</v>
      </c>
      <c r="F34" s="118">
        <v>2</v>
      </c>
      <c r="G34" s="10">
        <v>0.88600000000000001</v>
      </c>
      <c r="H34" s="10">
        <v>1</v>
      </c>
      <c r="I34" s="10">
        <v>1</v>
      </c>
      <c r="J34" s="11"/>
    </row>
    <row r="35" spans="1:10">
      <c r="A35" s="118">
        <v>2</v>
      </c>
      <c r="B35" s="63" t="str">
        <f t="shared" ref="B35:B36" si="5">+B7</f>
        <v>Beibeži</v>
      </c>
      <c r="C35" s="64">
        <v>1</v>
      </c>
      <c r="D35" s="119">
        <v>2</v>
      </c>
      <c r="E35" s="118">
        <v>1</v>
      </c>
      <c r="F35" s="118">
        <v>2</v>
      </c>
      <c r="G35" s="10">
        <v>1</v>
      </c>
      <c r="H35" s="10">
        <v>0</v>
      </c>
      <c r="I35" s="10">
        <v>0.5</v>
      </c>
      <c r="J35" s="11"/>
    </row>
    <row r="36" spans="1:10" hidden="1">
      <c r="A36" s="118"/>
      <c r="B36" s="63"/>
      <c r="C36" s="64"/>
      <c r="D36" s="119"/>
      <c r="E36" s="118"/>
      <c r="F36" s="118"/>
      <c r="G36" s="10"/>
      <c r="H36" s="10"/>
      <c r="I36" s="10"/>
      <c r="J36" s="11"/>
    </row>
    <row r="37" spans="1:10" hidden="1">
      <c r="A37" s="118"/>
      <c r="B37" s="63"/>
      <c r="C37" s="64"/>
      <c r="D37" s="119"/>
      <c r="E37" s="118"/>
      <c r="F37" s="118"/>
      <c r="G37" s="10"/>
      <c r="H37" s="10"/>
      <c r="I37" s="10"/>
      <c r="J37" s="11"/>
    </row>
    <row r="38" spans="1:10" hidden="1">
      <c r="A38" s="118"/>
      <c r="B38" s="63"/>
      <c r="C38" s="64"/>
      <c r="D38" s="119"/>
      <c r="E38" s="118"/>
      <c r="F38" s="118"/>
      <c r="G38" s="10"/>
      <c r="H38" s="10"/>
      <c r="I38" s="10"/>
      <c r="J38" s="11"/>
    </row>
    <row r="39" spans="1:10" hidden="1">
      <c r="A39" s="118"/>
      <c r="B39" s="63"/>
      <c r="C39" s="64"/>
      <c r="D39" s="119"/>
      <c r="E39" s="118"/>
      <c r="F39" s="118"/>
      <c r="G39" s="10"/>
      <c r="H39" s="10"/>
      <c r="I39" s="10"/>
    </row>
    <row r="40" spans="1:10" hidden="1">
      <c r="A40" s="118"/>
      <c r="B40" s="63"/>
      <c r="C40" s="64"/>
      <c r="D40" s="119"/>
      <c r="E40" s="118"/>
      <c r="F40" s="118"/>
      <c r="G40" s="44"/>
      <c r="H40" s="118"/>
      <c r="I40" s="10"/>
    </row>
    <row r="41" spans="1:10" hidden="1">
      <c r="A41" s="118"/>
      <c r="B41" s="63"/>
      <c r="C41" s="64"/>
      <c r="D41" s="119"/>
      <c r="E41" s="118"/>
      <c r="F41" s="118"/>
      <c r="G41" s="44"/>
      <c r="H41" s="10"/>
      <c r="I41" s="10"/>
    </row>
    <row r="42" spans="1:10" hidden="1">
      <c r="A42" s="118"/>
      <c r="B42" s="63"/>
      <c r="C42" s="64"/>
      <c r="D42" s="119"/>
      <c r="E42" s="118"/>
      <c r="F42" s="118"/>
      <c r="G42" s="44"/>
      <c r="H42" s="10"/>
      <c r="I42" s="10"/>
    </row>
    <row r="43" spans="1:10" s="39" customFormat="1" hidden="1">
      <c r="A43" s="115"/>
      <c r="B43" s="63"/>
      <c r="C43" s="64"/>
      <c r="D43" s="119"/>
      <c r="E43" s="118"/>
      <c r="F43" s="118"/>
      <c r="G43" s="10"/>
      <c r="H43" s="118"/>
      <c r="I43" s="44"/>
    </row>
    <row r="44" spans="1:10" hidden="1">
      <c r="A44" s="118"/>
      <c r="B44" s="63"/>
      <c r="C44" s="64"/>
      <c r="D44" s="119"/>
      <c r="E44" s="118"/>
      <c r="F44" s="118"/>
      <c r="G44" s="10"/>
      <c r="H44" s="118"/>
      <c r="I44" s="44"/>
    </row>
    <row r="45" spans="1:10" hidden="1">
      <c r="A45" s="118"/>
      <c r="B45" s="63"/>
      <c r="C45" s="64"/>
      <c r="D45" s="119"/>
      <c r="E45" s="118"/>
      <c r="F45" s="118"/>
      <c r="G45" s="10"/>
      <c r="H45" s="118"/>
      <c r="I45" s="44"/>
    </row>
    <row r="46" spans="1:10" hidden="1">
      <c r="A46" s="115"/>
      <c r="B46" s="63"/>
      <c r="C46" s="64"/>
      <c r="D46" s="119"/>
      <c r="E46" s="118"/>
      <c r="F46" s="118"/>
      <c r="G46" s="10"/>
      <c r="H46" s="118"/>
      <c r="I46" s="44"/>
    </row>
    <row r="47" spans="1:10" hidden="1">
      <c r="A47" s="118"/>
      <c r="B47" s="63"/>
      <c r="C47" s="64"/>
      <c r="D47" s="119"/>
      <c r="E47" s="118"/>
      <c r="F47" s="118"/>
      <c r="G47" s="10"/>
      <c r="H47" s="118"/>
      <c r="I47" s="44"/>
    </row>
    <row r="48" spans="1:10" hidden="1">
      <c r="A48" s="118"/>
      <c r="B48" s="63"/>
      <c r="C48" s="64"/>
      <c r="D48" s="119"/>
      <c r="E48" s="118"/>
      <c r="F48" s="118"/>
      <c r="G48" s="10"/>
      <c r="H48" s="118"/>
      <c r="I48" s="44"/>
    </row>
    <row r="49" spans="1:9" hidden="1">
      <c r="A49" s="115"/>
      <c r="B49" s="63"/>
      <c r="C49" s="64"/>
      <c r="D49" s="119"/>
      <c r="E49" s="118"/>
      <c r="F49" s="118"/>
      <c r="G49" s="10"/>
      <c r="H49" s="118"/>
      <c r="I49" s="44"/>
    </row>
  </sheetData>
  <mergeCells count="23">
    <mergeCell ref="A1:M1"/>
    <mergeCell ref="C3:E3"/>
    <mergeCell ref="F3:I3"/>
    <mergeCell ref="F4:G4"/>
    <mergeCell ref="H4:I4"/>
    <mergeCell ref="A3:A5"/>
    <mergeCell ref="B3:B5"/>
    <mergeCell ref="C4:C5"/>
    <mergeCell ref="A31:A33"/>
    <mergeCell ref="B31:B33"/>
    <mergeCell ref="E4:E5"/>
    <mergeCell ref="J3:M3"/>
    <mergeCell ref="J4:K4"/>
    <mergeCell ref="L4:M4"/>
    <mergeCell ref="D4:D5"/>
    <mergeCell ref="C31:F31"/>
    <mergeCell ref="C32:D32"/>
    <mergeCell ref="E32:F32"/>
    <mergeCell ref="G31:I31"/>
    <mergeCell ref="G32:G33"/>
    <mergeCell ref="H32:H33"/>
    <mergeCell ref="I32:I33"/>
    <mergeCell ref="B25:M2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workbookViewId="0">
      <selection activeCell="F27" sqref="F27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32</v>
      </c>
    </row>
    <row r="2" spans="1:10" ht="18.75">
      <c r="A2" s="12" t="str">
        <f>+Nodrosinajums!A2</f>
        <v>Vecumnieku novads</v>
      </c>
    </row>
    <row r="3" spans="1:10" s="49" customFormat="1" ht="7.5" customHeight="1">
      <c r="A3" s="121"/>
      <c r="B3" s="55"/>
      <c r="C3" s="55"/>
      <c r="D3" s="55"/>
      <c r="E3" s="55"/>
      <c r="F3" s="55"/>
      <c r="G3" s="55"/>
      <c r="H3" s="55"/>
      <c r="I3" s="55"/>
      <c r="J3" s="80"/>
    </row>
    <row r="4" spans="1:10" s="7" customFormat="1" ht="39.75" customHeight="1">
      <c r="A4" s="157" t="s">
        <v>0</v>
      </c>
      <c r="B4" s="157" t="s">
        <v>1</v>
      </c>
      <c r="C4" s="157"/>
      <c r="D4" s="187" t="s">
        <v>9</v>
      </c>
      <c r="E4" s="188"/>
      <c r="F4" s="184" t="s">
        <v>12</v>
      </c>
      <c r="G4" s="185"/>
      <c r="H4" s="185"/>
      <c r="I4" s="185"/>
      <c r="J4" s="186"/>
    </row>
    <row r="5" spans="1:10" ht="34.5" customHeight="1">
      <c r="A5" s="182"/>
      <c r="B5" s="183"/>
      <c r="C5" s="192"/>
      <c r="D5" s="189"/>
      <c r="E5" s="190"/>
      <c r="F5" s="118" t="s">
        <v>13</v>
      </c>
      <c r="G5" s="118" t="s">
        <v>33</v>
      </c>
      <c r="H5" s="118" t="s">
        <v>14</v>
      </c>
      <c r="I5" s="152" t="s">
        <v>65</v>
      </c>
      <c r="J5" s="191"/>
    </row>
    <row r="6" spans="1:10" s="38" customFormat="1" ht="53.25" customHeight="1">
      <c r="A6" s="37">
        <v>1</v>
      </c>
      <c r="B6" s="123" t="str">
        <f>+Nodrosinajums!B6</f>
        <v>Valle</v>
      </c>
      <c r="C6" s="123" t="str">
        <f>+C8</f>
        <v>U,K</v>
      </c>
      <c r="D6" s="179" t="s">
        <v>70</v>
      </c>
      <c r="E6" s="180"/>
      <c r="F6" s="140" t="s">
        <v>71</v>
      </c>
      <c r="G6" s="140" t="s">
        <v>72</v>
      </c>
      <c r="H6" s="123" t="str">
        <f>+D6</f>
        <v>PA "Valles pašvaldības aģentūra"</v>
      </c>
      <c r="I6" s="179" t="str">
        <f>+D6</f>
        <v>PA "Valles pašvaldības aģentūra"</v>
      </c>
      <c r="J6" s="180"/>
    </row>
    <row r="7" spans="1:10" s="49" customFormat="1" ht="36" hidden="1" customHeight="1">
      <c r="A7" s="47"/>
      <c r="B7" s="79"/>
      <c r="C7" s="122"/>
      <c r="D7" s="166"/>
      <c r="E7" s="167"/>
      <c r="F7" s="79"/>
      <c r="G7" s="168"/>
      <c r="H7" s="169"/>
      <c r="I7" s="169"/>
      <c r="J7" s="170"/>
    </row>
    <row r="8" spans="1:10" s="38" customFormat="1" ht="50.25" customHeight="1">
      <c r="A8" s="139">
        <v>2</v>
      </c>
      <c r="B8" s="138" t="str">
        <f>+Nodrosinajums!B7</f>
        <v>Beibeži</v>
      </c>
      <c r="C8" s="138" t="s">
        <v>45</v>
      </c>
      <c r="D8" s="142" t="s">
        <v>84</v>
      </c>
      <c r="E8" s="142"/>
      <c r="F8" s="138" t="s">
        <v>86</v>
      </c>
      <c r="G8" s="138" t="s">
        <v>85</v>
      </c>
      <c r="H8" s="138" t="str">
        <f>+D8</f>
        <v>SIA "Kūdrinieks"</v>
      </c>
      <c r="I8" s="142" t="str">
        <f>+D8</f>
        <v>SIA "Kūdrinieks"</v>
      </c>
      <c r="J8" s="142"/>
    </row>
    <row r="9" spans="1:10" s="38" customFormat="1" ht="51.75" hidden="1" customHeight="1">
      <c r="A9" s="37"/>
      <c r="B9" s="123"/>
      <c r="C9" s="41"/>
      <c r="D9" s="179"/>
      <c r="E9" s="180"/>
      <c r="F9" s="128"/>
      <c r="G9" s="128"/>
      <c r="H9" s="128"/>
      <c r="I9" s="179"/>
      <c r="J9" s="180"/>
    </row>
    <row r="10" spans="1:10" s="49" customFormat="1" ht="33" hidden="1" customHeight="1">
      <c r="A10" s="47"/>
      <c r="B10" s="79"/>
      <c r="C10" s="122"/>
      <c r="D10" s="171"/>
      <c r="E10" s="171"/>
      <c r="F10" s="79"/>
      <c r="G10" s="172"/>
      <c r="H10" s="172"/>
      <c r="I10" s="172"/>
      <c r="J10" s="172"/>
    </row>
    <row r="11" spans="1:10" s="38" customFormat="1" ht="64.5" hidden="1" customHeight="1">
      <c r="A11" s="37"/>
      <c r="B11" s="123"/>
      <c r="C11" s="124"/>
      <c r="D11" s="179"/>
      <c r="E11" s="180"/>
      <c r="F11" s="128"/>
      <c r="G11" s="128"/>
      <c r="H11" s="128"/>
      <c r="I11" s="179"/>
      <c r="J11" s="180"/>
    </row>
    <row r="12" spans="1:10" s="38" customFormat="1" ht="51" hidden="1" customHeight="1">
      <c r="A12" s="139"/>
      <c r="B12" s="138"/>
      <c r="C12" s="138"/>
      <c r="D12" s="142"/>
      <c r="E12" s="142"/>
      <c r="F12" s="138"/>
      <c r="G12" s="138"/>
      <c r="H12" s="138"/>
      <c r="I12" s="142"/>
      <c r="J12" s="142"/>
    </row>
    <row r="13" spans="1:10" s="38" customFormat="1" ht="65.25" hidden="1" customHeight="1">
      <c r="A13" s="118"/>
      <c r="B13" s="114"/>
      <c r="C13" s="114"/>
      <c r="D13" s="142"/>
      <c r="E13" s="142"/>
      <c r="F13" s="114"/>
      <c r="G13" s="114"/>
      <c r="H13" s="114"/>
      <c r="I13" s="142"/>
      <c r="J13" s="142"/>
    </row>
    <row r="14" spans="1:10" s="38" customFormat="1" ht="69" hidden="1" customHeight="1">
      <c r="A14" s="37"/>
      <c r="B14" s="123"/>
      <c r="C14" s="123"/>
      <c r="D14" s="173"/>
      <c r="E14" s="173"/>
      <c r="F14" s="123"/>
      <c r="G14" s="123"/>
      <c r="H14" s="123"/>
      <c r="I14" s="179"/>
      <c r="J14" s="181"/>
    </row>
    <row r="15" spans="1:10" s="38" customFormat="1" ht="54.75" hidden="1" customHeight="1">
      <c r="A15" s="37"/>
      <c r="B15" s="123"/>
      <c r="C15" s="123"/>
      <c r="D15" s="179"/>
      <c r="E15" s="180"/>
      <c r="F15" s="123"/>
      <c r="G15" s="123"/>
      <c r="H15" s="123"/>
      <c r="I15" s="179"/>
      <c r="J15" s="180"/>
    </row>
    <row r="16" spans="1:10" s="49" customFormat="1" ht="36.75" hidden="1" customHeight="1">
      <c r="A16" s="47"/>
      <c r="B16" s="48"/>
      <c r="C16" s="122"/>
      <c r="D16" s="166"/>
      <c r="E16" s="167"/>
      <c r="F16" s="79"/>
      <c r="G16" s="168"/>
      <c r="H16" s="169"/>
      <c r="I16" s="169"/>
      <c r="J16" s="170"/>
    </row>
    <row r="17" spans="1:10" s="38" customFormat="1" ht="55.5" hidden="1" customHeight="1">
      <c r="A17" s="37"/>
      <c r="B17" s="123"/>
      <c r="C17" s="41"/>
      <c r="D17" s="174"/>
      <c r="E17" s="174"/>
      <c r="F17" s="123"/>
      <c r="G17" s="123"/>
      <c r="H17" s="123"/>
      <c r="I17" s="174"/>
      <c r="J17" s="174"/>
    </row>
    <row r="18" spans="1:10" s="49" customFormat="1" ht="36" hidden="1" customHeight="1">
      <c r="A18" s="47"/>
      <c r="B18" s="48"/>
      <c r="C18" s="122"/>
      <c r="D18" s="171"/>
      <c r="E18" s="171"/>
      <c r="F18" s="79"/>
      <c r="G18" s="172"/>
      <c r="H18" s="172"/>
      <c r="I18" s="172"/>
      <c r="J18" s="172"/>
    </row>
    <row r="19" spans="1:10" s="38" customFormat="1" ht="67.5" hidden="1" customHeight="1">
      <c r="A19" s="37"/>
      <c r="B19" s="123"/>
      <c r="C19" s="123"/>
      <c r="D19" s="176"/>
      <c r="E19" s="177"/>
      <c r="F19" s="123"/>
      <c r="G19" s="123"/>
      <c r="H19" s="123"/>
      <c r="I19" s="176"/>
      <c r="J19" s="177"/>
    </row>
    <row r="20" spans="1:10" s="38" customFormat="1" ht="69" hidden="1" customHeight="1">
      <c r="A20" s="118"/>
      <c r="B20" s="114"/>
      <c r="C20" s="114"/>
      <c r="D20" s="173"/>
      <c r="E20" s="173"/>
      <c r="F20" s="114"/>
      <c r="G20" s="114"/>
      <c r="H20" s="114"/>
      <c r="I20" s="150"/>
      <c r="J20" s="150"/>
    </row>
    <row r="21" spans="1:10" s="38" customFormat="1" ht="71.25" hidden="1" customHeight="1">
      <c r="A21" s="118"/>
      <c r="B21" s="114"/>
      <c r="C21" s="114"/>
      <c r="D21" s="142"/>
      <c r="E21" s="142"/>
      <c r="F21" s="114"/>
      <c r="G21" s="114"/>
      <c r="H21" s="114"/>
      <c r="I21" s="142"/>
      <c r="J21" s="142"/>
    </row>
    <row r="22" spans="1:10" s="38" customFormat="1" hidden="1">
      <c r="A22" s="37"/>
      <c r="B22" s="123"/>
      <c r="C22" s="123"/>
      <c r="D22" s="174"/>
      <c r="E22" s="174"/>
      <c r="F22" s="123"/>
      <c r="G22" s="123"/>
      <c r="H22" s="123"/>
      <c r="I22" s="174"/>
      <c r="J22" s="175"/>
    </row>
    <row r="23" spans="1:10" s="38" customFormat="1" ht="102.75" hidden="1" customHeight="1">
      <c r="A23" s="37"/>
      <c r="B23" s="123"/>
      <c r="C23" s="123"/>
      <c r="D23" s="176"/>
      <c r="E23" s="177"/>
      <c r="F23" s="123"/>
      <c r="G23" s="123"/>
      <c r="H23" s="123"/>
      <c r="I23" s="176"/>
      <c r="J23" s="177"/>
    </row>
    <row r="24" spans="1:10" s="38" customFormat="1" ht="98.25" hidden="1" customHeight="1">
      <c r="A24" s="37"/>
      <c r="B24" s="123"/>
      <c r="C24" s="123"/>
      <c r="D24" s="174"/>
      <c r="E24" s="174"/>
      <c r="F24" s="123"/>
      <c r="G24" s="123"/>
      <c r="H24" s="123"/>
      <c r="I24" s="174"/>
      <c r="J24" s="174"/>
    </row>
    <row r="25" spans="1:10" s="49" customFormat="1" ht="33" hidden="1" customHeight="1">
      <c r="A25" s="47"/>
      <c r="B25" s="48"/>
      <c r="C25" s="122"/>
      <c r="D25" s="171"/>
      <c r="E25" s="171"/>
      <c r="F25" s="81"/>
      <c r="G25" s="172"/>
      <c r="H25" s="172"/>
      <c r="I25" s="172"/>
      <c r="J25" s="172"/>
    </row>
    <row r="26" spans="1:10" s="38" customFormat="1" ht="81.75" hidden="1" customHeight="1">
      <c r="A26" s="118"/>
      <c r="B26" s="114"/>
      <c r="C26" s="114"/>
      <c r="D26" s="176"/>
      <c r="E26" s="177"/>
      <c r="F26" s="114"/>
      <c r="G26" s="114"/>
      <c r="H26" s="114"/>
      <c r="I26" s="142"/>
      <c r="J26" s="178"/>
    </row>
  </sheetData>
  <mergeCells count="48">
    <mergeCell ref="A4:A5"/>
    <mergeCell ref="B4:B5"/>
    <mergeCell ref="F4:J4"/>
    <mergeCell ref="D4:E5"/>
    <mergeCell ref="D6:E6"/>
    <mergeCell ref="I5:J5"/>
    <mergeCell ref="I6:J6"/>
    <mergeCell ref="C4:C5"/>
    <mergeCell ref="I17:J17"/>
    <mergeCell ref="I19:J19"/>
    <mergeCell ref="D14:E14"/>
    <mergeCell ref="D13:E13"/>
    <mergeCell ref="D18:E18"/>
    <mergeCell ref="G18:J18"/>
    <mergeCell ref="D26:E26"/>
    <mergeCell ref="I26:J26"/>
    <mergeCell ref="I11:J11"/>
    <mergeCell ref="I9:J9"/>
    <mergeCell ref="I8:J8"/>
    <mergeCell ref="D17:E17"/>
    <mergeCell ref="D15:E15"/>
    <mergeCell ref="I12:J12"/>
    <mergeCell ref="D8:E8"/>
    <mergeCell ref="D9:E9"/>
    <mergeCell ref="D11:E11"/>
    <mergeCell ref="D12:E12"/>
    <mergeCell ref="D19:E19"/>
    <mergeCell ref="I13:J13"/>
    <mergeCell ref="I14:J14"/>
    <mergeCell ref="I15:J15"/>
    <mergeCell ref="D25:E25"/>
    <mergeCell ref="G25:J25"/>
    <mergeCell ref="D23:E23"/>
    <mergeCell ref="I23:J23"/>
    <mergeCell ref="D24:E24"/>
    <mergeCell ref="I24:J24"/>
    <mergeCell ref="D20:E20"/>
    <mergeCell ref="I20:J20"/>
    <mergeCell ref="D22:E22"/>
    <mergeCell ref="I22:J22"/>
    <mergeCell ref="D21:E21"/>
    <mergeCell ref="I21:J21"/>
    <mergeCell ref="D7:E7"/>
    <mergeCell ref="G7:J7"/>
    <mergeCell ref="D10:E10"/>
    <mergeCell ref="G10:J10"/>
    <mergeCell ref="D16:E16"/>
    <mergeCell ref="G16:J1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94"/>
  <sheetViews>
    <sheetView topLeftCell="B19" workbookViewId="0">
      <selection activeCell="F35" sqref="F35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1.85546875" style="3" customWidth="1"/>
    <col min="13" max="13" width="3.2851562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42" t="str">
        <f>+A1</f>
        <v>Ūdensapgādes un kanalizācijas pakalpojumu daudzums</v>
      </c>
    </row>
    <row r="2" spans="1:13" s="1" customFormat="1" ht="21.75" customHeight="1">
      <c r="A2" s="1" t="str">
        <f>+Nodrosinajums!A2</f>
        <v>Vecumnieku novads</v>
      </c>
      <c r="B2" s="42" t="str">
        <f>Nodrosinajums!A2</f>
        <v>Vecumnieku novads</v>
      </c>
    </row>
    <row r="3" spans="1:13" s="1" customFormat="1" ht="20.25" customHeight="1">
      <c r="A3" s="1" t="s">
        <v>47</v>
      </c>
      <c r="B3" s="42" t="str">
        <f>Nodrosinajums!B6</f>
        <v>Valle</v>
      </c>
    </row>
    <row r="4" spans="1:13" s="7" customFormat="1" ht="15.75">
      <c r="A4" s="141" t="s">
        <v>1</v>
      </c>
      <c r="B4" s="141" t="s">
        <v>15</v>
      </c>
      <c r="C4" s="141"/>
      <c r="D4" s="196" t="s">
        <v>10</v>
      </c>
      <c r="E4" s="197"/>
      <c r="F4" s="197"/>
      <c r="G4" s="197"/>
      <c r="H4" s="198"/>
      <c r="I4" s="198"/>
      <c r="J4" s="198"/>
      <c r="K4" s="198"/>
      <c r="L4" s="198"/>
      <c r="M4" s="199"/>
    </row>
    <row r="5" spans="1:13" s="7" customFormat="1" ht="33" customHeight="1">
      <c r="A5" s="141"/>
      <c r="B5" s="141"/>
      <c r="C5" s="141"/>
      <c r="D5" s="141" t="s">
        <v>16</v>
      </c>
      <c r="E5" s="141"/>
      <c r="F5" s="184" t="s">
        <v>22</v>
      </c>
      <c r="G5" s="186"/>
      <c r="H5" s="141" t="s">
        <v>19</v>
      </c>
      <c r="I5" s="141"/>
      <c r="J5" s="141"/>
      <c r="K5" s="141"/>
      <c r="L5" s="141"/>
      <c r="M5" s="141"/>
    </row>
    <row r="6" spans="1:13" s="7" customFormat="1" ht="33" customHeight="1">
      <c r="A6" s="141"/>
      <c r="B6" s="141"/>
      <c r="C6" s="141"/>
      <c r="D6" s="113" t="s">
        <v>17</v>
      </c>
      <c r="E6" s="113" t="s">
        <v>18</v>
      </c>
      <c r="F6" s="113" t="s">
        <v>17</v>
      </c>
      <c r="G6" s="113" t="s">
        <v>7</v>
      </c>
      <c r="H6" s="113" t="s">
        <v>21</v>
      </c>
      <c r="I6" s="113" t="s">
        <v>18</v>
      </c>
      <c r="J6" s="113" t="s">
        <v>20</v>
      </c>
      <c r="K6" s="113" t="s">
        <v>23</v>
      </c>
      <c r="L6" s="184" t="s">
        <v>40</v>
      </c>
      <c r="M6" s="207"/>
    </row>
    <row r="7" spans="1:13" s="6" customFormat="1" ht="15.75">
      <c r="A7" s="193"/>
      <c r="B7" s="92">
        <v>2008</v>
      </c>
      <c r="C7" s="93"/>
      <c r="D7" s="93">
        <v>21826</v>
      </c>
      <c r="E7" s="94">
        <f>+D7/365</f>
        <v>59.797260273972604</v>
      </c>
      <c r="F7" s="95">
        <f>+D7-H7</f>
        <v>2190</v>
      </c>
      <c r="G7" s="96">
        <f>+F7/D7</f>
        <v>0.10033904517547879</v>
      </c>
      <c r="H7" s="95">
        <v>19636</v>
      </c>
      <c r="I7" s="94">
        <f>+H7/365</f>
        <v>53.797260273972604</v>
      </c>
      <c r="J7" s="95">
        <v>13911</v>
      </c>
      <c r="K7" s="94">
        <f>+J7/365/Nodrosinajums!$F$6*1000</f>
        <v>122.94299602297833</v>
      </c>
      <c r="L7" s="208">
        <f>+H7-J7</f>
        <v>5725</v>
      </c>
      <c r="M7" s="209"/>
    </row>
    <row r="8" spans="1:13" s="6" customFormat="1" ht="15.75">
      <c r="A8" s="194"/>
      <c r="B8" s="92">
        <v>2009</v>
      </c>
      <c r="C8" s="93"/>
      <c r="D8" s="93">
        <v>20214</v>
      </c>
      <c r="E8" s="94">
        <f>+D8/365</f>
        <v>55.38082191780822</v>
      </c>
      <c r="F8" s="95">
        <f t="shared" ref="F8:F9" si="0">+D8-H8</f>
        <v>2265</v>
      </c>
      <c r="G8" s="96">
        <f>+F8/D8</f>
        <v>0.11205105372514099</v>
      </c>
      <c r="H8" s="95">
        <v>17949</v>
      </c>
      <c r="I8" s="94">
        <f>+H8/365</f>
        <v>49.175342465753424</v>
      </c>
      <c r="J8" s="95">
        <v>11923</v>
      </c>
      <c r="K8" s="94">
        <f>+J8/365/Nodrosinajums!$F$6*1000</f>
        <v>105.37339814405655</v>
      </c>
      <c r="L8" s="208">
        <f t="shared" ref="L8:L9" si="1">+H8-J8</f>
        <v>6026</v>
      </c>
      <c r="M8" s="209"/>
    </row>
    <row r="9" spans="1:13" s="6" customFormat="1" ht="15.75">
      <c r="A9" s="195"/>
      <c r="B9" s="92">
        <v>2010</v>
      </c>
      <c r="C9" s="93"/>
      <c r="D9" s="97">
        <v>21843</v>
      </c>
      <c r="E9" s="94">
        <f>+D9/365</f>
        <v>59.843835616438355</v>
      </c>
      <c r="F9" s="95">
        <f t="shared" si="0"/>
        <v>2555</v>
      </c>
      <c r="G9" s="96">
        <f>+F9/D9</f>
        <v>0.11697111202673625</v>
      </c>
      <c r="H9" s="95">
        <v>19288</v>
      </c>
      <c r="I9" s="94">
        <f>+H9/365</f>
        <v>52.843835616438355</v>
      </c>
      <c r="J9" s="95">
        <v>12278</v>
      </c>
      <c r="K9" s="94">
        <f>+J9/365/Nodrosinajums!$F$6*1000</f>
        <v>108.51082633672115</v>
      </c>
      <c r="L9" s="208">
        <f t="shared" si="1"/>
        <v>7010</v>
      </c>
      <c r="M9" s="209"/>
    </row>
    <row r="10" spans="1:13" s="26" customFormat="1" ht="6.75" customHeight="1">
      <c r="A10" s="22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3"/>
    </row>
    <row r="11" spans="1:13" s="4" customFormat="1" ht="33.75" hidden="1" customHeight="1">
      <c r="A11" s="14"/>
      <c r="B11" s="14"/>
      <c r="C11" s="30"/>
      <c r="D11" s="14"/>
      <c r="E11" s="29"/>
      <c r="F11" s="210"/>
      <c r="G11" s="211"/>
      <c r="H11" s="211"/>
      <c r="I11" s="211"/>
      <c r="J11" s="211"/>
      <c r="K11" s="211"/>
      <c r="L11" s="211"/>
      <c r="M11" s="211"/>
    </row>
    <row r="12" spans="1:13" s="6" customFormat="1" ht="9" customHeight="1">
      <c r="B12" s="5"/>
    </row>
    <row r="13" spans="1:13" s="7" customFormat="1" ht="15.75">
      <c r="A13" s="141" t="s">
        <v>1</v>
      </c>
      <c r="B13" s="141" t="s">
        <v>15</v>
      </c>
      <c r="C13" s="141"/>
      <c r="D13" s="196" t="s">
        <v>11</v>
      </c>
      <c r="E13" s="197"/>
      <c r="F13" s="197"/>
      <c r="G13" s="197"/>
      <c r="H13" s="198"/>
      <c r="I13" s="198"/>
      <c r="J13" s="198"/>
      <c r="K13" s="198"/>
      <c r="L13" s="198"/>
      <c r="M13" s="199"/>
    </row>
    <row r="14" spans="1:13" s="7" customFormat="1" ht="57.75" customHeight="1">
      <c r="A14" s="141"/>
      <c r="B14" s="141"/>
      <c r="C14" s="141"/>
      <c r="D14" s="141" t="s">
        <v>39</v>
      </c>
      <c r="E14" s="141"/>
      <c r="F14" s="184" t="s">
        <v>24</v>
      </c>
      <c r="G14" s="186"/>
      <c r="H14" s="141" t="s">
        <v>26</v>
      </c>
      <c r="I14" s="141"/>
      <c r="J14" s="141"/>
      <c r="K14" s="141"/>
      <c r="L14" s="141"/>
      <c r="M14" s="141"/>
    </row>
    <row r="15" spans="1:13" s="7" customFormat="1" ht="33" customHeight="1">
      <c r="A15" s="141"/>
      <c r="B15" s="141"/>
      <c r="C15" s="141"/>
      <c r="D15" s="113" t="s">
        <v>17</v>
      </c>
      <c r="E15" s="113" t="s">
        <v>18</v>
      </c>
      <c r="F15" s="113" t="s">
        <v>17</v>
      </c>
      <c r="G15" s="113" t="s">
        <v>7</v>
      </c>
      <c r="H15" s="113" t="s">
        <v>21</v>
      </c>
      <c r="I15" s="113" t="str">
        <f>+I6</f>
        <v>m3/dnn</v>
      </c>
      <c r="J15" s="113" t="s">
        <v>27</v>
      </c>
      <c r="K15" s="113" t="s">
        <v>23</v>
      </c>
      <c r="L15" s="184" t="s">
        <v>41</v>
      </c>
      <c r="M15" s="207"/>
    </row>
    <row r="16" spans="1:13" s="6" customFormat="1" ht="15.75">
      <c r="A16" s="193"/>
      <c r="B16" s="92">
        <v>2008</v>
      </c>
      <c r="C16" s="93"/>
      <c r="D16" s="107">
        <v>19634</v>
      </c>
      <c r="E16" s="130">
        <f>D16/365</f>
        <v>53.791780821917811</v>
      </c>
      <c r="F16" s="95">
        <f>+D16-H16</f>
        <v>5284</v>
      </c>
      <c r="G16" s="96">
        <f>+F16/D16</f>
        <v>0.26912498726698586</v>
      </c>
      <c r="H16" s="95">
        <v>14350</v>
      </c>
      <c r="I16" s="94">
        <f>+H16/365</f>
        <v>39.315068493150683</v>
      </c>
      <c r="J16" s="95">
        <v>10742</v>
      </c>
      <c r="K16" s="94">
        <f>+J16/365/Nodrosinajums!J6*1000</f>
        <v>115.41230190706419</v>
      </c>
      <c r="L16" s="208">
        <f>+H16-J16</f>
        <v>3608</v>
      </c>
      <c r="M16" s="209"/>
    </row>
    <row r="17" spans="1:13" s="6" customFormat="1" ht="15.75">
      <c r="A17" s="194"/>
      <c r="B17" s="92">
        <v>2009</v>
      </c>
      <c r="C17" s="93"/>
      <c r="D17" s="107">
        <v>18316</v>
      </c>
      <c r="E17" s="130">
        <f>D17/365</f>
        <v>50.180821917808217</v>
      </c>
      <c r="F17" s="95">
        <f t="shared" ref="F17:F18" si="2">+D17-H17</f>
        <v>4714</v>
      </c>
      <c r="G17" s="96">
        <f>+F17/D17</f>
        <v>0.25737060493557545</v>
      </c>
      <c r="H17" s="95">
        <v>13602</v>
      </c>
      <c r="I17" s="94">
        <f>+H17/365</f>
        <v>37.265753424657532</v>
      </c>
      <c r="J17" s="95">
        <v>9867</v>
      </c>
      <c r="K17" s="94">
        <f>+J17/365/Nodrosinajums!J6*1000</f>
        <v>106.0112812248187</v>
      </c>
      <c r="L17" s="208">
        <f t="shared" ref="L17:L18" si="3">+H17-J17</f>
        <v>3735</v>
      </c>
      <c r="M17" s="209"/>
    </row>
    <row r="18" spans="1:13" s="6" customFormat="1" ht="15.75">
      <c r="A18" s="195"/>
      <c r="B18" s="92">
        <v>2010</v>
      </c>
      <c r="C18" s="93"/>
      <c r="D18" s="107">
        <v>19566</v>
      </c>
      <c r="E18" s="130">
        <f>D18/365</f>
        <v>53.605479452054794</v>
      </c>
      <c r="F18" s="95">
        <f t="shared" si="2"/>
        <v>5896</v>
      </c>
      <c r="G18" s="96">
        <f>+F18/D18</f>
        <v>0.30133905754880919</v>
      </c>
      <c r="H18" s="95">
        <f>9962+3708</f>
        <v>13670</v>
      </c>
      <c r="I18" s="94">
        <f>+H18/365</f>
        <v>37.452054794520549</v>
      </c>
      <c r="J18" s="95">
        <v>9962</v>
      </c>
      <c r="K18" s="94">
        <f>+J18/365/Nodrosinajums!J6*1000</f>
        <v>107.03196347031964</v>
      </c>
      <c r="L18" s="208">
        <f t="shared" si="3"/>
        <v>3708</v>
      </c>
      <c r="M18" s="209"/>
    </row>
    <row r="19" spans="1:13" s="6" customFormat="1" ht="7.5" customHeight="1">
      <c r="A19" s="14"/>
      <c r="B19" s="20"/>
      <c r="C19" s="16"/>
      <c r="D19" s="20"/>
      <c r="E19" s="18"/>
      <c r="F19" s="17"/>
      <c r="G19" s="17"/>
      <c r="H19" s="19"/>
      <c r="I19" s="19"/>
      <c r="J19" s="19"/>
      <c r="K19" s="18"/>
      <c r="L19" s="15"/>
      <c r="M19" s="15"/>
    </row>
    <row r="20" spans="1:13" s="26" customFormat="1" ht="8.25" customHeight="1">
      <c r="A20" s="53"/>
      <c r="B20" s="215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</row>
    <row r="21" spans="1:13" s="6" customFormat="1" ht="30.75" customHeight="1">
      <c r="B21" s="42" t="str">
        <f>Nodrosinajums!B7</f>
        <v>Beibeži</v>
      </c>
    </row>
    <row r="22" spans="1:13" s="7" customFormat="1" ht="15.75">
      <c r="A22" s="141" t="s">
        <v>1</v>
      </c>
      <c r="B22" s="141" t="s">
        <v>15</v>
      </c>
      <c r="C22" s="141"/>
      <c r="D22" s="196" t="s">
        <v>10</v>
      </c>
      <c r="E22" s="197"/>
      <c r="F22" s="197"/>
      <c r="G22" s="197"/>
      <c r="H22" s="198"/>
      <c r="I22" s="198"/>
      <c r="J22" s="198"/>
      <c r="K22" s="198"/>
      <c r="L22" s="198"/>
      <c r="M22" s="199"/>
    </row>
    <row r="23" spans="1:13" s="7" customFormat="1" ht="33" customHeight="1">
      <c r="A23" s="141"/>
      <c r="B23" s="141"/>
      <c r="C23" s="141"/>
      <c r="D23" s="141" t="s">
        <v>16</v>
      </c>
      <c r="E23" s="141"/>
      <c r="F23" s="184" t="s">
        <v>22</v>
      </c>
      <c r="G23" s="186"/>
      <c r="H23" s="141" t="s">
        <v>19</v>
      </c>
      <c r="I23" s="141"/>
      <c r="J23" s="141"/>
      <c r="K23" s="141"/>
      <c r="L23" s="141"/>
      <c r="M23" s="141"/>
    </row>
    <row r="24" spans="1:13" s="7" customFormat="1" ht="33" customHeight="1">
      <c r="A24" s="141"/>
      <c r="B24" s="141"/>
      <c r="C24" s="141"/>
      <c r="D24" s="113" t="s">
        <v>17</v>
      </c>
      <c r="E24" s="113" t="s">
        <v>18</v>
      </c>
      <c r="F24" s="113" t="s">
        <v>17</v>
      </c>
      <c r="G24" s="113" t="s">
        <v>7</v>
      </c>
      <c r="H24" s="113" t="s">
        <v>21</v>
      </c>
      <c r="I24" s="113" t="s">
        <v>18</v>
      </c>
      <c r="J24" s="113" t="s">
        <v>20</v>
      </c>
      <c r="K24" s="113" t="s">
        <v>23</v>
      </c>
      <c r="L24" s="184" t="s">
        <v>42</v>
      </c>
      <c r="M24" s="207"/>
    </row>
    <row r="25" spans="1:13" s="6" customFormat="1" ht="15.75">
      <c r="A25" s="193"/>
      <c r="B25" s="92">
        <v>2008</v>
      </c>
      <c r="C25" s="93"/>
      <c r="D25" s="93">
        <v>6652</v>
      </c>
      <c r="E25" s="94">
        <f>+D25/365</f>
        <v>18.224657534246575</v>
      </c>
      <c r="F25" s="97">
        <f>+D25-H25</f>
        <v>2037</v>
      </c>
      <c r="G25" s="96">
        <f t="shared" ref="G25:G26" si="4">+F25/D25</f>
        <v>0.30622369212266987</v>
      </c>
      <c r="H25" s="97">
        <v>4615</v>
      </c>
      <c r="I25" s="94">
        <f t="shared" ref="I25:I26" si="5">+H25/365</f>
        <v>12.643835616438356</v>
      </c>
      <c r="J25" s="98">
        <v>4522</v>
      </c>
      <c r="K25" s="133">
        <f>+J25/365/Nodrosinajums!F7*1000</f>
        <v>75.542933511526897</v>
      </c>
      <c r="L25" s="125">
        <f>+H25-J25</f>
        <v>93</v>
      </c>
      <c r="M25" s="126"/>
    </row>
    <row r="26" spans="1:13" s="6" customFormat="1" ht="15.75">
      <c r="A26" s="194"/>
      <c r="B26" s="92">
        <v>2009</v>
      </c>
      <c r="C26" s="93"/>
      <c r="D26" s="93">
        <v>7850</v>
      </c>
      <c r="E26" s="94">
        <f>+D26/365</f>
        <v>21.506849315068493</v>
      </c>
      <c r="F26" s="97">
        <f t="shared" ref="F26:F27" si="6">+D26-H26</f>
        <v>3973</v>
      </c>
      <c r="G26" s="96">
        <f t="shared" si="4"/>
        <v>0.50611464968152864</v>
      </c>
      <c r="H26" s="97">
        <v>3877</v>
      </c>
      <c r="I26" s="94">
        <f t="shared" si="5"/>
        <v>10.621917808219179</v>
      </c>
      <c r="J26" s="98">
        <v>3786</v>
      </c>
      <c r="K26" s="133">
        <f>+J26/365/Nodrosinajums!F7*1000</f>
        <v>63.24757768125626</v>
      </c>
      <c r="L26" s="129">
        <f t="shared" ref="L26:L27" si="7">+H26-J26</f>
        <v>91</v>
      </c>
      <c r="M26" s="126"/>
    </row>
    <row r="27" spans="1:13" s="6" customFormat="1" ht="15.75">
      <c r="A27" s="195"/>
      <c r="B27" s="92">
        <v>2010</v>
      </c>
      <c r="C27" s="93"/>
      <c r="D27" s="97">
        <v>19610</v>
      </c>
      <c r="E27" s="94">
        <f>+D27/365</f>
        <v>53.726027397260275</v>
      </c>
      <c r="F27" s="97">
        <f t="shared" si="6"/>
        <v>15621</v>
      </c>
      <c r="G27" s="96">
        <f>+F27/D27</f>
        <v>0.7965833758286589</v>
      </c>
      <c r="H27" s="107">
        <v>3989</v>
      </c>
      <c r="I27" s="94">
        <f>+H27/365</f>
        <v>10.92876712328767</v>
      </c>
      <c r="J27" s="98">
        <v>3950</v>
      </c>
      <c r="K27" s="133">
        <f>+J27/365/Nodrosinajums!F7*1000</f>
        <v>65.987303708653528</v>
      </c>
      <c r="L27" s="129">
        <f t="shared" si="7"/>
        <v>39</v>
      </c>
      <c r="M27" s="99"/>
    </row>
    <row r="28" spans="1:13" s="4" customFormat="1" ht="15.75" customHeight="1">
      <c r="A28" s="14"/>
      <c r="B28" s="24"/>
      <c r="C28" s="30"/>
      <c r="D28" s="30"/>
      <c r="E28" s="29"/>
      <c r="F28" s="31"/>
      <c r="G28" s="31"/>
      <c r="H28" s="30"/>
      <c r="I28" s="30"/>
      <c r="J28" s="30"/>
      <c r="K28" s="31"/>
      <c r="L28" s="30"/>
      <c r="M28" s="30"/>
    </row>
    <row r="29" spans="1:13" s="6" customFormat="1" ht="5.25" customHeight="1">
      <c r="B29" s="5"/>
    </row>
    <row r="30" spans="1:13" s="7" customFormat="1" ht="15.75">
      <c r="A30" s="141" t="s">
        <v>1</v>
      </c>
      <c r="B30" s="141" t="s">
        <v>15</v>
      </c>
      <c r="C30" s="141"/>
      <c r="D30" s="196" t="s">
        <v>11</v>
      </c>
      <c r="E30" s="197"/>
      <c r="F30" s="197"/>
      <c r="G30" s="197"/>
      <c r="H30" s="198"/>
      <c r="I30" s="198"/>
      <c r="J30" s="198"/>
      <c r="K30" s="198"/>
      <c r="L30" s="198"/>
      <c r="M30" s="199"/>
    </row>
    <row r="31" spans="1:13" s="7" customFormat="1" ht="33" customHeight="1">
      <c r="A31" s="141"/>
      <c r="B31" s="141"/>
      <c r="C31" s="141"/>
      <c r="D31" s="141" t="s">
        <v>25</v>
      </c>
      <c r="E31" s="141"/>
      <c r="F31" s="184" t="s">
        <v>24</v>
      </c>
      <c r="G31" s="186"/>
      <c r="H31" s="141" t="s">
        <v>26</v>
      </c>
      <c r="I31" s="141"/>
      <c r="J31" s="141"/>
      <c r="K31" s="141"/>
      <c r="L31" s="141"/>
      <c r="M31" s="141"/>
    </row>
    <row r="32" spans="1:13" s="7" customFormat="1" ht="33" customHeight="1">
      <c r="A32" s="141"/>
      <c r="B32" s="141"/>
      <c r="C32" s="141"/>
      <c r="D32" s="113" t="s">
        <v>17</v>
      </c>
      <c r="E32" s="113" t="s">
        <v>18</v>
      </c>
      <c r="F32" s="113" t="s">
        <v>17</v>
      </c>
      <c r="G32" s="113" t="s">
        <v>7</v>
      </c>
      <c r="H32" s="113" t="s">
        <v>21</v>
      </c>
      <c r="I32" s="113" t="s">
        <v>18</v>
      </c>
      <c r="J32" s="113" t="s">
        <v>27</v>
      </c>
      <c r="K32" s="113" t="s">
        <v>23</v>
      </c>
      <c r="L32" s="184" t="s">
        <v>41</v>
      </c>
      <c r="M32" s="186"/>
    </row>
    <row r="33" spans="1:14" s="6" customFormat="1" ht="15.75">
      <c r="A33" s="193"/>
      <c r="B33" s="92">
        <v>2008</v>
      </c>
      <c r="C33" s="93"/>
      <c r="D33" s="95">
        <v>6519</v>
      </c>
      <c r="E33" s="94">
        <f>+D33/365</f>
        <v>17.860273972602741</v>
      </c>
      <c r="F33" s="98">
        <f>+D33-H33</f>
        <v>2046</v>
      </c>
      <c r="G33" s="96">
        <f t="shared" ref="G33:G34" si="8">+F33/D33</f>
        <v>0.31385181776346066</v>
      </c>
      <c r="H33" s="95">
        <f>+J33+L33</f>
        <v>4473</v>
      </c>
      <c r="I33" s="94">
        <f>+H33/365</f>
        <v>12.254794520547945</v>
      </c>
      <c r="J33" s="95">
        <v>4380</v>
      </c>
      <c r="K33" s="94">
        <f>+J33/365/Nodrosinajums!J7*1000</f>
        <v>73.170731707317074</v>
      </c>
      <c r="L33" s="101">
        <f>+L25</f>
        <v>93</v>
      </c>
      <c r="M33" s="102"/>
      <c r="N33" s="103"/>
    </row>
    <row r="34" spans="1:14" s="6" customFormat="1" ht="15.75">
      <c r="A34" s="194"/>
      <c r="B34" s="92">
        <v>2009</v>
      </c>
      <c r="C34" s="93"/>
      <c r="D34" s="95">
        <v>7693</v>
      </c>
      <c r="E34" s="94">
        <f>+D34/365</f>
        <v>21.076712328767123</v>
      </c>
      <c r="F34" s="98">
        <f t="shared" ref="F34:F35" si="9">+D34-H34</f>
        <v>4020</v>
      </c>
      <c r="G34" s="96">
        <f t="shared" si="8"/>
        <v>0.5225529702326791</v>
      </c>
      <c r="H34" s="95">
        <f t="shared" ref="H34:H35" si="10">+J34+L34</f>
        <v>3673</v>
      </c>
      <c r="I34" s="94">
        <f>+H34/365</f>
        <v>10.063013698630137</v>
      </c>
      <c r="J34" s="95">
        <v>3582</v>
      </c>
      <c r="K34" s="94">
        <f>+J34/365/Nodrosinajums!J7*1000</f>
        <v>59.839625793518209</v>
      </c>
      <c r="L34" s="101">
        <f>+L26</f>
        <v>91</v>
      </c>
      <c r="M34" s="102"/>
      <c r="N34" s="103"/>
    </row>
    <row r="35" spans="1:14" s="6" customFormat="1" ht="15.75">
      <c r="A35" s="195"/>
      <c r="B35" s="92">
        <v>2010</v>
      </c>
      <c r="C35" s="93"/>
      <c r="D35" s="95">
        <v>19610</v>
      </c>
      <c r="E35" s="94">
        <f>+D35/365</f>
        <v>53.726027397260275</v>
      </c>
      <c r="F35" s="98">
        <f t="shared" si="9"/>
        <v>15843</v>
      </c>
      <c r="G35" s="96">
        <f>+F35/D35</f>
        <v>0.80790413054564003</v>
      </c>
      <c r="H35" s="95">
        <f t="shared" si="10"/>
        <v>3767</v>
      </c>
      <c r="I35" s="94">
        <f>+H35/365</f>
        <v>10.32054794520548</v>
      </c>
      <c r="J35" s="95">
        <v>3728</v>
      </c>
      <c r="K35" s="94">
        <f>+J35/365/Nodrosinajums!J7*1000</f>
        <v>62.278650183762117</v>
      </c>
      <c r="L35" s="101">
        <f>+L27</f>
        <v>39</v>
      </c>
      <c r="M35" s="102"/>
      <c r="N35" s="103"/>
    </row>
    <row r="36" spans="1:14" s="26" customFormat="1" ht="15.75" customHeight="1">
      <c r="A36" s="22"/>
      <c r="B36" s="205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5"/>
    </row>
    <row r="37" spans="1:14" s="4" customFormat="1" ht="15.75" hidden="1">
      <c r="A37" s="14"/>
      <c r="B37" s="32"/>
      <c r="C37" s="30"/>
      <c r="D37" s="32"/>
      <c r="E37" s="29"/>
      <c r="F37" s="29"/>
      <c r="G37" s="32"/>
      <c r="H37" s="30"/>
      <c r="I37" s="30"/>
      <c r="J37" s="30"/>
      <c r="K37" s="33"/>
      <c r="L37" s="30"/>
      <c r="M37" s="30"/>
    </row>
    <row r="38" spans="1:14" ht="28.5" hidden="1" customHeight="1">
      <c r="B38" s="42"/>
    </row>
    <row r="39" spans="1:14" s="7" customFormat="1" ht="15.75" hidden="1">
      <c r="A39" s="141"/>
      <c r="B39" s="141"/>
      <c r="C39" s="141"/>
      <c r="D39" s="196"/>
      <c r="E39" s="197"/>
      <c r="F39" s="197"/>
      <c r="G39" s="197"/>
      <c r="H39" s="198"/>
      <c r="I39" s="198"/>
      <c r="J39" s="198"/>
      <c r="K39" s="198"/>
      <c r="L39" s="198"/>
      <c r="M39" s="199"/>
    </row>
    <row r="40" spans="1:14" s="7" customFormat="1" ht="33" hidden="1" customHeight="1">
      <c r="A40" s="141"/>
      <c r="B40" s="141"/>
      <c r="C40" s="141"/>
      <c r="D40" s="141"/>
      <c r="E40" s="141"/>
      <c r="F40" s="184"/>
      <c r="G40" s="186"/>
      <c r="H40" s="141"/>
      <c r="I40" s="141"/>
      <c r="J40" s="141"/>
      <c r="K40" s="141"/>
      <c r="L40" s="141"/>
      <c r="M40" s="141"/>
    </row>
    <row r="41" spans="1:14" s="7" customFormat="1" ht="33" hidden="1" customHeight="1">
      <c r="A41" s="141"/>
      <c r="B41" s="141"/>
      <c r="C41" s="141"/>
      <c r="D41" s="113"/>
      <c r="E41" s="113"/>
      <c r="F41" s="113"/>
      <c r="G41" s="113"/>
      <c r="H41" s="113"/>
      <c r="I41" s="113"/>
      <c r="J41" s="113"/>
      <c r="K41" s="113"/>
      <c r="L41" s="184"/>
      <c r="M41" s="207"/>
    </row>
    <row r="42" spans="1:14" s="6" customFormat="1" ht="15.75" hidden="1">
      <c r="A42" s="193"/>
      <c r="B42" s="92"/>
      <c r="C42" s="93"/>
      <c r="D42" s="92"/>
      <c r="E42" s="104"/>
      <c r="F42" s="98"/>
      <c r="G42" s="100"/>
      <c r="H42" s="98"/>
      <c r="I42" s="104"/>
      <c r="J42" s="98"/>
      <c r="K42" s="104"/>
      <c r="L42" s="125"/>
      <c r="M42" s="102"/>
    </row>
    <row r="43" spans="1:14" s="6" customFormat="1" ht="15.75" hidden="1">
      <c r="A43" s="194"/>
      <c r="B43" s="92"/>
      <c r="C43" s="93"/>
      <c r="D43" s="92"/>
      <c r="E43" s="104"/>
      <c r="F43" s="98"/>
      <c r="G43" s="100"/>
      <c r="H43" s="98"/>
      <c r="I43" s="104"/>
      <c r="J43" s="98"/>
      <c r="K43" s="104"/>
      <c r="L43" s="129"/>
      <c r="M43" s="102"/>
    </row>
    <row r="44" spans="1:14" s="6" customFormat="1" ht="15.75" hidden="1">
      <c r="A44" s="195"/>
      <c r="B44" s="92"/>
      <c r="C44" s="93"/>
      <c r="D44" s="92"/>
      <c r="E44" s="104"/>
      <c r="F44" s="98"/>
      <c r="G44" s="100"/>
      <c r="H44" s="98"/>
      <c r="I44" s="104"/>
      <c r="J44" s="98"/>
      <c r="K44" s="104"/>
      <c r="L44" s="129"/>
      <c r="M44" s="99"/>
    </row>
    <row r="45" spans="1:14" s="6" customFormat="1" ht="21" hidden="1" customHeight="1">
      <c r="A45" s="14"/>
      <c r="B45" s="20"/>
      <c r="C45" s="16"/>
      <c r="D45" s="17"/>
      <c r="E45" s="18"/>
      <c r="F45" s="19"/>
      <c r="G45" s="21"/>
      <c r="H45" s="19"/>
      <c r="I45" s="19"/>
      <c r="J45" s="19"/>
      <c r="K45" s="18"/>
      <c r="L45" s="19"/>
      <c r="M45" s="28"/>
    </row>
    <row r="46" spans="1:14" s="7" customFormat="1" ht="15.75" hidden="1">
      <c r="A46" s="141"/>
      <c r="B46" s="141"/>
      <c r="C46" s="141"/>
      <c r="D46" s="196"/>
      <c r="E46" s="197"/>
      <c r="F46" s="197"/>
      <c r="G46" s="197"/>
      <c r="H46" s="198"/>
      <c r="I46" s="198"/>
      <c r="J46" s="198"/>
      <c r="K46" s="198"/>
      <c r="L46" s="198"/>
      <c r="M46" s="199"/>
    </row>
    <row r="47" spans="1:14" s="7" customFormat="1" ht="33" hidden="1" customHeight="1">
      <c r="A47" s="141"/>
      <c r="B47" s="141"/>
      <c r="C47" s="141"/>
      <c r="D47" s="141"/>
      <c r="E47" s="141"/>
      <c r="F47" s="184"/>
      <c r="G47" s="186"/>
      <c r="H47" s="141"/>
      <c r="I47" s="141"/>
      <c r="J47" s="141"/>
      <c r="K47" s="141"/>
      <c r="L47" s="141"/>
      <c r="M47" s="141"/>
    </row>
    <row r="48" spans="1:14" s="7" customFormat="1" ht="33" hidden="1" customHeight="1">
      <c r="A48" s="141"/>
      <c r="B48" s="141"/>
      <c r="C48" s="141"/>
      <c r="D48" s="113"/>
      <c r="E48" s="113"/>
      <c r="F48" s="113"/>
      <c r="G48" s="113"/>
      <c r="H48" s="113"/>
      <c r="I48" s="113"/>
      <c r="J48" s="113"/>
      <c r="K48" s="113"/>
      <c r="L48" s="184"/>
      <c r="M48" s="186"/>
    </row>
    <row r="49" spans="1:15" s="6" customFormat="1" ht="15.75" hidden="1">
      <c r="A49" s="193"/>
      <c r="B49" s="92"/>
      <c r="C49" s="93"/>
      <c r="D49" s="95"/>
      <c r="E49" s="94"/>
      <c r="F49" s="98"/>
      <c r="G49" s="100"/>
      <c r="H49" s="95"/>
      <c r="I49" s="94"/>
      <c r="J49" s="95"/>
      <c r="K49" s="94"/>
      <c r="L49" s="125"/>
      <c r="M49" s="102"/>
      <c r="N49" s="103"/>
    </row>
    <row r="50" spans="1:15" s="6" customFormat="1" ht="15.75" hidden="1">
      <c r="A50" s="194"/>
      <c r="B50" s="92"/>
      <c r="C50" s="93"/>
      <c r="D50" s="95"/>
      <c r="E50" s="94"/>
      <c r="F50" s="98"/>
      <c r="G50" s="100"/>
      <c r="H50" s="95"/>
      <c r="I50" s="94"/>
      <c r="J50" s="95"/>
      <c r="K50" s="94"/>
      <c r="L50" s="125"/>
      <c r="M50" s="102"/>
      <c r="N50" s="103"/>
    </row>
    <row r="51" spans="1:15" s="6" customFormat="1" ht="15.75" hidden="1">
      <c r="A51" s="195"/>
      <c r="B51" s="92"/>
      <c r="C51" s="93"/>
      <c r="D51" s="95"/>
      <c r="E51" s="94"/>
      <c r="F51" s="98"/>
      <c r="G51" s="100"/>
      <c r="H51" s="95"/>
      <c r="I51" s="94"/>
      <c r="J51" s="95"/>
      <c r="K51" s="94"/>
      <c r="L51" s="125"/>
      <c r="M51" s="102"/>
      <c r="N51" s="103"/>
    </row>
    <row r="52" spans="1:15" s="6" customFormat="1" ht="20.25" hidden="1" customHeight="1">
      <c r="A52" s="14"/>
      <c r="B52" s="205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6"/>
    </row>
    <row r="53" spans="1:15" s="4" customFormat="1" ht="8.25" hidden="1" customHeight="1">
      <c r="A53" s="14"/>
      <c r="B53" s="40"/>
      <c r="C53" s="30"/>
      <c r="D53" s="32"/>
      <c r="E53" s="29"/>
      <c r="F53" s="29"/>
      <c r="G53" s="213"/>
      <c r="H53" s="214"/>
      <c r="I53" s="214"/>
      <c r="J53" s="214"/>
      <c r="K53" s="214"/>
      <c r="L53" s="214"/>
      <c r="M53" s="214"/>
    </row>
    <row r="54" spans="1:15" s="4" customFormat="1" ht="30" hidden="1" customHeight="1">
      <c r="A54" s="14"/>
      <c r="B54" s="43"/>
      <c r="C54" s="30"/>
      <c r="D54" s="32"/>
      <c r="E54" s="29"/>
      <c r="F54" s="29"/>
      <c r="G54" s="32"/>
      <c r="H54" s="30"/>
      <c r="I54" s="30"/>
      <c r="J54" s="30"/>
      <c r="K54" s="33"/>
      <c r="L54" s="30"/>
      <c r="M54" s="30"/>
    </row>
    <row r="55" spans="1:15" s="7" customFormat="1" ht="15.75" hidden="1" customHeight="1">
      <c r="A55" s="141"/>
      <c r="B55" s="157"/>
      <c r="C55" s="157"/>
      <c r="D55" s="196"/>
      <c r="E55" s="197"/>
      <c r="F55" s="197"/>
      <c r="G55" s="197"/>
      <c r="H55" s="197"/>
      <c r="I55" s="197"/>
      <c r="J55" s="197"/>
      <c r="K55" s="197"/>
      <c r="L55" s="197"/>
      <c r="M55" s="204"/>
    </row>
    <row r="56" spans="1:15" s="7" customFormat="1" ht="33" hidden="1" customHeight="1">
      <c r="A56" s="141"/>
      <c r="B56" s="203"/>
      <c r="C56" s="203"/>
      <c r="D56" s="184"/>
      <c r="E56" s="186"/>
      <c r="F56" s="184"/>
      <c r="G56" s="186"/>
      <c r="H56" s="184"/>
      <c r="I56" s="185"/>
      <c r="J56" s="185"/>
      <c r="K56" s="185"/>
      <c r="L56" s="185"/>
      <c r="M56" s="186"/>
    </row>
    <row r="57" spans="1:15" s="7" customFormat="1" ht="33" hidden="1" customHeight="1">
      <c r="A57" s="141"/>
      <c r="B57" s="158"/>
      <c r="C57" s="158"/>
      <c r="D57" s="113"/>
      <c r="E57" s="113"/>
      <c r="F57" s="113"/>
      <c r="G57" s="113"/>
      <c r="H57" s="113"/>
      <c r="I57" s="113"/>
      <c r="J57" s="113"/>
      <c r="K57" s="113"/>
      <c r="L57" s="184"/>
      <c r="M57" s="186"/>
    </row>
    <row r="58" spans="1:15" s="6" customFormat="1" ht="15.75" hidden="1">
      <c r="A58" s="200"/>
      <c r="B58" s="92"/>
      <c r="C58" s="93"/>
      <c r="D58" s="92"/>
      <c r="E58" s="92"/>
      <c r="F58" s="98"/>
      <c r="G58" s="106"/>
      <c r="H58" s="92"/>
      <c r="I58" s="104"/>
      <c r="J58" s="92"/>
      <c r="K58" s="104"/>
      <c r="L58" s="216"/>
      <c r="M58" s="209"/>
      <c r="O58" s="7"/>
    </row>
    <row r="59" spans="1:15" s="6" customFormat="1" ht="15.75" hidden="1">
      <c r="A59" s="201"/>
      <c r="B59" s="92"/>
      <c r="C59" s="93"/>
      <c r="D59" s="92"/>
      <c r="E59" s="104"/>
      <c r="F59" s="98"/>
      <c r="G59" s="106"/>
      <c r="H59" s="98"/>
      <c r="I59" s="104"/>
      <c r="J59" s="98"/>
      <c r="K59" s="104"/>
      <c r="L59" s="216"/>
      <c r="M59" s="209"/>
    </row>
    <row r="60" spans="1:15" s="6" customFormat="1" ht="15.75" hidden="1">
      <c r="A60" s="202"/>
      <c r="B60" s="92"/>
      <c r="C60" s="93"/>
      <c r="D60" s="92"/>
      <c r="E60" s="104"/>
      <c r="F60" s="98"/>
      <c r="G60" s="106"/>
      <c r="H60" s="98"/>
      <c r="I60" s="104"/>
      <c r="J60" s="98"/>
      <c r="K60" s="104"/>
      <c r="L60" s="216"/>
      <c r="M60" s="209"/>
    </row>
    <row r="61" spans="1:15" s="6" customFormat="1" ht="4.5" hidden="1" customHeight="1">
      <c r="A61" s="14"/>
      <c r="B61" s="20"/>
      <c r="C61" s="16"/>
      <c r="D61" s="17"/>
      <c r="E61" s="18"/>
      <c r="F61" s="19"/>
      <c r="G61" s="21"/>
      <c r="H61" s="19"/>
      <c r="I61" s="19"/>
      <c r="J61" s="19"/>
      <c r="K61" s="18"/>
      <c r="L61" s="19"/>
      <c r="M61" s="28"/>
    </row>
    <row r="62" spans="1:15" s="26" customFormat="1" ht="3" hidden="1" customHeight="1">
      <c r="A62" s="22"/>
      <c r="B62" s="20"/>
      <c r="C62" s="24"/>
      <c r="D62" s="20"/>
      <c r="E62" s="27"/>
      <c r="F62" s="34"/>
      <c r="G62" s="35"/>
      <c r="H62" s="34"/>
      <c r="I62" s="34"/>
      <c r="J62" s="34"/>
      <c r="K62" s="27"/>
      <c r="L62" s="34"/>
      <c r="M62" s="36"/>
    </row>
    <row r="63" spans="1:15" s="4" customFormat="1" ht="15.75" hidden="1">
      <c r="A63" s="14"/>
      <c r="B63" s="30"/>
      <c r="C63" s="30"/>
      <c r="D63" s="30"/>
      <c r="E63" s="29"/>
      <c r="F63" s="31"/>
      <c r="G63" s="31"/>
      <c r="H63" s="30"/>
      <c r="I63" s="30"/>
      <c r="J63" s="30"/>
      <c r="K63" s="31"/>
      <c r="L63" s="30"/>
      <c r="M63" s="30"/>
    </row>
    <row r="64" spans="1:15" s="6" customFormat="1" ht="5.25" hidden="1" customHeight="1">
      <c r="B64" s="5"/>
    </row>
    <row r="65" spans="1:14" s="7" customFormat="1" ht="15.75" hidden="1">
      <c r="A65" s="141"/>
      <c r="B65" s="141"/>
      <c r="C65" s="141"/>
      <c r="D65" s="196"/>
      <c r="E65" s="197"/>
      <c r="F65" s="197"/>
      <c r="G65" s="197"/>
      <c r="H65" s="198"/>
      <c r="I65" s="198"/>
      <c r="J65" s="198"/>
      <c r="K65" s="198"/>
      <c r="L65" s="198"/>
      <c r="M65" s="199"/>
    </row>
    <row r="66" spans="1:14" s="7" customFormat="1" ht="33" hidden="1" customHeight="1">
      <c r="A66" s="141"/>
      <c r="B66" s="141"/>
      <c r="C66" s="141"/>
      <c r="D66" s="141"/>
      <c r="E66" s="141"/>
      <c r="F66" s="184"/>
      <c r="G66" s="186"/>
      <c r="H66" s="141"/>
      <c r="I66" s="141"/>
      <c r="J66" s="141"/>
      <c r="K66" s="141"/>
      <c r="L66" s="141"/>
      <c r="M66" s="141"/>
    </row>
    <row r="67" spans="1:14" s="7" customFormat="1" ht="33" hidden="1" customHeight="1">
      <c r="A67" s="141"/>
      <c r="B67" s="141"/>
      <c r="C67" s="141"/>
      <c r="D67" s="113"/>
      <c r="E67" s="113"/>
      <c r="F67" s="113"/>
      <c r="G67" s="113"/>
      <c r="H67" s="113"/>
      <c r="I67" s="113"/>
      <c r="J67" s="113"/>
      <c r="K67" s="113"/>
      <c r="L67" s="184"/>
      <c r="M67" s="186"/>
    </row>
    <row r="68" spans="1:14" s="6" customFormat="1" ht="15.75" hidden="1">
      <c r="A68" s="200"/>
      <c r="B68" s="92"/>
      <c r="C68" s="93"/>
      <c r="D68" s="95"/>
      <c r="E68" s="94"/>
      <c r="F68" s="98"/>
      <c r="G68" s="98"/>
      <c r="H68" s="95"/>
      <c r="I68" s="104"/>
      <c r="J68" s="95"/>
      <c r="K68" s="94"/>
      <c r="L68" s="208"/>
      <c r="M68" s="212"/>
      <c r="N68" s="103"/>
    </row>
    <row r="69" spans="1:14" s="6" customFormat="1" ht="15.75" hidden="1">
      <c r="A69" s="201"/>
      <c r="B69" s="92"/>
      <c r="C69" s="93"/>
      <c r="D69" s="95"/>
      <c r="E69" s="94"/>
      <c r="F69" s="98"/>
      <c r="G69" s="98"/>
      <c r="H69" s="95"/>
      <c r="I69" s="104"/>
      <c r="J69" s="95"/>
      <c r="K69" s="94"/>
      <c r="L69" s="105"/>
      <c r="M69" s="102"/>
      <c r="N69" s="103"/>
    </row>
    <row r="70" spans="1:14" s="6" customFormat="1" ht="15.75" hidden="1">
      <c r="A70" s="202"/>
      <c r="B70" s="92"/>
      <c r="C70" s="93"/>
      <c r="D70" s="95"/>
      <c r="E70" s="94"/>
      <c r="F70" s="98"/>
      <c r="G70" s="98"/>
      <c r="H70" s="95"/>
      <c r="I70" s="104"/>
      <c r="J70" s="95"/>
      <c r="K70" s="94"/>
      <c r="L70" s="105"/>
      <c r="M70" s="102"/>
      <c r="N70" s="103"/>
    </row>
    <row r="71" spans="1:14" s="26" customFormat="1" ht="18" hidden="1" customHeight="1">
      <c r="A71" s="22"/>
      <c r="B71" s="205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5"/>
    </row>
    <row r="72" spans="1:14" s="4" customFormat="1" ht="15.75" hidden="1">
      <c r="A72" s="14"/>
      <c r="B72" s="32"/>
      <c r="C72" s="30"/>
      <c r="D72" s="32"/>
      <c r="E72" s="29"/>
      <c r="F72" s="29"/>
      <c r="G72" s="31"/>
      <c r="H72" s="30"/>
      <c r="I72" s="30"/>
      <c r="J72" s="30"/>
      <c r="K72" s="33"/>
      <c r="L72" s="30"/>
      <c r="M72" s="30"/>
    </row>
    <row r="73" spans="1:14" s="4" customFormat="1" ht="18.75" hidden="1">
      <c r="A73" s="14"/>
      <c r="B73" s="43"/>
      <c r="C73" s="30"/>
      <c r="D73" s="32"/>
      <c r="E73" s="29"/>
      <c r="F73" s="29"/>
      <c r="G73" s="32"/>
      <c r="H73" s="30"/>
      <c r="I73" s="30"/>
      <c r="J73" s="30"/>
      <c r="K73" s="33"/>
      <c r="L73" s="30"/>
      <c r="M73" s="30"/>
    </row>
    <row r="74" spans="1:14" s="7" customFormat="1" ht="15.75" hidden="1" customHeight="1">
      <c r="A74" s="141"/>
      <c r="B74" s="141"/>
      <c r="C74" s="141"/>
      <c r="D74" s="196"/>
      <c r="E74" s="197"/>
      <c r="F74" s="197"/>
      <c r="G74" s="197"/>
      <c r="H74" s="197"/>
      <c r="I74" s="197"/>
      <c r="J74" s="197"/>
      <c r="K74" s="197"/>
      <c r="L74" s="197"/>
      <c r="M74" s="204"/>
    </row>
    <row r="75" spans="1:14" s="7" customFormat="1" ht="33" hidden="1" customHeight="1">
      <c r="A75" s="141"/>
      <c r="B75" s="141"/>
      <c r="C75" s="141"/>
      <c r="D75" s="141"/>
      <c r="E75" s="141"/>
      <c r="F75" s="184"/>
      <c r="G75" s="186"/>
      <c r="H75" s="141"/>
      <c r="I75" s="141"/>
      <c r="J75" s="141"/>
      <c r="K75" s="141"/>
      <c r="L75" s="141"/>
      <c r="M75" s="141"/>
    </row>
    <row r="76" spans="1:14" s="7" customFormat="1" ht="33" hidden="1" customHeight="1">
      <c r="A76" s="141"/>
      <c r="B76" s="141"/>
      <c r="C76" s="141"/>
      <c r="D76" s="113"/>
      <c r="E76" s="113"/>
      <c r="F76" s="113"/>
      <c r="G76" s="113"/>
      <c r="H76" s="113"/>
      <c r="I76" s="113"/>
      <c r="J76" s="113"/>
      <c r="K76" s="113"/>
      <c r="L76" s="184"/>
      <c r="M76" s="207"/>
    </row>
    <row r="77" spans="1:14" s="6" customFormat="1" ht="15.75" hidden="1">
      <c r="A77" s="200"/>
      <c r="B77" s="92"/>
      <c r="C77" s="93"/>
      <c r="D77" s="92"/>
      <c r="E77" s="92"/>
      <c r="F77" s="98"/>
      <c r="G77" s="106"/>
      <c r="H77" s="92"/>
      <c r="I77" s="104"/>
      <c r="J77" s="92"/>
      <c r="K77" s="104"/>
      <c r="L77" s="216"/>
      <c r="M77" s="209"/>
    </row>
    <row r="78" spans="1:14" s="6" customFormat="1" ht="15.75" hidden="1">
      <c r="A78" s="201"/>
      <c r="B78" s="92"/>
      <c r="C78" s="93"/>
      <c r="D78" s="92"/>
      <c r="E78" s="104"/>
      <c r="F78" s="98"/>
      <c r="G78" s="106"/>
      <c r="H78" s="98"/>
      <c r="I78" s="104"/>
      <c r="J78" s="98"/>
      <c r="K78" s="104"/>
      <c r="L78" s="216"/>
      <c r="M78" s="209"/>
    </row>
    <row r="79" spans="1:14" s="6" customFormat="1" ht="15.75" hidden="1">
      <c r="A79" s="202"/>
      <c r="B79" s="92"/>
      <c r="C79" s="93"/>
      <c r="D79" s="92"/>
      <c r="E79" s="104"/>
      <c r="F79" s="98"/>
      <c r="G79" s="106"/>
      <c r="H79" s="98"/>
      <c r="I79" s="104"/>
      <c r="J79" s="98"/>
      <c r="K79" s="104"/>
      <c r="L79" s="216"/>
      <c r="M79" s="209"/>
    </row>
    <row r="80" spans="1:14" s="6" customFormat="1" ht="15.75" hidden="1">
      <c r="A80" s="14"/>
      <c r="B80" s="20"/>
      <c r="C80" s="16"/>
      <c r="D80" s="17"/>
      <c r="E80" s="18"/>
      <c r="F80" s="19"/>
      <c r="G80" s="21"/>
      <c r="H80" s="19"/>
      <c r="I80" s="19"/>
      <c r="J80" s="19"/>
      <c r="K80" s="18"/>
      <c r="L80" s="19"/>
      <c r="M80" s="28"/>
    </row>
    <row r="81" spans="1:14" s="26" customFormat="1" ht="15.75" hidden="1">
      <c r="A81" s="22"/>
      <c r="B81" s="20"/>
      <c r="C81" s="24"/>
      <c r="D81" s="20"/>
      <c r="E81" s="27"/>
      <c r="F81" s="34"/>
      <c r="G81" s="35"/>
      <c r="H81" s="34"/>
      <c r="I81" s="34"/>
      <c r="J81" s="34"/>
      <c r="K81" s="27"/>
      <c r="L81" s="34"/>
      <c r="M81" s="36"/>
    </row>
    <row r="82" spans="1:14" s="4" customFormat="1" ht="15.75" hidden="1">
      <c r="A82" s="14"/>
      <c r="B82" s="29"/>
      <c r="C82" s="30"/>
      <c r="D82" s="30"/>
      <c r="E82" s="29"/>
      <c r="F82" s="29"/>
      <c r="G82" s="31"/>
      <c r="H82" s="30"/>
      <c r="I82" s="30"/>
      <c r="J82" s="30"/>
      <c r="K82" s="31"/>
      <c r="L82" s="30"/>
      <c r="M82" s="30"/>
    </row>
    <row r="83" spans="1:14" s="6" customFormat="1" ht="17.25" hidden="1" customHeight="1">
      <c r="B83" s="54"/>
    </row>
    <row r="84" spans="1:14" s="6" customFormat="1" ht="15.75" hidden="1" customHeight="1">
      <c r="B84" s="54"/>
    </row>
    <row r="85" spans="1:14" s="6" customFormat="1" ht="25.5" hidden="1" customHeight="1">
      <c r="B85" s="54"/>
    </row>
    <row r="86" spans="1:14" s="6" customFormat="1" ht="25.5" hidden="1" customHeight="1">
      <c r="B86" s="54"/>
    </row>
    <row r="87" spans="1:14" s="7" customFormat="1" ht="15.75" hidden="1">
      <c r="A87" s="141"/>
      <c r="B87" s="141"/>
      <c r="C87" s="141"/>
      <c r="D87" s="196"/>
      <c r="E87" s="197"/>
      <c r="F87" s="197"/>
      <c r="G87" s="197"/>
      <c r="H87" s="198"/>
      <c r="I87" s="198"/>
      <c r="J87" s="198"/>
      <c r="K87" s="198"/>
      <c r="L87" s="198"/>
      <c r="M87" s="199"/>
    </row>
    <row r="88" spans="1:14" s="7" customFormat="1" ht="33" hidden="1" customHeight="1">
      <c r="A88" s="141"/>
      <c r="B88" s="141"/>
      <c r="C88" s="141"/>
      <c r="D88" s="141"/>
      <c r="E88" s="141"/>
      <c r="F88" s="184"/>
      <c r="G88" s="186"/>
      <c r="H88" s="141"/>
      <c r="I88" s="141"/>
      <c r="J88" s="141"/>
      <c r="K88" s="141"/>
      <c r="L88" s="141"/>
      <c r="M88" s="141"/>
    </row>
    <row r="89" spans="1:14" s="7" customFormat="1" ht="33" hidden="1" customHeight="1">
      <c r="A89" s="141"/>
      <c r="B89" s="141"/>
      <c r="C89" s="141"/>
      <c r="D89" s="113"/>
      <c r="E89" s="113"/>
      <c r="F89" s="113"/>
      <c r="G89" s="113"/>
      <c r="H89" s="113"/>
      <c r="I89" s="113"/>
      <c r="J89" s="113"/>
      <c r="K89" s="113"/>
      <c r="L89" s="184"/>
      <c r="M89" s="186"/>
    </row>
    <row r="90" spans="1:14" s="6" customFormat="1" ht="15.75" hidden="1">
      <c r="A90" s="200"/>
      <c r="B90" s="92"/>
      <c r="C90" s="93"/>
      <c r="D90" s="95"/>
      <c r="E90" s="94"/>
      <c r="F90" s="98"/>
      <c r="G90" s="98"/>
      <c r="H90" s="95"/>
      <c r="I90" s="104"/>
      <c r="J90" s="95"/>
      <c r="K90" s="94"/>
      <c r="L90" s="228"/>
      <c r="M90" s="229"/>
      <c r="N90" s="103"/>
    </row>
    <row r="91" spans="1:14" s="6" customFormat="1" ht="15.75" hidden="1">
      <c r="A91" s="201"/>
      <c r="B91" s="92"/>
      <c r="C91" s="93"/>
      <c r="D91" s="95"/>
      <c r="E91" s="94"/>
      <c r="F91" s="98"/>
      <c r="G91" s="98"/>
      <c r="H91" s="95"/>
      <c r="I91" s="104"/>
      <c r="J91" s="95"/>
      <c r="K91" s="94"/>
      <c r="L91" s="105"/>
      <c r="M91" s="102"/>
      <c r="N91" s="103"/>
    </row>
    <row r="92" spans="1:14" s="6" customFormat="1" ht="15.75" hidden="1">
      <c r="A92" s="202"/>
      <c r="B92" s="92"/>
      <c r="C92" s="93"/>
      <c r="D92" s="95"/>
      <c r="E92" s="94"/>
      <c r="F92" s="98"/>
      <c r="G92" s="98"/>
      <c r="H92" s="95"/>
      <c r="I92" s="104"/>
      <c r="J92" s="95"/>
      <c r="K92" s="94"/>
      <c r="L92" s="105"/>
      <c r="M92" s="102"/>
      <c r="N92" s="103"/>
    </row>
    <row r="93" spans="1:14" s="26" customFormat="1" ht="18" hidden="1" customHeight="1">
      <c r="A93" s="22"/>
      <c r="B93" s="23"/>
      <c r="C93" s="24"/>
      <c r="D93" s="217"/>
      <c r="E93" s="218"/>
      <c r="F93" s="218"/>
      <c r="G93" s="218"/>
      <c r="H93" s="218"/>
      <c r="I93" s="218"/>
      <c r="J93" s="218"/>
      <c r="K93" s="218"/>
      <c r="L93" s="218"/>
      <c r="M93" s="218"/>
      <c r="N93" s="25"/>
    </row>
    <row r="94" spans="1:14" ht="21" hidden="1" customHeight="1">
      <c r="B94" s="136"/>
    </row>
  </sheetData>
  <mergeCells count="112">
    <mergeCell ref="A87:A89"/>
    <mergeCell ref="B87:B89"/>
    <mergeCell ref="C87:C89"/>
    <mergeCell ref="D87:M87"/>
    <mergeCell ref="L89:M89"/>
    <mergeCell ref="A90:A92"/>
    <mergeCell ref="D93:M93"/>
    <mergeCell ref="A74:A76"/>
    <mergeCell ref="B74:B76"/>
    <mergeCell ref="C74:C76"/>
    <mergeCell ref="D74:M74"/>
    <mergeCell ref="D75:E75"/>
    <mergeCell ref="F75:G75"/>
    <mergeCell ref="H75:M75"/>
    <mergeCell ref="L76:M76"/>
    <mergeCell ref="A77:A79"/>
    <mergeCell ref="L77:M77"/>
    <mergeCell ref="L78:M78"/>
    <mergeCell ref="L79:M79"/>
    <mergeCell ref="L90:M90"/>
    <mergeCell ref="A4:A6"/>
    <mergeCell ref="A7:A9"/>
    <mergeCell ref="A13:A15"/>
    <mergeCell ref="B13:B15"/>
    <mergeCell ref="C13:C15"/>
    <mergeCell ref="B4:B6"/>
    <mergeCell ref="C4:C6"/>
    <mergeCell ref="L41:M41"/>
    <mergeCell ref="A42:A44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16:A18"/>
    <mergeCell ref="A22:A24"/>
    <mergeCell ref="B22:B24"/>
    <mergeCell ref="C22:C24"/>
    <mergeCell ref="D22:M22"/>
    <mergeCell ref="D23:E23"/>
    <mergeCell ref="H31:M31"/>
    <mergeCell ref="L32:M32"/>
    <mergeCell ref="B36:M36"/>
    <mergeCell ref="L24:M24"/>
    <mergeCell ref="D88:E88"/>
    <mergeCell ref="F88:G88"/>
    <mergeCell ref="L6:M6"/>
    <mergeCell ref="F23:G23"/>
    <mergeCell ref="H23:M23"/>
    <mergeCell ref="L16:M16"/>
    <mergeCell ref="L17:M17"/>
    <mergeCell ref="L18:M18"/>
    <mergeCell ref="L15:M15"/>
    <mergeCell ref="F11:M11"/>
    <mergeCell ref="L8:M8"/>
    <mergeCell ref="L9:M9"/>
    <mergeCell ref="H88:M88"/>
    <mergeCell ref="L68:M68"/>
    <mergeCell ref="B71:M71"/>
    <mergeCell ref="G53:M53"/>
    <mergeCell ref="B20:M20"/>
    <mergeCell ref="B52:M52"/>
    <mergeCell ref="B10:L10"/>
    <mergeCell ref="L58:M58"/>
    <mergeCell ref="A68:A70"/>
    <mergeCell ref="A55:A57"/>
    <mergeCell ref="B55:B57"/>
    <mergeCell ref="C55:C57"/>
    <mergeCell ref="D55:M55"/>
    <mergeCell ref="D56:E56"/>
    <mergeCell ref="F56:G56"/>
    <mergeCell ref="H56:M56"/>
    <mergeCell ref="L57:M57"/>
    <mergeCell ref="A58:A60"/>
    <mergeCell ref="A65:A67"/>
    <mergeCell ref="B65:B67"/>
    <mergeCell ref="C65:C67"/>
    <mergeCell ref="D65:M65"/>
    <mergeCell ref="D66:E66"/>
    <mergeCell ref="F66:G66"/>
    <mergeCell ref="H66:M66"/>
    <mergeCell ref="L67:M67"/>
    <mergeCell ref="L59:M59"/>
    <mergeCell ref="L60:M60"/>
    <mergeCell ref="A49:A51"/>
    <mergeCell ref="A25:A27"/>
    <mergeCell ref="A33:A35"/>
    <mergeCell ref="A46:A48"/>
    <mergeCell ref="B46:B48"/>
    <mergeCell ref="C46:C48"/>
    <mergeCell ref="D46:M46"/>
    <mergeCell ref="D47:E47"/>
    <mergeCell ref="F47:G47"/>
    <mergeCell ref="H47:M47"/>
    <mergeCell ref="L48:M48"/>
    <mergeCell ref="A39:A41"/>
    <mergeCell ref="B39:B41"/>
    <mergeCell ref="C39:C41"/>
    <mergeCell ref="D39:M39"/>
    <mergeCell ref="D40:E40"/>
    <mergeCell ref="F40:G40"/>
    <mergeCell ref="H40:M40"/>
    <mergeCell ref="A30:A32"/>
    <mergeCell ref="B30:B32"/>
    <mergeCell ref="C30:C32"/>
    <mergeCell ref="D30:M30"/>
    <mergeCell ref="D31:E31"/>
    <mergeCell ref="F31:G3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4" manualBreakCount="4">
    <brk id="20" max="16383" man="1"/>
    <brk id="37" max="16383" man="1"/>
    <brk id="53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topLeftCell="B1" workbookViewId="0">
      <selection activeCell="D7" sqref="D7"/>
    </sheetView>
  </sheetViews>
  <sheetFormatPr defaultRowHeight="15.75"/>
  <cols>
    <col min="1" max="1" width="7.140625" style="6" customWidth="1"/>
    <col min="2" max="2" width="13.28515625" style="6" customWidth="1"/>
    <col min="3" max="8" width="17.85546875" style="6" customWidth="1"/>
    <col min="9" max="16384" width="9.140625" style="6"/>
  </cols>
  <sheetData>
    <row r="1" spans="1:8" s="8" customFormat="1" ht="29.25" customHeight="1">
      <c r="A1" s="162" t="s">
        <v>55</v>
      </c>
      <c r="B1" s="162"/>
      <c r="C1" s="162"/>
      <c r="D1" s="162"/>
      <c r="E1" s="162"/>
    </row>
    <row r="2" spans="1:8" s="8" customFormat="1" ht="33" customHeight="1">
      <c r="A2" s="9" t="str">
        <f>+'U-K-apjomi'!B2</f>
        <v>Vecumnieku novads</v>
      </c>
      <c r="B2" s="45"/>
      <c r="C2" s="45"/>
      <c r="D2" s="45"/>
      <c r="E2" s="45"/>
    </row>
    <row r="3" spans="1:8" s="108" customFormat="1" ht="30" customHeight="1">
      <c r="A3" s="219" t="s">
        <v>0</v>
      </c>
      <c r="B3" s="219" t="s">
        <v>1</v>
      </c>
      <c r="C3" s="219" t="s">
        <v>48</v>
      </c>
      <c r="D3" s="219"/>
      <c r="E3" s="219"/>
      <c r="F3" s="219" t="s">
        <v>56</v>
      </c>
      <c r="G3" s="219"/>
      <c r="H3" s="219"/>
    </row>
    <row r="4" spans="1:8" s="109" customFormat="1" ht="21.75" customHeight="1">
      <c r="A4" s="220"/>
      <c r="B4" s="221"/>
      <c r="C4" s="219" t="s">
        <v>49</v>
      </c>
      <c r="D4" s="219" t="s">
        <v>50</v>
      </c>
      <c r="E4" s="219" t="s">
        <v>51</v>
      </c>
      <c r="F4" s="219" t="s">
        <v>52</v>
      </c>
      <c r="G4" s="219" t="s">
        <v>53</v>
      </c>
      <c r="H4" s="219" t="s">
        <v>54</v>
      </c>
    </row>
    <row r="5" spans="1:8" s="109" customFormat="1" ht="6" customHeight="1">
      <c r="A5" s="221"/>
      <c r="B5" s="221"/>
      <c r="C5" s="222"/>
      <c r="D5" s="222"/>
      <c r="E5" s="222"/>
      <c r="F5" s="222"/>
      <c r="G5" s="222"/>
      <c r="H5" s="222"/>
    </row>
    <row r="6" spans="1:8" s="109" customFormat="1" ht="132" customHeight="1">
      <c r="A6" s="56">
        <v>1</v>
      </c>
      <c r="B6" s="127" t="str">
        <f>+Nodrosinajums!B6</f>
        <v>Valle</v>
      </c>
      <c r="C6" s="127" t="s">
        <v>74</v>
      </c>
      <c r="D6" s="127" t="s">
        <v>90</v>
      </c>
      <c r="E6" s="127" t="s">
        <v>75</v>
      </c>
      <c r="F6" s="127" t="s">
        <v>66</v>
      </c>
      <c r="G6" s="127" t="s">
        <v>76</v>
      </c>
      <c r="H6" s="127" t="s">
        <v>77</v>
      </c>
    </row>
    <row r="7" spans="1:8" s="109" customFormat="1" ht="50.25" customHeight="1">
      <c r="A7" s="56">
        <v>2</v>
      </c>
      <c r="B7" s="127" t="str">
        <f>+Nodrosinajums!B7</f>
        <v>Beibeži</v>
      </c>
      <c r="C7" s="127" t="s">
        <v>91</v>
      </c>
      <c r="D7" s="127" t="s">
        <v>89</v>
      </c>
      <c r="E7" s="127" t="s">
        <v>89</v>
      </c>
      <c r="F7" s="127" t="str">
        <f>+F6</f>
        <v>Atbilst normat. prasībām</v>
      </c>
      <c r="G7" s="127" t="s">
        <v>87</v>
      </c>
      <c r="H7" s="127" t="s">
        <v>88</v>
      </c>
    </row>
    <row r="8" spans="1:8" s="109" customFormat="1" ht="36.75" hidden="1" customHeight="1">
      <c r="A8" s="56"/>
      <c r="B8" s="127"/>
      <c r="C8" s="127"/>
      <c r="D8" s="127"/>
      <c r="E8" s="127"/>
      <c r="F8" s="223"/>
      <c r="G8" s="224"/>
      <c r="H8" s="225"/>
    </row>
    <row r="9" spans="1:8" s="109" customFormat="1" ht="36.75" hidden="1" customHeight="1">
      <c r="A9" s="56"/>
      <c r="B9" s="127"/>
      <c r="C9" s="127"/>
      <c r="D9" s="127"/>
      <c r="E9" s="127"/>
      <c r="F9" s="127"/>
      <c r="G9" s="127"/>
      <c r="H9" s="56"/>
    </row>
    <row r="10" spans="1:8" s="109" customFormat="1" ht="54.75" hidden="1" customHeight="1">
      <c r="A10" s="56"/>
      <c r="B10" s="127"/>
      <c r="C10" s="127"/>
      <c r="D10" s="127"/>
      <c r="E10" s="127"/>
      <c r="F10" s="127"/>
      <c r="G10" s="127"/>
      <c r="H10" s="127"/>
    </row>
  </sheetData>
  <mergeCells count="12">
    <mergeCell ref="F8:H8"/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tabSelected="1" topLeftCell="D8" workbookViewId="0">
      <selection activeCell="E20" sqref="E20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6.140625" style="46" customWidth="1"/>
    <col min="9" max="9" width="28.85546875" style="237" customWidth="1"/>
    <col min="10" max="16384" width="9.140625" style="46"/>
  </cols>
  <sheetData>
    <row r="1" spans="1:9" s="8" customFormat="1" ht="18.75">
      <c r="A1" s="162" t="s">
        <v>57</v>
      </c>
      <c r="B1" s="162"/>
      <c r="C1" s="162"/>
      <c r="D1" s="162"/>
      <c r="E1" s="162"/>
      <c r="I1" s="230"/>
    </row>
    <row r="2" spans="1:9" s="8" customFormat="1" ht="31.5" customHeight="1">
      <c r="A2" s="9" t="str">
        <f>+Kvalitate!A2</f>
        <v>Vecumnieku novads</v>
      </c>
      <c r="B2" s="45"/>
      <c r="C2" s="45"/>
      <c r="D2" s="45"/>
      <c r="E2" s="45"/>
      <c r="I2" s="230"/>
    </row>
    <row r="3" spans="1:9" s="7" customFormat="1" ht="30" customHeight="1">
      <c r="A3" s="141" t="s">
        <v>0</v>
      </c>
      <c r="B3" s="141" t="s">
        <v>1</v>
      </c>
      <c r="C3" s="141" t="s">
        <v>58</v>
      </c>
      <c r="D3" s="141"/>
      <c r="E3" s="141"/>
      <c r="F3" s="141" t="s">
        <v>59</v>
      </c>
      <c r="G3" s="141"/>
      <c r="H3" s="141"/>
      <c r="I3" s="231" t="s">
        <v>64</v>
      </c>
    </row>
    <row r="4" spans="1:9" s="8" customFormat="1" ht="21.75" customHeight="1">
      <c r="A4" s="142"/>
      <c r="B4" s="227"/>
      <c r="C4" s="141" t="s">
        <v>60</v>
      </c>
      <c r="D4" s="141" t="s">
        <v>50</v>
      </c>
      <c r="E4" s="141" t="s">
        <v>61</v>
      </c>
      <c r="F4" s="141" t="s">
        <v>62</v>
      </c>
      <c r="G4" s="141" t="s">
        <v>61</v>
      </c>
      <c r="H4" s="141" t="s">
        <v>63</v>
      </c>
      <c r="I4" s="232"/>
    </row>
    <row r="5" spans="1:9" s="8" customFormat="1" ht="6" customHeight="1">
      <c r="A5" s="227"/>
      <c r="B5" s="227"/>
      <c r="C5" s="226"/>
      <c r="D5" s="226"/>
      <c r="E5" s="226"/>
      <c r="F5" s="226"/>
      <c r="G5" s="226"/>
      <c r="H5" s="226"/>
      <c r="I5" s="232"/>
    </row>
    <row r="6" spans="1:9" s="111" customFormat="1" ht="231" customHeight="1">
      <c r="A6" s="57">
        <v>1</v>
      </c>
      <c r="B6" s="112" t="str">
        <f>+Kvalitate!B6</f>
        <v>Valle</v>
      </c>
      <c r="C6" s="112" t="s">
        <v>73</v>
      </c>
      <c r="D6" s="112" t="s">
        <v>78</v>
      </c>
      <c r="E6" s="112" t="s">
        <v>79</v>
      </c>
      <c r="F6" s="112" t="s">
        <v>82</v>
      </c>
      <c r="G6" s="112" t="s">
        <v>80</v>
      </c>
      <c r="H6" s="127" t="s">
        <v>81</v>
      </c>
      <c r="I6" s="233" t="s">
        <v>83</v>
      </c>
    </row>
    <row r="7" spans="1:9" s="111" customFormat="1" ht="47.25" hidden="1" customHeight="1">
      <c r="A7" s="131"/>
      <c r="B7" s="132"/>
      <c r="C7" s="132"/>
      <c r="D7" s="132"/>
      <c r="E7" s="132"/>
      <c r="F7" s="132"/>
      <c r="G7" s="132"/>
      <c r="H7" s="132"/>
      <c r="I7" s="234"/>
    </row>
    <row r="8" spans="1:9" s="111" customFormat="1" ht="168.75" customHeight="1">
      <c r="A8" s="56">
        <v>2</v>
      </c>
      <c r="B8" s="127" t="str">
        <f>+Kvalitate!B7</f>
        <v>Beibeži</v>
      </c>
      <c r="C8" s="127" t="s">
        <v>92</v>
      </c>
      <c r="D8" s="127" t="s">
        <v>93</v>
      </c>
      <c r="E8" s="127" t="s">
        <v>94</v>
      </c>
      <c r="F8" s="127" t="s">
        <v>95</v>
      </c>
      <c r="G8" s="127" t="s">
        <v>96</v>
      </c>
      <c r="H8" s="127" t="s">
        <v>97</v>
      </c>
      <c r="I8" s="235" t="s">
        <v>98</v>
      </c>
    </row>
    <row r="9" spans="1:9" s="111" customFormat="1" ht="66" hidden="1" customHeight="1">
      <c r="A9" s="131"/>
      <c r="B9" s="132"/>
      <c r="C9" s="134"/>
      <c r="D9" s="134"/>
      <c r="E9" s="132"/>
      <c r="F9" s="132"/>
      <c r="G9" s="132"/>
      <c r="H9" s="132"/>
      <c r="I9" s="236"/>
    </row>
    <row r="10" spans="1:9" s="109" customFormat="1" ht="96.75" hidden="1" customHeight="1" outlineLevel="1">
      <c r="A10" s="56"/>
      <c r="B10" s="110"/>
      <c r="C10" s="112"/>
      <c r="D10" s="112"/>
      <c r="E10" s="127"/>
      <c r="F10" s="56"/>
      <c r="G10" s="127"/>
      <c r="H10" s="127"/>
      <c r="I10" s="235"/>
    </row>
    <row r="11" spans="1:9" s="109" customFormat="1" ht="15" hidden="1">
      <c r="A11" s="56"/>
      <c r="B11" s="110"/>
      <c r="C11" s="112"/>
      <c r="D11" s="112"/>
      <c r="E11" s="127"/>
      <c r="F11" s="127"/>
      <c r="G11" s="127"/>
      <c r="H11" s="127"/>
      <c r="I11" s="235"/>
    </row>
    <row r="12" spans="1:9" s="109" customFormat="1" ht="15.75" hidden="1" customHeight="1">
      <c r="A12" s="56"/>
      <c r="B12" s="127"/>
      <c r="C12" s="127"/>
      <c r="D12" s="127"/>
      <c r="E12" s="127"/>
      <c r="F12" s="127"/>
      <c r="G12" s="127"/>
      <c r="H12" s="127"/>
      <c r="I12" s="235"/>
    </row>
  </sheetData>
  <mergeCells count="13">
    <mergeCell ref="I6:I7"/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2012-02-23T08:57:01Z</cp:lastPrinted>
  <dcterms:created xsi:type="dcterms:W3CDTF">2011-12-13T13:06:12Z</dcterms:created>
  <dcterms:modified xsi:type="dcterms:W3CDTF">2012-02-23T08:57:10Z</dcterms:modified>
</cp:coreProperties>
</file>