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3"/>
  </bookViews>
  <sheets>
    <sheet name="Nodrosinajums" sheetId="1" r:id="rId1"/>
    <sheet name="Pakalpoj-sn" sheetId="2" r:id="rId2"/>
    <sheet name="U-K-apjomi" sheetId="3" r:id="rId3"/>
    <sheet name="Probl-risin" sheetId="4" r:id="rId4"/>
  </sheets>
  <calcPr calcId="125725" concurrentCalc="0"/>
</workbook>
</file>

<file path=xl/calcChain.xml><?xml version="1.0" encoding="utf-8"?>
<calcChain xmlns="http://schemas.openxmlformats.org/spreadsheetml/2006/main">
  <c r="H13" i="1"/>
  <c r="M7"/>
  <c r="K7"/>
  <c r="I7"/>
  <c r="G7"/>
  <c r="B14"/>
  <c r="B13"/>
  <c r="J30" i="3"/>
  <c r="J31"/>
  <c r="J32"/>
  <c r="J22"/>
  <c r="J23"/>
  <c r="J24"/>
  <c r="E22"/>
  <c r="E23"/>
  <c r="E14"/>
  <c r="E15"/>
  <c r="E7"/>
  <c r="E8"/>
  <c r="M6" i="1"/>
  <c r="I6"/>
  <c r="B6" i="4"/>
  <c r="B5"/>
  <c r="A2"/>
  <c r="E16" i="3"/>
  <c r="E9"/>
  <c r="E24"/>
  <c r="A22"/>
  <c r="A30"/>
  <c r="A2"/>
  <c r="A7"/>
  <c r="A14"/>
  <c r="A2" i="2"/>
  <c r="B6"/>
  <c r="A6"/>
  <c r="B5"/>
  <c r="A5"/>
  <c r="K6" i="1"/>
  <c r="G6"/>
</calcChain>
</file>

<file path=xl/sharedStrings.xml><?xml version="1.0" encoding="utf-8"?>
<sst xmlns="http://schemas.openxmlformats.org/spreadsheetml/2006/main" count="216" uniqueCount="79">
  <si>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</si>
  <si>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</si>
  <si>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</si>
  <si>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</si>
  <si>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</si>
  <si>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</si>
  <si>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</si>
  <si>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</si>
  <si>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</si>
  <si>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</si>
  <si>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</si>
  <si>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</si>
  <si>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</si>
  <si>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</si>
  <si>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</si>
  <si>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</si>
  <si>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</si>
  <si>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</si>
  <si>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</si>
  <si>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</si>
  <si>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</si>
  <si>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</si>
  <si>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iestādēm</t>
  </si>
  <si>
    <t>uzņēmumiem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</si>
  <si>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</si>
  <si>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</si>
  <si>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</si>
  <si>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</si>
  <si>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</si>
  <si>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</si>
  <si>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</si>
  <si>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no iestādēm</t>
  </si>
  <si>
    <t xml:space="preserve"> no uzņēmumiem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</si>
  <si>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</si>
  <si>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</si>
  <si>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</si>
  <si>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</si>
  <si>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</si>
  <si>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</si>
  <si>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</si>
  <si>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</si>
  <si>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</si>
  <si>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Uzņēmumu skaits</t>
  </si>
  <si>
    <t>Norēķinās pēc skaitītāju datiem, %</t>
  </si>
  <si>
    <t>Iedzīvotāji</t>
  </si>
  <si>
    <t>Iestādes</t>
  </si>
  <si>
    <t>Uzņēmumi</t>
  </si>
  <si>
    <t>-</t>
  </si>
  <si>
    <t>ŪDENSSAIMNIECĪBAS INFRASTRUKTŪRĀ NEPIECIEŠAMIE UZLABOJUMI</t>
  </si>
  <si>
    <t xml:space="preserve">N.p.k. </t>
  </si>
  <si>
    <t>Ūdensapgādes sistēmu uzlabošanai</t>
  </si>
  <si>
    <t xml:space="preserve">Notekūdeņu savākšanas un attīrīšanas sistēmu uzlabošanai </t>
  </si>
  <si>
    <t>Citi nepieciešami ūdenssaimniecības sistēmas uzlabojumi</t>
  </si>
  <si>
    <t>ŪAS izbūve rekonstrukcija</t>
  </si>
  <si>
    <t>Tīklu paplašināšana/ rekonstrukcija (km)</t>
  </si>
  <si>
    <t>Tīklu, KSS izbūve/ rekonstrukcija</t>
  </si>
  <si>
    <t>NAI uzlabošana, izbūve</t>
  </si>
  <si>
    <t>Objektu demontāža</t>
  </si>
  <si>
    <t>Ugunsdzēsības prasību nodrošināšanai</t>
  </si>
  <si>
    <t>Citi</t>
  </si>
  <si>
    <t>nd</t>
  </si>
  <si>
    <t>Pašvaldības lēmums</t>
  </si>
  <si>
    <t>Zilupes novads</t>
  </si>
  <si>
    <t>Pasiene</t>
  </si>
  <si>
    <t>Lauderi</t>
  </si>
  <si>
    <t>rekonstrukcija - deamonizācijas iekārta</t>
  </si>
  <si>
    <t>ūdenstorņa rekonstrukcija</t>
  </si>
  <si>
    <t>Zilupes novada pašvaldība</t>
  </si>
  <si>
    <t>Pašvaldība</t>
  </si>
  <si>
    <t>SIA "BIDRIJA"</t>
  </si>
  <si>
    <t>SIA</t>
  </si>
  <si>
    <t>Ir noslēgts līgums ar pašvaldību par pakalpojumu sniegšanu, ir regulatora izsniegta licence un apstiprināti tarifi</t>
  </si>
  <si>
    <t>urbuma tamponēšana</t>
  </si>
  <si>
    <t>USS rekonstrukcija</t>
  </si>
  <si>
    <t>ūdenstorņa demontāža</t>
  </si>
  <si>
    <t>Rekonstrukcija, L = 500 m, paplašināšana, L = 200 m</t>
  </si>
  <si>
    <t>Tiklu rekonstrukcija</t>
  </si>
  <si>
    <t xml:space="preserve">Ūdensgūtnes - urbumu sakārtošana </t>
  </si>
  <si>
    <t xml:space="preserve">Ūdensapgādes spiediena nodrošināšana 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</si>
</sst>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3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49" fontId="2" fillId="0" borderId="0" xfId="0" applyNumberFormat="1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10" fontId="9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Border="1" applyAlignment="1">
      <alignment vertical="top"/>
    </xf>
    <xf numFmtId="0" fontId="7" fillId="0" borderId="8" xfId="0" applyFont="1" applyFill="1" applyBorder="1" applyAlignment="1"/>
    <xf numFmtId="0" fontId="11" fillId="0" borderId="0" xfId="0" applyFont="1" applyFill="1" applyAlignment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11" fillId="0" borderId="8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0" xfId="0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workbookViewId="0">
      <selection activeCell="K10" sqref="K10"/>
    </sheetView>
  </sheetViews>
  <sheetFormatPr defaultRowHeight="15.75"/>
  <cols>
    <col min="1" max="1" width="6" style="1" customWidth="1"/>
    <col min="2" max="2" width="13.42578125" style="1" customWidth="1"/>
    <col min="3" max="6" width="10.28515625" style="1" customWidth="1"/>
    <col min="7" max="7" width="10.85546875" style="1" customWidth="1"/>
    <col min="8" max="8" width="9.85546875" style="1" customWidth="1"/>
    <col min="9" max="9" width="11.140625" style="1" customWidth="1"/>
    <col min="10" max="10" width="9.140625" style="1"/>
    <col min="11" max="11" width="8.28515625" style="1" customWidth="1"/>
    <col min="12" max="12" width="9.140625" style="1"/>
    <col min="13" max="13" width="10.140625" style="1" bestFit="1" customWidth="1"/>
    <col min="14" max="16384" width="9.140625" style="1"/>
  </cols>
  <sheetData>
    <row r="1" spans="1:17" ht="18.75">
      <c r="A1" s="61" t="s">
        <v>36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7" ht="18.75">
      <c r="A2" s="5" t="s">
        <v>62</v>
      </c>
    </row>
    <row r="3" spans="1:17" s="2" customFormat="1" ht="36" customHeight="1">
      <c r="A3" s="49" t="s">
        <v>0</v>
      </c>
      <c r="B3" s="49" t="s">
        <v>1</v>
      </c>
      <c r="C3" s="49" t="s">
        <v>2</v>
      </c>
      <c r="D3" s="49"/>
      <c r="E3" s="49"/>
      <c r="F3" s="49" t="s">
        <v>3</v>
      </c>
      <c r="G3" s="49"/>
      <c r="H3" s="49"/>
      <c r="I3" s="49"/>
      <c r="J3" s="49" t="s">
        <v>8</v>
      </c>
      <c r="K3" s="49"/>
      <c r="L3" s="49"/>
      <c r="M3" s="49"/>
    </row>
    <row r="4" spans="1:17">
      <c r="A4" s="50"/>
      <c r="B4" s="51"/>
      <c r="C4" s="52" t="s">
        <v>33</v>
      </c>
      <c r="D4" s="52" t="s">
        <v>34</v>
      </c>
      <c r="E4" s="52" t="s">
        <v>35</v>
      </c>
      <c r="F4" s="52" t="s">
        <v>4</v>
      </c>
      <c r="G4" s="52"/>
      <c r="H4" s="50" t="s">
        <v>5</v>
      </c>
      <c r="I4" s="50"/>
      <c r="J4" s="52" t="s">
        <v>4</v>
      </c>
      <c r="K4" s="52"/>
      <c r="L4" s="50" t="s">
        <v>5</v>
      </c>
      <c r="M4" s="50"/>
    </row>
    <row r="5" spans="1:17">
      <c r="A5" s="51"/>
      <c r="B5" s="81"/>
      <c r="C5" s="82"/>
      <c r="D5" s="53"/>
      <c r="E5" s="53"/>
      <c r="F5" s="4" t="s">
        <v>6</v>
      </c>
      <c r="G5" s="4" t="s">
        <v>7</v>
      </c>
      <c r="H5" s="4" t="s">
        <v>6</v>
      </c>
      <c r="I5" s="4" t="s">
        <v>7</v>
      </c>
      <c r="J5" s="4" t="s">
        <v>6</v>
      </c>
      <c r="K5" s="4" t="s">
        <v>7</v>
      </c>
      <c r="L5" s="4" t="s">
        <v>6</v>
      </c>
      <c r="M5" s="4" t="s">
        <v>7</v>
      </c>
      <c r="O5" s="20"/>
      <c r="P5" s="20"/>
      <c r="Q5" s="20"/>
    </row>
    <row r="6" spans="1:17" s="26" customFormat="1">
      <c r="A6" s="23">
        <v>1</v>
      </c>
      <c r="B6" s="83" t="s">
        <v>63</v>
      </c>
      <c r="C6" s="84">
        <v>382</v>
      </c>
      <c r="D6" s="80">
        <v>342</v>
      </c>
      <c r="E6" s="23">
        <v>293</v>
      </c>
      <c r="F6" s="23">
        <v>207</v>
      </c>
      <c r="G6" s="36">
        <f>+F6/D6</f>
        <v>0.60526315789473684</v>
      </c>
      <c r="H6" s="23">
        <v>207</v>
      </c>
      <c r="I6" s="36">
        <f>H6/D6</f>
        <v>0.60526315789473684</v>
      </c>
      <c r="J6" s="23">
        <v>184</v>
      </c>
      <c r="K6" s="36">
        <f>+J6/D6</f>
        <v>0.53801169590643272</v>
      </c>
      <c r="L6" s="23">
        <v>184</v>
      </c>
      <c r="M6" s="36">
        <f>L6/D6</f>
        <v>0.53801169590643272</v>
      </c>
      <c r="O6" s="25"/>
      <c r="P6" s="33"/>
      <c r="Q6" s="25"/>
    </row>
    <row r="7" spans="1:17" s="26" customFormat="1">
      <c r="A7" s="23">
        <v>2</v>
      </c>
      <c r="B7" s="83" t="s">
        <v>64</v>
      </c>
      <c r="C7" s="84">
        <v>285</v>
      </c>
      <c r="D7" s="80">
        <v>300</v>
      </c>
      <c r="E7" s="23">
        <v>240</v>
      </c>
      <c r="F7" s="23">
        <v>200</v>
      </c>
      <c r="G7" s="36">
        <f>+F7/D7</f>
        <v>0.66666666666666663</v>
      </c>
      <c r="H7" s="23">
        <v>240</v>
      </c>
      <c r="I7" s="36">
        <f>H7/D7</f>
        <v>0.8</v>
      </c>
      <c r="J7" s="23">
        <v>200</v>
      </c>
      <c r="K7" s="36">
        <f>+J7/D7</f>
        <v>0.66666666666666663</v>
      </c>
      <c r="L7" s="23">
        <v>240</v>
      </c>
      <c r="M7" s="36">
        <f>L7/D7</f>
        <v>0.8</v>
      </c>
      <c r="O7" s="25"/>
      <c r="P7" s="33"/>
      <c r="Q7" s="25"/>
    </row>
    <row r="8" spans="1:17" ht="6" customHeight="1">
      <c r="A8" s="19"/>
      <c r="B8" s="20"/>
      <c r="C8" s="20"/>
      <c r="D8" s="20"/>
      <c r="E8" s="20"/>
      <c r="F8" s="20"/>
      <c r="G8" s="21"/>
      <c r="H8" s="19"/>
      <c r="I8" s="22"/>
      <c r="J8" s="20"/>
      <c r="K8" s="21"/>
      <c r="L8" s="19"/>
      <c r="M8" s="22"/>
    </row>
    <row r="9" spans="1:17" hidden="1"/>
    <row r="10" spans="1:17" ht="35.25" customHeight="1">
      <c r="A10" s="49" t="s">
        <v>0</v>
      </c>
      <c r="B10" s="49" t="s">
        <v>1</v>
      </c>
      <c r="C10" s="52" t="s">
        <v>40</v>
      </c>
      <c r="D10" s="52"/>
      <c r="E10" s="52"/>
      <c r="F10" s="53"/>
      <c r="G10" s="54" t="s">
        <v>43</v>
      </c>
      <c r="H10" s="57"/>
      <c r="I10" s="58"/>
    </row>
    <row r="11" spans="1:17">
      <c r="A11" s="50"/>
      <c r="B11" s="51"/>
      <c r="C11" s="54" t="s">
        <v>10</v>
      </c>
      <c r="D11" s="55"/>
      <c r="E11" s="54" t="s">
        <v>11</v>
      </c>
      <c r="F11" s="56"/>
      <c r="G11" s="59" t="s">
        <v>44</v>
      </c>
      <c r="H11" s="59" t="s">
        <v>45</v>
      </c>
      <c r="I11" s="59" t="s">
        <v>46</v>
      </c>
    </row>
    <row r="12" spans="1:17" ht="31.5">
      <c r="A12" s="51"/>
      <c r="B12" s="51"/>
      <c r="C12" s="4" t="s">
        <v>41</v>
      </c>
      <c r="D12" s="4" t="s">
        <v>42</v>
      </c>
      <c r="E12" s="4" t="s">
        <v>41</v>
      </c>
      <c r="F12" s="4" t="s">
        <v>42</v>
      </c>
      <c r="G12" s="60"/>
      <c r="H12" s="60"/>
      <c r="I12" s="60"/>
    </row>
    <row r="13" spans="1:17" s="26" customFormat="1">
      <c r="A13" s="23">
        <v>1</v>
      </c>
      <c r="B13" s="24" t="str">
        <f>B6</f>
        <v>Pasiene</v>
      </c>
      <c r="C13" s="23">
        <v>7</v>
      </c>
      <c r="D13" s="23">
        <v>2</v>
      </c>
      <c r="E13" s="23">
        <v>7</v>
      </c>
      <c r="F13" s="23">
        <v>0</v>
      </c>
      <c r="G13" s="36">
        <v>0</v>
      </c>
      <c r="H13" s="37">
        <f>1/7</f>
        <v>0.14285714285714285</v>
      </c>
      <c r="I13" s="37">
        <v>0.5</v>
      </c>
    </row>
    <row r="14" spans="1:17" s="26" customFormat="1">
      <c r="A14" s="23">
        <v>2</v>
      </c>
      <c r="B14" s="24" t="str">
        <f>B7</f>
        <v>Lauderi</v>
      </c>
      <c r="C14" s="23">
        <v>4</v>
      </c>
      <c r="D14" s="23">
        <v>0</v>
      </c>
      <c r="E14" s="23">
        <v>4</v>
      </c>
      <c r="F14" s="23">
        <v>0</v>
      </c>
      <c r="G14" s="37" t="s">
        <v>60</v>
      </c>
      <c r="H14" s="37" t="s">
        <v>60</v>
      </c>
      <c r="I14" s="37">
        <v>0</v>
      </c>
    </row>
  </sheetData>
  <mergeCells count="22">
    <mergeCell ref="A1:M1"/>
    <mergeCell ref="C3:E3"/>
    <mergeCell ref="F3:I3"/>
    <mergeCell ref="F4:G4"/>
    <mergeCell ref="H4:I4"/>
    <mergeCell ref="A3:A5"/>
    <mergeCell ref="B3:B5"/>
    <mergeCell ref="C4:C5"/>
    <mergeCell ref="A10:A12"/>
    <mergeCell ref="B10:B12"/>
    <mergeCell ref="E4:E5"/>
    <mergeCell ref="J3:M3"/>
    <mergeCell ref="J4:K4"/>
    <mergeCell ref="L4:M4"/>
    <mergeCell ref="D4:D5"/>
    <mergeCell ref="C10:F10"/>
    <mergeCell ref="C11:D11"/>
    <mergeCell ref="E11:F11"/>
    <mergeCell ref="G10:I10"/>
    <mergeCell ref="G11:G12"/>
    <mergeCell ref="H11:H12"/>
    <mergeCell ref="I11:I12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G12" sqref="G12"/>
    </sheetView>
  </sheetViews>
  <sheetFormatPr defaultRowHeight="15.75"/>
  <cols>
    <col min="1" max="1" width="6" style="3" customWidth="1"/>
    <col min="2" max="2" width="12.7109375" style="1" customWidth="1"/>
    <col min="3" max="4" width="17.28515625" style="1" customWidth="1"/>
    <col min="5" max="5" width="15.7109375" style="1" customWidth="1"/>
    <col min="6" max="6" width="26.7109375" style="1" customWidth="1"/>
    <col min="7" max="8" width="15.42578125" style="1" customWidth="1"/>
    <col min="9" max="9" width="6.42578125" style="25" customWidth="1"/>
    <col min="10" max="16384" width="9.140625" style="1"/>
  </cols>
  <sheetData>
    <row r="1" spans="1:9" ht="18.75">
      <c r="A1" s="6" t="s">
        <v>37</v>
      </c>
    </row>
    <row r="2" spans="1:9" ht="18.75">
      <c r="A2" s="6" t="str">
        <f>+Nodrosinajums!A2</f>
        <v>Zilupes novads</v>
      </c>
    </row>
    <row r="3" spans="1:9" s="2" customFormat="1" ht="39.75" customHeight="1">
      <c r="A3" s="49" t="s">
        <v>0</v>
      </c>
      <c r="B3" s="49" t="s">
        <v>1</v>
      </c>
      <c r="C3" s="49" t="s">
        <v>9</v>
      </c>
      <c r="D3" s="49"/>
      <c r="E3" s="64" t="s">
        <v>12</v>
      </c>
      <c r="F3" s="65"/>
      <c r="G3" s="65"/>
      <c r="H3" s="66"/>
      <c r="I3" s="38"/>
    </row>
    <row r="4" spans="1:9" ht="34.5" customHeight="1">
      <c r="A4" s="62"/>
      <c r="B4" s="63"/>
      <c r="C4" s="18" t="s">
        <v>10</v>
      </c>
      <c r="D4" s="18" t="s">
        <v>11</v>
      </c>
      <c r="E4" s="35" t="s">
        <v>13</v>
      </c>
      <c r="F4" s="35" t="s">
        <v>38</v>
      </c>
      <c r="G4" s="35" t="s">
        <v>14</v>
      </c>
      <c r="H4" s="35" t="s">
        <v>15</v>
      </c>
      <c r="I4" s="39"/>
    </row>
    <row r="5" spans="1:9" s="87" customFormat="1" ht="47.25">
      <c r="A5" s="85">
        <f>+Nodrosinajums!A6</f>
        <v>1</v>
      </c>
      <c r="B5" s="85" t="str">
        <f>+Nodrosinajums!B6</f>
        <v>Pasiene</v>
      </c>
      <c r="C5" s="85" t="s">
        <v>67</v>
      </c>
      <c r="D5" s="85" t="s">
        <v>67</v>
      </c>
      <c r="E5" s="85" t="s">
        <v>68</v>
      </c>
      <c r="F5" s="85" t="s">
        <v>61</v>
      </c>
      <c r="G5" s="85" t="s">
        <v>67</v>
      </c>
      <c r="H5" s="85" t="s">
        <v>67</v>
      </c>
      <c r="I5" s="86"/>
    </row>
    <row r="6" spans="1:9" s="87" customFormat="1" ht="81.75" customHeight="1">
      <c r="A6" s="85">
        <f>+Nodrosinajums!A7</f>
        <v>2</v>
      </c>
      <c r="B6" s="85" t="str">
        <f>+Nodrosinajums!B7</f>
        <v>Lauderi</v>
      </c>
      <c r="C6" s="88" t="s">
        <v>69</v>
      </c>
      <c r="D6" s="89" t="s">
        <v>69</v>
      </c>
      <c r="E6" s="85" t="s">
        <v>70</v>
      </c>
      <c r="F6" s="85" t="s">
        <v>71</v>
      </c>
      <c r="G6" s="89" t="s">
        <v>69</v>
      </c>
      <c r="H6" s="89" t="s">
        <v>69</v>
      </c>
      <c r="I6" s="86"/>
    </row>
    <row r="7" spans="1:9">
      <c r="C7" s="46"/>
    </row>
  </sheetData>
  <mergeCells count="4">
    <mergeCell ref="C3:D3"/>
    <mergeCell ref="A3:A4"/>
    <mergeCell ref="B3:B4"/>
    <mergeCell ref="E3:H3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4"/>
  <sheetViews>
    <sheetView topLeftCell="A17" workbookViewId="0">
      <selection activeCell="D35" sqref="D35"/>
    </sheetView>
  </sheetViews>
  <sheetFormatPr defaultRowHeight="15"/>
  <cols>
    <col min="1" max="1" width="14.140625" style="9" customWidth="1"/>
    <col min="2" max="2" width="9.140625" style="8"/>
    <col min="3" max="3" width="10.140625" style="9" hidden="1" customWidth="1"/>
    <col min="4" max="7" width="10.85546875" style="9" customWidth="1"/>
    <col min="8" max="12" width="13.140625" style="9" customWidth="1"/>
    <col min="13" max="14" width="9.140625" style="9"/>
    <col min="15" max="15" width="13.140625" style="9" bestFit="1" customWidth="1"/>
    <col min="16" max="16384" width="9.140625" style="9"/>
  </cols>
  <sheetData>
    <row r="1" spans="1:12" ht="18.75">
      <c r="A1" s="7" t="s">
        <v>39</v>
      </c>
    </row>
    <row r="2" spans="1:12" ht="24" customHeight="1">
      <c r="A2" s="7" t="str">
        <f>+Nodrosinajums!A2</f>
        <v>Zilupes novads</v>
      </c>
    </row>
    <row r="3" spans="1:12" s="12" customFormat="1" ht="9" customHeight="1">
      <c r="A3" s="10"/>
      <c r="B3" s="11"/>
    </row>
    <row r="4" spans="1:12" s="13" customFormat="1" ht="15.75">
      <c r="A4" s="71" t="s">
        <v>1</v>
      </c>
      <c r="B4" s="71" t="s">
        <v>16</v>
      </c>
      <c r="C4" s="71"/>
      <c r="D4" s="72" t="s">
        <v>10</v>
      </c>
      <c r="E4" s="73"/>
      <c r="F4" s="73"/>
      <c r="G4" s="73"/>
      <c r="H4" s="74"/>
      <c r="I4" s="74"/>
      <c r="J4" s="74"/>
      <c r="K4" s="74"/>
      <c r="L4" s="75"/>
    </row>
    <row r="5" spans="1:12" s="13" customFormat="1" ht="33" customHeight="1">
      <c r="A5" s="71"/>
      <c r="B5" s="71"/>
      <c r="C5" s="71"/>
      <c r="D5" s="71" t="s">
        <v>17</v>
      </c>
      <c r="E5" s="71"/>
      <c r="F5" s="76" t="s">
        <v>25</v>
      </c>
      <c r="G5" s="77"/>
      <c r="H5" s="71" t="s">
        <v>20</v>
      </c>
      <c r="I5" s="71"/>
      <c r="J5" s="71"/>
      <c r="K5" s="71"/>
      <c r="L5" s="71"/>
    </row>
    <row r="6" spans="1:12" s="13" customFormat="1" ht="33" customHeight="1">
      <c r="A6" s="71"/>
      <c r="B6" s="71"/>
      <c r="C6" s="71"/>
      <c r="D6" s="14" t="s">
        <v>18</v>
      </c>
      <c r="E6" s="14" t="s">
        <v>19</v>
      </c>
      <c r="F6" s="14" t="s">
        <v>18</v>
      </c>
      <c r="G6" s="14" t="s">
        <v>7</v>
      </c>
      <c r="H6" s="14" t="s">
        <v>24</v>
      </c>
      <c r="I6" s="14" t="s">
        <v>21</v>
      </c>
      <c r="J6" s="14" t="s">
        <v>26</v>
      </c>
      <c r="K6" s="14" t="s">
        <v>22</v>
      </c>
      <c r="L6" s="14" t="s">
        <v>23</v>
      </c>
    </row>
    <row r="7" spans="1:12" s="12" customFormat="1" ht="15.75">
      <c r="A7" s="67" t="str">
        <f>+Nodrosinajums!B6</f>
        <v>Pasiene</v>
      </c>
      <c r="B7" s="15">
        <v>2008</v>
      </c>
      <c r="C7" s="16"/>
      <c r="D7" s="15">
        <v>44084</v>
      </c>
      <c r="E7" s="17">
        <f t="shared" ref="E7:E8" si="0">D7/365</f>
        <v>120.77808219178083</v>
      </c>
      <c r="F7" s="15" t="s">
        <v>60</v>
      </c>
      <c r="G7" s="15" t="s">
        <v>60</v>
      </c>
      <c r="H7" s="15">
        <v>44084</v>
      </c>
      <c r="I7" s="15" t="s">
        <v>60</v>
      </c>
      <c r="J7" s="15" t="s">
        <v>60</v>
      </c>
      <c r="K7" s="15" t="s">
        <v>60</v>
      </c>
      <c r="L7" s="15">
        <v>950</v>
      </c>
    </row>
    <row r="8" spans="1:12" s="12" customFormat="1" ht="15.75">
      <c r="A8" s="68"/>
      <c r="B8" s="15">
        <v>2009</v>
      </c>
      <c r="C8" s="16"/>
      <c r="D8" s="15">
        <v>46326</v>
      </c>
      <c r="E8" s="17">
        <f t="shared" si="0"/>
        <v>126.92054794520548</v>
      </c>
      <c r="F8" s="15" t="s">
        <v>60</v>
      </c>
      <c r="G8" s="15" t="s">
        <v>60</v>
      </c>
      <c r="H8" s="15">
        <v>46326</v>
      </c>
      <c r="I8" s="15" t="s">
        <v>60</v>
      </c>
      <c r="J8" s="15" t="s">
        <v>60</v>
      </c>
      <c r="K8" s="15" t="s">
        <v>60</v>
      </c>
      <c r="L8" s="15">
        <v>1207</v>
      </c>
    </row>
    <row r="9" spans="1:12" s="12" customFormat="1" ht="15.75">
      <c r="A9" s="69"/>
      <c r="B9" s="15">
        <v>2010</v>
      </c>
      <c r="C9" s="16"/>
      <c r="D9" s="15">
        <v>32324</v>
      </c>
      <c r="E9" s="17">
        <f>D9/365</f>
        <v>88.558904109589037</v>
      </c>
      <c r="F9" s="15" t="s">
        <v>60</v>
      </c>
      <c r="G9" s="15" t="s">
        <v>60</v>
      </c>
      <c r="H9" s="15">
        <v>32324</v>
      </c>
      <c r="I9" s="15" t="s">
        <v>60</v>
      </c>
      <c r="J9" s="15" t="s">
        <v>60</v>
      </c>
      <c r="K9" s="15" t="s">
        <v>60</v>
      </c>
      <c r="L9" s="15">
        <v>1044</v>
      </c>
    </row>
    <row r="10" spans="1:12" s="12" customFormat="1" ht="5.25" customHeight="1">
      <c r="B10" s="11"/>
    </row>
    <row r="11" spans="1:12" s="13" customFormat="1" ht="15.75">
      <c r="A11" s="71" t="s">
        <v>1</v>
      </c>
      <c r="B11" s="71" t="s">
        <v>16</v>
      </c>
      <c r="C11" s="71"/>
      <c r="D11" s="72" t="s">
        <v>11</v>
      </c>
      <c r="E11" s="73"/>
      <c r="F11" s="73"/>
      <c r="G11" s="73"/>
      <c r="H11" s="74"/>
      <c r="I11" s="74"/>
      <c r="J11" s="74"/>
      <c r="K11" s="74"/>
      <c r="L11" s="75"/>
    </row>
    <row r="12" spans="1:12" s="13" customFormat="1" ht="33" customHeight="1">
      <c r="A12" s="71"/>
      <c r="B12" s="71"/>
      <c r="C12" s="71"/>
      <c r="D12" s="71" t="s">
        <v>28</v>
      </c>
      <c r="E12" s="71"/>
      <c r="F12" s="76" t="s">
        <v>27</v>
      </c>
      <c r="G12" s="77"/>
      <c r="H12" s="71" t="s">
        <v>29</v>
      </c>
      <c r="I12" s="71"/>
      <c r="J12" s="71"/>
      <c r="K12" s="71"/>
      <c r="L12" s="71"/>
    </row>
    <row r="13" spans="1:12" s="13" customFormat="1" ht="33" customHeight="1">
      <c r="A13" s="71"/>
      <c r="B13" s="71"/>
      <c r="C13" s="71"/>
      <c r="D13" s="14" t="s">
        <v>18</v>
      </c>
      <c r="E13" s="14" t="s">
        <v>19</v>
      </c>
      <c r="F13" s="14" t="s">
        <v>18</v>
      </c>
      <c r="G13" s="14" t="s">
        <v>7</v>
      </c>
      <c r="H13" s="14" t="s">
        <v>24</v>
      </c>
      <c r="I13" s="14" t="s">
        <v>30</v>
      </c>
      <c r="J13" s="14" t="s">
        <v>26</v>
      </c>
      <c r="K13" s="14" t="s">
        <v>31</v>
      </c>
      <c r="L13" s="14" t="s">
        <v>32</v>
      </c>
    </row>
    <row r="14" spans="1:12" s="12" customFormat="1" ht="15.75">
      <c r="A14" s="67" t="str">
        <f>+A7</f>
        <v>Pasiene</v>
      </c>
      <c r="B14" s="15">
        <v>2008</v>
      </c>
      <c r="C14" s="16"/>
      <c r="D14" s="15">
        <v>41879</v>
      </c>
      <c r="E14" s="17">
        <f t="shared" ref="E14:E15" si="1">D14/365</f>
        <v>114.73698630136987</v>
      </c>
      <c r="F14" s="15" t="s">
        <v>60</v>
      </c>
      <c r="G14" s="15" t="s">
        <v>60</v>
      </c>
      <c r="H14" s="15" t="s">
        <v>60</v>
      </c>
      <c r="I14" s="15" t="s">
        <v>60</v>
      </c>
      <c r="J14" s="15" t="s">
        <v>60</v>
      </c>
      <c r="K14" s="15" t="s">
        <v>60</v>
      </c>
      <c r="L14" s="15" t="s">
        <v>60</v>
      </c>
    </row>
    <row r="15" spans="1:12" s="12" customFormat="1" ht="15.75">
      <c r="A15" s="68"/>
      <c r="B15" s="15">
        <v>2009</v>
      </c>
      <c r="C15" s="16"/>
      <c r="D15" s="15">
        <v>44010</v>
      </c>
      <c r="E15" s="17">
        <f t="shared" si="1"/>
        <v>120.57534246575342</v>
      </c>
      <c r="F15" s="15" t="s">
        <v>60</v>
      </c>
      <c r="G15" s="15" t="s">
        <v>60</v>
      </c>
      <c r="H15" s="15" t="s">
        <v>60</v>
      </c>
      <c r="I15" s="15" t="s">
        <v>60</v>
      </c>
      <c r="J15" s="15" t="s">
        <v>60</v>
      </c>
      <c r="K15" s="15" t="s">
        <v>60</v>
      </c>
      <c r="L15" s="15" t="s">
        <v>60</v>
      </c>
    </row>
    <row r="16" spans="1:12" s="12" customFormat="1" ht="15.75">
      <c r="A16" s="69"/>
      <c r="B16" s="15">
        <v>2010</v>
      </c>
      <c r="C16" s="16"/>
      <c r="D16" s="15">
        <v>30708</v>
      </c>
      <c r="E16" s="17">
        <f>D16/365</f>
        <v>84.131506849315073</v>
      </c>
      <c r="F16" s="15" t="s">
        <v>60</v>
      </c>
      <c r="G16" s="15" t="s">
        <v>60</v>
      </c>
      <c r="H16" s="15" t="s">
        <v>60</v>
      </c>
      <c r="I16" s="15" t="s">
        <v>60</v>
      </c>
      <c r="J16" s="15" t="s">
        <v>60</v>
      </c>
      <c r="K16" s="15" t="s">
        <v>60</v>
      </c>
      <c r="L16" s="15" t="s">
        <v>60</v>
      </c>
    </row>
    <row r="17" spans="1:12" s="44" customFormat="1" ht="15.75">
      <c r="A17" s="45"/>
      <c r="B17" s="40"/>
      <c r="C17" s="41"/>
      <c r="D17" s="40"/>
      <c r="E17" s="40"/>
      <c r="F17" s="40"/>
      <c r="G17" s="42"/>
      <c r="H17" s="40"/>
      <c r="I17" s="40"/>
      <c r="J17" s="43"/>
      <c r="K17" s="40"/>
      <c r="L17" s="40"/>
    </row>
    <row r="18" spans="1:12" s="12" customFormat="1" ht="15.75">
      <c r="B18" s="11"/>
    </row>
    <row r="19" spans="1:12" s="13" customFormat="1" ht="15.75">
      <c r="A19" s="71" t="s">
        <v>1</v>
      </c>
      <c r="B19" s="71" t="s">
        <v>16</v>
      </c>
      <c r="C19" s="71"/>
      <c r="D19" s="72" t="s">
        <v>10</v>
      </c>
      <c r="E19" s="73"/>
      <c r="F19" s="73"/>
      <c r="G19" s="73"/>
      <c r="H19" s="74"/>
      <c r="I19" s="74"/>
      <c r="J19" s="74"/>
      <c r="K19" s="74"/>
      <c r="L19" s="75"/>
    </row>
    <row r="20" spans="1:12" s="13" customFormat="1" ht="33" customHeight="1">
      <c r="A20" s="71"/>
      <c r="B20" s="71"/>
      <c r="C20" s="71"/>
      <c r="D20" s="71" t="s">
        <v>17</v>
      </c>
      <c r="E20" s="71"/>
      <c r="F20" s="76" t="s">
        <v>25</v>
      </c>
      <c r="G20" s="77"/>
      <c r="H20" s="71" t="s">
        <v>20</v>
      </c>
      <c r="I20" s="71"/>
      <c r="J20" s="71"/>
      <c r="K20" s="71"/>
      <c r="L20" s="71"/>
    </row>
    <row r="21" spans="1:12" s="13" customFormat="1" ht="33" customHeight="1">
      <c r="A21" s="71"/>
      <c r="B21" s="71"/>
      <c r="C21" s="71"/>
      <c r="D21" s="14" t="s">
        <v>18</v>
      </c>
      <c r="E21" s="14" t="s">
        <v>19</v>
      </c>
      <c r="F21" s="14" t="s">
        <v>18</v>
      </c>
      <c r="G21" s="14" t="s">
        <v>7</v>
      </c>
      <c r="H21" s="14" t="s">
        <v>24</v>
      </c>
      <c r="I21" s="14" t="s">
        <v>21</v>
      </c>
      <c r="J21" s="14" t="s">
        <v>26</v>
      </c>
      <c r="K21" s="14" t="s">
        <v>22</v>
      </c>
      <c r="L21" s="14" t="s">
        <v>23</v>
      </c>
    </row>
    <row r="22" spans="1:12" s="12" customFormat="1" ht="15.75">
      <c r="A22" s="67" t="str">
        <f>+Nodrosinajums!B7</f>
        <v>Lauderi</v>
      </c>
      <c r="B22" s="15">
        <v>2008</v>
      </c>
      <c r="C22" s="16"/>
      <c r="D22" s="15">
        <v>11785</v>
      </c>
      <c r="E22" s="17">
        <f t="shared" ref="E22:E23" si="2">D22/365</f>
        <v>32.287671232876711</v>
      </c>
      <c r="F22" s="15" t="s">
        <v>60</v>
      </c>
      <c r="G22" s="15" t="s">
        <v>60</v>
      </c>
      <c r="H22" s="15" t="s">
        <v>60</v>
      </c>
      <c r="I22" s="15">
        <v>11785</v>
      </c>
      <c r="J22" s="17">
        <f>+I22/365/Nodrosinajums!$F$7*1000</f>
        <v>161.43835616438358</v>
      </c>
      <c r="K22" s="15" t="s">
        <v>60</v>
      </c>
      <c r="L22" s="15">
        <v>0</v>
      </c>
    </row>
    <row r="23" spans="1:12" s="12" customFormat="1" ht="15.75">
      <c r="A23" s="68"/>
      <c r="B23" s="15">
        <v>2009</v>
      </c>
      <c r="C23" s="16"/>
      <c r="D23" s="15">
        <v>10844</v>
      </c>
      <c r="E23" s="17">
        <f t="shared" si="2"/>
        <v>29.709589041095889</v>
      </c>
      <c r="F23" s="15" t="s">
        <v>60</v>
      </c>
      <c r="G23" s="15" t="s">
        <v>60</v>
      </c>
      <c r="H23" s="15" t="s">
        <v>60</v>
      </c>
      <c r="I23" s="15">
        <v>10844</v>
      </c>
      <c r="J23" s="17">
        <f>+I23/365/Nodrosinajums!$F$7*1000</f>
        <v>148.54794520547946</v>
      </c>
      <c r="K23" s="15" t="s">
        <v>60</v>
      </c>
      <c r="L23" s="15">
        <v>0</v>
      </c>
    </row>
    <row r="24" spans="1:12" s="12" customFormat="1" ht="15.75">
      <c r="A24" s="69"/>
      <c r="B24" s="15">
        <v>2010</v>
      </c>
      <c r="C24" s="16"/>
      <c r="D24" s="15">
        <v>11724</v>
      </c>
      <c r="E24" s="17">
        <f>D24/365</f>
        <v>32.12054794520548</v>
      </c>
      <c r="F24" s="15" t="s">
        <v>60</v>
      </c>
      <c r="G24" s="15" t="s">
        <v>60</v>
      </c>
      <c r="H24" s="15" t="s">
        <v>60</v>
      </c>
      <c r="I24" s="15">
        <v>11724</v>
      </c>
      <c r="J24" s="17">
        <f>+I24/365/Nodrosinajums!$F$7*1000</f>
        <v>160.60273972602741</v>
      </c>
      <c r="K24" s="15" t="s">
        <v>60</v>
      </c>
      <c r="L24" s="15">
        <v>0</v>
      </c>
    </row>
    <row r="25" spans="1:12" s="47" customFormat="1" ht="8.25" customHeight="1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</row>
    <row r="26" spans="1:12" s="12" customFormat="1" ht="5.25" customHeight="1">
      <c r="B26" s="11"/>
    </row>
    <row r="27" spans="1:12" s="13" customFormat="1" ht="15.75">
      <c r="A27" s="71" t="s">
        <v>1</v>
      </c>
      <c r="B27" s="71" t="s">
        <v>16</v>
      </c>
      <c r="C27" s="71"/>
      <c r="D27" s="72" t="s">
        <v>11</v>
      </c>
      <c r="E27" s="73"/>
      <c r="F27" s="73"/>
      <c r="G27" s="73"/>
      <c r="H27" s="74"/>
      <c r="I27" s="74"/>
      <c r="J27" s="74"/>
      <c r="K27" s="74"/>
      <c r="L27" s="75"/>
    </row>
    <row r="28" spans="1:12" s="13" customFormat="1" ht="33" customHeight="1">
      <c r="A28" s="71"/>
      <c r="B28" s="71"/>
      <c r="C28" s="71"/>
      <c r="D28" s="71" t="s">
        <v>28</v>
      </c>
      <c r="E28" s="71"/>
      <c r="F28" s="76" t="s">
        <v>27</v>
      </c>
      <c r="G28" s="77"/>
      <c r="H28" s="71" t="s">
        <v>29</v>
      </c>
      <c r="I28" s="71"/>
      <c r="J28" s="71"/>
      <c r="K28" s="71"/>
      <c r="L28" s="71"/>
    </row>
    <row r="29" spans="1:12" s="13" customFormat="1" ht="33" customHeight="1">
      <c r="A29" s="71"/>
      <c r="B29" s="71"/>
      <c r="C29" s="71"/>
      <c r="D29" s="14" t="s">
        <v>18</v>
      </c>
      <c r="E29" s="14" t="s">
        <v>19</v>
      </c>
      <c r="F29" s="14" t="s">
        <v>18</v>
      </c>
      <c r="G29" s="14" t="s">
        <v>7</v>
      </c>
      <c r="H29" s="14" t="s">
        <v>24</v>
      </c>
      <c r="I29" s="14" t="s">
        <v>30</v>
      </c>
      <c r="J29" s="14" t="s">
        <v>26</v>
      </c>
      <c r="K29" s="14" t="s">
        <v>31</v>
      </c>
      <c r="L29" s="14" t="s">
        <v>32</v>
      </c>
    </row>
    <row r="30" spans="1:12" s="12" customFormat="1" ht="15.75">
      <c r="A30" s="67" t="str">
        <f>+A22</f>
        <v>Lauderi</v>
      </c>
      <c r="B30" s="15">
        <v>2008</v>
      </c>
      <c r="C30" s="16"/>
      <c r="D30" s="15" t="s">
        <v>60</v>
      </c>
      <c r="E30" s="15" t="s">
        <v>60</v>
      </c>
      <c r="F30" s="15" t="s">
        <v>60</v>
      </c>
      <c r="G30" s="15" t="s">
        <v>60</v>
      </c>
      <c r="H30" s="15" t="s">
        <v>60</v>
      </c>
      <c r="I30" s="15">
        <v>11785</v>
      </c>
      <c r="J30" s="17">
        <f>+I30/365/Nodrosinajums!$J$7*1000</f>
        <v>161.43835616438358</v>
      </c>
      <c r="K30" s="15" t="s">
        <v>60</v>
      </c>
      <c r="L30" s="15">
        <v>0</v>
      </c>
    </row>
    <row r="31" spans="1:12" s="12" customFormat="1" ht="15.75">
      <c r="A31" s="68"/>
      <c r="B31" s="15">
        <v>2009</v>
      </c>
      <c r="C31" s="16"/>
      <c r="D31" s="15" t="s">
        <v>60</v>
      </c>
      <c r="E31" s="15" t="s">
        <v>60</v>
      </c>
      <c r="F31" s="15" t="s">
        <v>60</v>
      </c>
      <c r="G31" s="15" t="s">
        <v>60</v>
      </c>
      <c r="H31" s="15" t="s">
        <v>60</v>
      </c>
      <c r="I31" s="15">
        <v>10844</v>
      </c>
      <c r="J31" s="17">
        <f>+I31/365/Nodrosinajums!$J$7*1000</f>
        <v>148.54794520547946</v>
      </c>
      <c r="K31" s="15" t="s">
        <v>60</v>
      </c>
      <c r="L31" s="15">
        <v>0</v>
      </c>
    </row>
    <row r="32" spans="1:12" s="12" customFormat="1" ht="15.75">
      <c r="A32" s="69"/>
      <c r="B32" s="15">
        <v>2010</v>
      </c>
      <c r="C32" s="16"/>
      <c r="D32" s="15" t="s">
        <v>60</v>
      </c>
      <c r="E32" s="15" t="s">
        <v>60</v>
      </c>
      <c r="F32" s="15" t="s">
        <v>60</v>
      </c>
      <c r="G32" s="15" t="s">
        <v>60</v>
      </c>
      <c r="H32" s="15" t="s">
        <v>60</v>
      </c>
      <c r="I32" s="15">
        <v>11724</v>
      </c>
      <c r="J32" s="17">
        <f>+I32/365/Nodrosinajums!$J$7*1000</f>
        <v>160.60273972602741</v>
      </c>
      <c r="K32" s="15" t="s">
        <v>60</v>
      </c>
      <c r="L32" s="15">
        <v>0</v>
      </c>
    </row>
    <row r="33" spans="1:12" s="44" customFormat="1" ht="15.75">
      <c r="A33" s="45"/>
      <c r="B33" s="40"/>
      <c r="C33" s="41"/>
      <c r="D33" s="40"/>
      <c r="E33" s="40"/>
      <c r="F33" s="40"/>
      <c r="G33" s="42"/>
      <c r="H33" s="40"/>
      <c r="I33" s="40"/>
      <c r="J33" s="43"/>
      <c r="K33" s="40"/>
      <c r="L33" s="40"/>
    </row>
    <row r="34" spans="1:12" s="12" customFormat="1" ht="15.75">
      <c r="B34" s="11"/>
    </row>
  </sheetData>
  <mergeCells count="33">
    <mergeCell ref="A14:A16"/>
    <mergeCell ref="A19:A21"/>
    <mergeCell ref="B19:B21"/>
    <mergeCell ref="C19:C21"/>
    <mergeCell ref="D19:L19"/>
    <mergeCell ref="D20:E20"/>
    <mergeCell ref="F20:G20"/>
    <mergeCell ref="H20:L20"/>
    <mergeCell ref="A4:A6"/>
    <mergeCell ref="A7:A9"/>
    <mergeCell ref="A11:A13"/>
    <mergeCell ref="B11:B13"/>
    <mergeCell ref="C11:C13"/>
    <mergeCell ref="B4:B6"/>
    <mergeCell ref="C4:C6"/>
    <mergeCell ref="D4:L4"/>
    <mergeCell ref="D11:L11"/>
    <mergeCell ref="D12:E12"/>
    <mergeCell ref="F12:G12"/>
    <mergeCell ref="H12:L12"/>
    <mergeCell ref="D5:E5"/>
    <mergeCell ref="F5:G5"/>
    <mergeCell ref="H5:L5"/>
    <mergeCell ref="A30:A32"/>
    <mergeCell ref="A25:L25"/>
    <mergeCell ref="A22:A24"/>
    <mergeCell ref="A27:A29"/>
    <mergeCell ref="B27:B29"/>
    <mergeCell ref="C27:C29"/>
    <mergeCell ref="D27:L27"/>
    <mergeCell ref="D28:E28"/>
    <mergeCell ref="F28:G28"/>
    <mergeCell ref="H28:L28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2"/>
  <sheetViews>
    <sheetView tabSelected="1" workbookViewId="0">
      <selection activeCell="D11" sqref="D11"/>
    </sheetView>
  </sheetViews>
  <sheetFormatPr defaultRowHeight="15.75"/>
  <cols>
    <col min="1" max="1" width="6.42578125" style="12" customWidth="1"/>
    <col min="2" max="2" width="13.28515625" style="12" customWidth="1"/>
    <col min="3" max="3" width="11" style="30" customWidth="1"/>
    <col min="4" max="4" width="12.140625" style="30" customWidth="1"/>
    <col min="5" max="5" width="13.28515625" style="30" customWidth="1"/>
    <col min="6" max="6" width="12.140625" style="30" customWidth="1"/>
    <col min="7" max="7" width="11.5703125" style="30" customWidth="1"/>
    <col min="8" max="8" width="13.140625" style="30" customWidth="1"/>
    <col min="9" max="9" width="12.7109375" style="32" customWidth="1"/>
    <col min="10" max="10" width="12.85546875" style="30" customWidth="1"/>
    <col min="11" max="11" width="7.7109375" style="30" customWidth="1"/>
    <col min="12" max="16384" width="9.140625" style="30"/>
  </cols>
  <sheetData>
    <row r="1" spans="1:11" s="26" customFormat="1" ht="18.75" customHeight="1">
      <c r="A1" s="78" t="s">
        <v>48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1" s="26" customFormat="1" ht="18.75">
      <c r="A2" s="27" t="str">
        <f>Nodrosinajums!A2</f>
        <v>Zilupes novads</v>
      </c>
      <c r="B2" s="28"/>
      <c r="C2" s="28"/>
      <c r="D2" s="28"/>
      <c r="E2" s="28"/>
      <c r="I2" s="29"/>
    </row>
    <row r="3" spans="1:11" ht="41.25" customHeight="1">
      <c r="A3" s="79" t="s">
        <v>49</v>
      </c>
      <c r="B3" s="79" t="s">
        <v>1</v>
      </c>
      <c r="C3" s="79" t="s">
        <v>50</v>
      </c>
      <c r="D3" s="79"/>
      <c r="E3" s="79"/>
      <c r="F3" s="79" t="s">
        <v>51</v>
      </c>
      <c r="G3" s="79"/>
      <c r="H3" s="79" t="s">
        <v>52</v>
      </c>
      <c r="I3" s="79"/>
      <c r="J3" s="79"/>
      <c r="K3" s="79"/>
    </row>
    <row r="4" spans="1:11" ht="51">
      <c r="A4" s="79"/>
      <c r="B4" s="79"/>
      <c r="C4" s="48" t="s">
        <v>77</v>
      </c>
      <c r="D4" s="31" t="s">
        <v>53</v>
      </c>
      <c r="E4" s="31" t="s">
        <v>54</v>
      </c>
      <c r="F4" s="31" t="s">
        <v>55</v>
      </c>
      <c r="G4" s="31" t="s">
        <v>56</v>
      </c>
      <c r="H4" s="48" t="s">
        <v>78</v>
      </c>
      <c r="I4" s="31" t="s">
        <v>57</v>
      </c>
      <c r="J4" s="31" t="s">
        <v>58</v>
      </c>
      <c r="K4" s="31" t="s">
        <v>59</v>
      </c>
    </row>
    <row r="5" spans="1:11" s="92" customFormat="1" ht="43.5" customHeight="1">
      <c r="A5" s="90">
        <v>1</v>
      </c>
      <c r="B5" s="90" t="str">
        <f>Nodrosinajums!B6</f>
        <v>Pasiene</v>
      </c>
      <c r="C5" s="91"/>
      <c r="D5" s="91" t="s">
        <v>65</v>
      </c>
      <c r="E5" s="91" t="s">
        <v>76</v>
      </c>
      <c r="F5" s="91"/>
      <c r="G5" s="91"/>
      <c r="H5" s="91" t="s">
        <v>66</v>
      </c>
      <c r="I5" s="91"/>
      <c r="J5" s="91"/>
      <c r="K5" s="91"/>
    </row>
    <row r="6" spans="1:11" s="92" customFormat="1" ht="51">
      <c r="A6" s="90">
        <v>2</v>
      </c>
      <c r="B6" s="90" t="str">
        <f>Nodrosinajums!B7</f>
        <v>Lauderi</v>
      </c>
      <c r="C6" s="90" t="s">
        <v>72</v>
      </c>
      <c r="D6" s="90" t="s">
        <v>73</v>
      </c>
      <c r="E6" s="90" t="s">
        <v>75</v>
      </c>
      <c r="F6" s="90" t="s">
        <v>47</v>
      </c>
      <c r="G6" s="90" t="s">
        <v>47</v>
      </c>
      <c r="H6" s="90" t="s">
        <v>47</v>
      </c>
      <c r="I6" s="90" t="s">
        <v>74</v>
      </c>
      <c r="J6" s="90" t="s">
        <v>47</v>
      </c>
      <c r="K6" s="90" t="s">
        <v>47</v>
      </c>
    </row>
    <row r="11" spans="1:11" ht="36" customHeight="1"/>
    <row r="12" spans="1:11" ht="15.75" customHeight="1">
      <c r="F12" s="34"/>
    </row>
  </sheetData>
  <mergeCells count="6">
    <mergeCell ref="A1:K1"/>
    <mergeCell ref="A3:A4"/>
    <mergeCell ref="B3:B4"/>
    <mergeCell ref="C3:E3"/>
    <mergeCell ref="F3:G3"/>
    <mergeCell ref="H3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Nodrosinajums</vt:lpstr>
      <vt:lpstr>Pakalpoj-sn</vt:lpstr>
      <vt:lpstr>U-K-apjomi</vt:lpstr>
      <vt:lpstr>Probl-risin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2012-02-14T08:12:13Z</cp:lastPrinted>
  <dcterms:created xsi:type="dcterms:W3CDTF">2011-12-13T13:06:12Z</dcterms:created>
  <dcterms:modified xsi:type="dcterms:W3CDTF">2012-02-14T08:15:14Z</dcterms:modified>
</cp:coreProperties>
</file>