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65" windowWidth="14805" windowHeight="7950" tabRatio="650"/>
  </bookViews>
  <sheets>
    <sheet name="1.Vispārēja" sheetId="2" r:id="rId1"/>
    <sheet name="2.RezRad" sheetId="1" r:id="rId2"/>
    <sheet name="3.FinRad" sheetId="3" r:id="rId3"/>
    <sheet name="4.1.Invest-uzsākts" sheetId="4" r:id="rId4"/>
    <sheet name="4.2.Invest-plānots" sheetId="7" r:id="rId5"/>
    <sheet name="5.Saistības" sheetId="5" r:id="rId6"/>
    <sheet name="6.Aizdevumi" sheetId="6" r:id="rId7"/>
    <sheet name="7.Subs_Dot" sheetId="8" r:id="rId8"/>
  </sheets>
  <calcPr calcId="145621" iterate="1"/>
</workbook>
</file>

<file path=xl/calcChain.xml><?xml version="1.0" encoding="utf-8"?>
<calcChain xmlns="http://schemas.openxmlformats.org/spreadsheetml/2006/main">
  <c r="C22" i="8"/>
  <c r="E28" i="3" l="1"/>
  <c r="E46" l="1"/>
  <c r="E43"/>
  <c r="E41"/>
  <c r="E31"/>
  <c r="E24"/>
  <c r="D31" l="1"/>
  <c r="E39" l="1"/>
  <c r="E52" s="1"/>
  <c r="C39"/>
  <c r="C52" s="1"/>
  <c r="E37"/>
  <c r="E36"/>
  <c r="E35"/>
  <c r="E34"/>
  <c r="C37"/>
  <c r="C36"/>
  <c r="C35"/>
  <c r="C34"/>
  <c r="E21"/>
  <c r="C21"/>
  <c r="D39"/>
  <c r="D52" s="1"/>
  <c r="D37"/>
  <c r="D36"/>
  <c r="D35"/>
  <c r="D34"/>
  <c r="D21"/>
  <c r="D51" l="1"/>
  <c r="E51"/>
  <c r="C51"/>
</calcChain>
</file>

<file path=xl/sharedStrings.xml><?xml version="1.0" encoding="utf-8"?>
<sst xmlns="http://schemas.openxmlformats.org/spreadsheetml/2006/main" count="527" uniqueCount="283">
  <si>
    <t>Nr.</t>
  </si>
  <si>
    <t>Vispārēja informācija par kapitālsabiedrību</t>
  </si>
  <si>
    <t>Nosaukums</t>
  </si>
  <si>
    <t>Informācija par kapitālsabiedrības darbības rezultātiem un rezultatīviem rādītājiem</t>
  </si>
  <si>
    <t>Sagaidāmais darbības rezultāts</t>
  </si>
  <si>
    <t>1.</t>
  </si>
  <si>
    <t>2.</t>
  </si>
  <si>
    <t>1.1.</t>
  </si>
  <si>
    <t>1.2.</t>
  </si>
  <si>
    <t>2.1.</t>
  </si>
  <si>
    <t>2.2.</t>
  </si>
  <si>
    <t>Īss apraksts</t>
  </si>
  <si>
    <t>No valsts budžeta saņemtās subsīdijas un dotācijas</t>
  </si>
  <si>
    <t>tai skaitā</t>
  </si>
  <si>
    <t>valsts kapitāls</t>
  </si>
  <si>
    <t>Apgrozījums</t>
  </si>
  <si>
    <t>Pašu kapitāls</t>
  </si>
  <si>
    <t>EBITDA</t>
  </si>
  <si>
    <t>Nauda</t>
  </si>
  <si>
    <t>Pašu kapitāls/Aktīvi</t>
  </si>
  <si>
    <t>Juridiskais statuss</t>
  </si>
  <si>
    <t>Darbības nozare</t>
  </si>
  <si>
    <t>Ministrija, kas ir kapitāldaļu turētāja</t>
  </si>
  <si>
    <t>Valsts kapitāla daļa (%)</t>
  </si>
  <si>
    <t>3.</t>
  </si>
  <si>
    <t>4.</t>
  </si>
  <si>
    <t>5.</t>
  </si>
  <si>
    <t>A</t>
  </si>
  <si>
    <t>x</t>
  </si>
  <si>
    <t>Rādītāji</t>
  </si>
  <si>
    <t>Aktīvi kopā</t>
  </si>
  <si>
    <t>2.3.</t>
  </si>
  <si>
    <t>2.4.</t>
  </si>
  <si>
    <t>PZA radītāji</t>
  </si>
  <si>
    <t>3.1.</t>
  </si>
  <si>
    <t>3.2.</t>
  </si>
  <si>
    <t>3.3.</t>
  </si>
  <si>
    <t>Pārējie ieņēmumi</t>
  </si>
  <si>
    <t>3.4.</t>
  </si>
  <si>
    <t>3.5.</t>
  </si>
  <si>
    <t>Izmaksas</t>
  </si>
  <si>
    <t>3.6.</t>
  </si>
  <si>
    <t>3.7.</t>
  </si>
  <si>
    <t>4.1.</t>
  </si>
  <si>
    <t>Neto peļņa/zaudējumi</t>
  </si>
  <si>
    <t>4.2.</t>
  </si>
  <si>
    <t>4.3.</t>
  </si>
  <si>
    <t>4.4.</t>
  </si>
  <si>
    <t>5.1.</t>
  </si>
  <si>
    <t>5.2.</t>
  </si>
  <si>
    <t>5.3.</t>
  </si>
  <si>
    <t>5.4.</t>
  </si>
  <si>
    <t>5.5.</t>
  </si>
  <si>
    <t>6.</t>
  </si>
  <si>
    <t>Citi rādītāji</t>
  </si>
  <si>
    <t>6.1.</t>
  </si>
  <si>
    <t>6.2.</t>
  </si>
  <si>
    <t>6.3.</t>
  </si>
  <si>
    <t xml:space="preserve">Saistību atšifrējums </t>
  </si>
  <si>
    <t>Saistības apraksts</t>
  </si>
  <si>
    <t>Turpmākajos gados līdz saistības pilnīgai atmaksai</t>
  </si>
  <si>
    <t>Kopā</t>
  </si>
  <si>
    <t>Samaksātie procenti (kopā par visām saistībām)</t>
  </si>
  <si>
    <t>Aktīvu atdeve (ROA)</t>
  </si>
  <si>
    <t>Pašu kapitāla atdeve (ROE)</t>
  </si>
  <si>
    <t>Projekts</t>
  </si>
  <si>
    <t>EBITDA rentabilitāte (EBITDA/apgrozījums)</t>
  </si>
  <si>
    <t>7.</t>
  </si>
  <si>
    <t>Valsts kapitāla daļa (latos)</t>
  </si>
  <si>
    <t xml:space="preserve">1.pielikums </t>
  </si>
  <si>
    <t xml:space="preserve">2.pielikums </t>
  </si>
  <si>
    <t xml:space="preserve">3.pielikums </t>
  </si>
  <si>
    <t>Bilances radītāji (uz gada beigām)</t>
  </si>
  <si>
    <t>5.6.</t>
  </si>
  <si>
    <t>Finanšu rādītāji (%)</t>
  </si>
  <si>
    <t>Darbinieku skaits (gab.)</t>
  </si>
  <si>
    <t xml:space="preserve">4.pielikums </t>
  </si>
  <si>
    <t xml:space="preserve">5.pielikums </t>
  </si>
  <si>
    <t xml:space="preserve">6.pielikums </t>
  </si>
  <si>
    <t>Uzsāktie projekti</t>
  </si>
  <si>
    <t>Plānotie projekti</t>
  </si>
  <si>
    <t>Iespējamais līguma noslēgšanas datums</t>
  </si>
  <si>
    <t>Izdevumi turpmakajos gados līdz projekta beigām</t>
  </si>
  <si>
    <t xml:space="preserve">7.pielikums </t>
  </si>
  <si>
    <t xml:space="preserve">Aizdevumu atšifrējums </t>
  </si>
  <si>
    <t xml:space="preserve">Aizdevuma sanēmejs </t>
  </si>
  <si>
    <t>Aizdevuma mērķis</t>
  </si>
  <si>
    <t>Termiņš (gadi)</t>
  </si>
  <si>
    <t>Saņemtie procenti (kopā par visiem aizdevumiem)</t>
  </si>
  <si>
    <t>Kapitālsabiedrības pamatkapitāls (akciju kapitāls) (latos)</t>
  </si>
  <si>
    <t>Par veidlapas aizpildīšanu atbildīgais kapitālsabiedrības darbinieks</t>
  </si>
  <si>
    <t>Vārds, Uzvārds</t>
  </si>
  <si>
    <t>Tālrunis</t>
  </si>
  <si>
    <t>e-pasts</t>
  </si>
  <si>
    <t>Ieņemamais amats</t>
  </si>
  <si>
    <t>Citi</t>
  </si>
  <si>
    <t>Turpmākajos gados līdz aizdevuma pilnīgai atgūšanai</t>
  </si>
  <si>
    <t>Kapitālsabiedrības darbības merķis</t>
  </si>
  <si>
    <t>Kapitālsabiedrības darbību raksturojošie rādītāji</t>
  </si>
  <si>
    <r>
      <t xml:space="preserve">Dalība </t>
    </r>
    <r>
      <rPr>
        <i/>
        <sz val="11"/>
        <color theme="1"/>
        <rFont val="Calibri"/>
        <family val="2"/>
        <charset val="186"/>
        <scheme val="minor"/>
      </rPr>
      <t>Ilgtspējas indeksā</t>
    </r>
    <r>
      <rPr>
        <b/>
        <sz val="11"/>
        <color theme="1"/>
        <rFont val="Calibri"/>
        <family val="2"/>
        <charset val="186"/>
        <scheme val="minor"/>
      </rPr>
      <t xml:space="preserve"> (nē/jā, no kura gada)</t>
    </r>
  </si>
  <si>
    <t>n gada provizoriskā izpilde</t>
  </si>
  <si>
    <t>n+1 gada plāns</t>
  </si>
  <si>
    <t>n-1 gada izpilde</t>
  </si>
  <si>
    <t xml:space="preserve">3. </t>
  </si>
  <si>
    <t>8.</t>
  </si>
  <si>
    <t>9.</t>
  </si>
  <si>
    <t>Dibināšanas pamatojums (pēc VPIL 88.panta)</t>
  </si>
  <si>
    <t xml:space="preserve">2. </t>
  </si>
  <si>
    <t>n-1 gada fakts</t>
  </si>
  <si>
    <t xml:space="preserve">4. </t>
  </si>
  <si>
    <t>Bilance uz n-1 gada 31.12.</t>
  </si>
  <si>
    <t>Provizoriska bilance uz n gada 31.12.</t>
  </si>
  <si>
    <t>n+1 gadā plānotā atmaksa</t>
  </si>
  <si>
    <t>n+2 gadā plānotā atmaksa</t>
  </si>
  <si>
    <t>n+3 gadā plānotā atmaksa</t>
  </si>
  <si>
    <t>Plānotās subsīdijas un dotācijas</t>
  </si>
  <si>
    <t>7.1.</t>
  </si>
  <si>
    <t>Ministrija, kas ir kapitāldaļu turētāja (ja tāda ir)</t>
  </si>
  <si>
    <t>Sagaidāmais darbības rezultāts no saņemtās subsīdijas vai dotācijas</t>
  </si>
  <si>
    <t>7.2.</t>
  </si>
  <si>
    <t>Informācija par subsīdijām, dotācijām</t>
  </si>
  <si>
    <t>tai skaitā:</t>
  </si>
  <si>
    <t>Subsīdija Nr.1</t>
  </si>
  <si>
    <t>Dotācija Nr.1</t>
  </si>
  <si>
    <t>7.3.</t>
  </si>
  <si>
    <t>Darbības rezultāts par Subsījiju Nr.1</t>
  </si>
  <si>
    <t>Valsts kapitāla daļa, ja tāda ir (latos)</t>
  </si>
  <si>
    <t>Valsts kapitāla daļa, ja tāda ir (%)</t>
  </si>
  <si>
    <t>Darbības rezultāts par Dotāciju Nr.1</t>
  </si>
  <si>
    <t>Pašvaldības kapitāla daļa (%)</t>
  </si>
  <si>
    <t>10.</t>
  </si>
  <si>
    <t>Pašvaldības kapitāla daļa, ja tāda ir (%)</t>
  </si>
  <si>
    <t>5.1.a.</t>
  </si>
  <si>
    <t>Dividendes (% no iepriekšējā gada peļņas)</t>
  </si>
  <si>
    <t>pamatkapitāls (akciju kapitāls)</t>
  </si>
  <si>
    <t>2.5.</t>
  </si>
  <si>
    <t>Investīciju projektu atšifrējums</t>
  </si>
  <si>
    <t>Tiks saņemts n+1 gadā, latos</t>
  </si>
  <si>
    <t xml:space="preserve">n+1 gadā saņemamā subsīdija vai dotācija no valsts budžeta - kopā </t>
  </si>
  <si>
    <t>Subsīdijas vai dotācijas saņemšanas mērķis un pamatojošais dokuments (likums, MK noteikumi, sadarbības līguma Nr., cits pamatojums</t>
  </si>
  <si>
    <t>Valsts budžetā veiktās iemaksas / Valsts kapitāls (decimāldaļskaitlis)</t>
  </si>
  <si>
    <t>Valsts budžetā veiktās iemaksas /Piešķirtās subsīdijas un dotācijas (decimāldaļskaitlis)</t>
  </si>
  <si>
    <t>Finanšu ministrijas vadlīnijām informatīva ziņojuma sagatavošanai par kapitālsabiedrību finansiālajiem un darbības rādītājiem, pārvaldot valsts kapitālu</t>
  </si>
  <si>
    <t>Kapitālsabiedrības darbības mērķis</t>
  </si>
  <si>
    <t>(Šajā ailē apraksta sagaidāmo darbības rezultātu)</t>
  </si>
  <si>
    <t>Ieņēmumi</t>
  </si>
  <si>
    <t>Projekta finansēšanas avots</t>
  </si>
  <si>
    <t>latos</t>
  </si>
  <si>
    <t>Personāla izmaksas</t>
  </si>
  <si>
    <t>Valsts budžetā veiktās iemaksas (kopā)</t>
  </si>
  <si>
    <t>Dividendes (latos)</t>
  </si>
  <si>
    <t>Uzņēmumu ienākuma nodoklis (latos)</t>
  </si>
  <si>
    <t>Pievienotās vērtības nodoklis (latos)</t>
  </si>
  <si>
    <t>Nekustamā īpašuma nodoklis (latos)</t>
  </si>
  <si>
    <t>Valsts sociālās apdrošinašanas iemaksas (darba devēja daļa) (latos)</t>
  </si>
  <si>
    <t>citi nodokļi un nodevas (latos)</t>
  </si>
  <si>
    <t>Vides investīciju fonds</t>
  </si>
  <si>
    <t>SIA</t>
  </si>
  <si>
    <t>Finanšu pakalpojumi, konsultācijas</t>
  </si>
  <si>
    <t>vides piesārņojuma samazināšana, veicinot vides aizsardzības projektu realizāciju un palielinot pašvaldību un kapitālsabiedrību kapacitāti sagatavot un realizēt kvalitatīvus un efektīvus vides aizsardzības projektus no projekta idejas līdz tās īstenošanai</t>
  </si>
  <si>
    <t>Vides aizsardzības un reģionālās attīstības ministrija</t>
  </si>
  <si>
    <t>Realizētie projekti</t>
  </si>
  <si>
    <t>Izsniegtā aizdevuma summa, latos</t>
  </si>
  <si>
    <t>Darbības rezultāts</t>
  </si>
  <si>
    <t>KPFI ieviešanas uzraudzība</t>
  </si>
  <si>
    <t>Noslēgto līgumu skaits</t>
  </si>
  <si>
    <t>Administrēto resursu apjoms, latos</t>
  </si>
  <si>
    <t>Padziļināto pārbaužu skaits</t>
  </si>
  <si>
    <t>Programmu vadība</t>
  </si>
  <si>
    <t>Attīstīstības projektu pieteikumi</t>
  </si>
  <si>
    <t>ANO projekta ieviešana</t>
  </si>
  <si>
    <t>KfW projektu monitorēšana</t>
  </si>
  <si>
    <t>Netiešā kredītu resursu piesaiste, latos</t>
  </si>
  <si>
    <t>Gints Kārkliņš</t>
  </si>
  <si>
    <t>Finansu vadītājs</t>
  </si>
  <si>
    <t>67845111, 29239954</t>
  </si>
  <si>
    <t>gints.karklins@lvif.gov.lv</t>
  </si>
  <si>
    <t>NAV</t>
  </si>
  <si>
    <t>NEFCO (kredīts vides projektu finansēšanai)</t>
  </si>
  <si>
    <t>UNDP projekts (saņemtie līdzekļi projekta realizācijai)</t>
  </si>
  <si>
    <t>KPFI (saņemtie līdzekļi projektu uzraudzībai)</t>
  </si>
  <si>
    <t>Vilpulkas pagasta padome</t>
  </si>
  <si>
    <t>Pelēču pagasta padome</t>
  </si>
  <si>
    <t>Zilākalna pagasta padome</t>
  </si>
  <si>
    <t>Katvaru pagasta padome</t>
  </si>
  <si>
    <t>Veselavas pagasta padome</t>
  </si>
  <si>
    <t>Lielplatones pagasta padome</t>
  </si>
  <si>
    <t>Mālupes pagasta padome</t>
  </si>
  <si>
    <t>Ezeres pagasta padome</t>
  </si>
  <si>
    <t>Valles pagasta padome</t>
  </si>
  <si>
    <t>Sēlpils pagasta padome</t>
  </si>
  <si>
    <t>Vietalvas pagasta padome</t>
  </si>
  <si>
    <t>SIA "Limbažu komunālserviss"</t>
  </si>
  <si>
    <t>Liezeres pagasta padome</t>
  </si>
  <si>
    <t>Viļķenes pagasta padome</t>
  </si>
  <si>
    <t>Stāmerienas pagasta padome</t>
  </si>
  <si>
    <t>Dikļu pagasta padome</t>
  </si>
  <si>
    <t>Sakstagala pagasta padome</t>
  </si>
  <si>
    <t>Vaidavas pagasta padome</t>
  </si>
  <si>
    <t>Pašvaldības SIA "Maltas dzīvokļu – komunālās saimniecības uzņēmums"</t>
  </si>
  <si>
    <t>Līgatnes pagasta padome</t>
  </si>
  <si>
    <t>Konstantinovas pagasta padome</t>
  </si>
  <si>
    <t>Zirņu pagasta padome</t>
  </si>
  <si>
    <t>Malienas pagasta padome</t>
  </si>
  <si>
    <t>Blontu pagasta padome</t>
  </si>
  <si>
    <t>Demenes pagasta padome</t>
  </si>
  <si>
    <t>Vectilžas pagasta padome</t>
  </si>
  <si>
    <t>Sutru pagasta padome</t>
  </si>
  <si>
    <t>Ciblas novada dome</t>
  </si>
  <si>
    <t>Svitenes pagasta padome</t>
  </si>
  <si>
    <t>Līvbērzes pagasta padome</t>
  </si>
  <si>
    <t>Izvaltas pagasta padome</t>
  </si>
  <si>
    <t>Cīravas pagasta padome</t>
  </si>
  <si>
    <t>Salnavas pagasta padome</t>
  </si>
  <si>
    <t>Pampāļu pagasta padome</t>
  </si>
  <si>
    <t>Birzgales pagasta padome</t>
  </si>
  <si>
    <t>Zlēku pagasta padome</t>
  </si>
  <si>
    <t>Aizputes pagasta padome</t>
  </si>
  <si>
    <t>Mazzalves pagasta padome</t>
  </si>
  <si>
    <t>Virgas pagasta padome</t>
  </si>
  <si>
    <t>Zaņas pagasta padome</t>
  </si>
  <si>
    <t>Šķilbēnu pagasta padome</t>
  </si>
  <si>
    <t>Ziru pagasta padome</t>
  </si>
  <si>
    <t>Medzes pagasta padome</t>
  </si>
  <si>
    <t>Pašvaldības SIA "Maltas dzīvokļu komunālās saimniecības uzņēmums"</t>
  </si>
  <si>
    <t>SIA "Saltavots"</t>
  </si>
  <si>
    <t>Neretas novada pašvaldība</t>
  </si>
  <si>
    <t>Apes novada pašvaldība</t>
  </si>
  <si>
    <t>Daugavpils novada pašvaldība</t>
  </si>
  <si>
    <t>SIA "Kūdrinieks"</t>
  </si>
  <si>
    <t>SIA "Siltumiņš"</t>
  </si>
  <si>
    <t>Aizkraukles novada SIA "Aizkraukles ūdens"</t>
  </si>
  <si>
    <t>SIA "Kuldīgas ūdens"</t>
  </si>
  <si>
    <t>Dobeles pilsētas pašvaldības SIA "Dobeles ūdens"</t>
  </si>
  <si>
    <t>SIA "Saldus komunālserviss"</t>
  </si>
  <si>
    <t>Jelgavas novada pašvaldība</t>
  </si>
  <si>
    <t>Rēzeknes novada pašvaldības Bērgales pagasta pārvalde</t>
  </si>
  <si>
    <t>Madonas novada dome</t>
  </si>
  <si>
    <t>Skrundas novada pašvaldība</t>
  </si>
  <si>
    <t>Limbažu novada pašvaldība</t>
  </si>
  <si>
    <t>Pļaviņu novada dome</t>
  </si>
  <si>
    <t>Vaboles pagasta pārvalde</t>
  </si>
  <si>
    <t>Grobiņas pagasta pārvalde</t>
  </si>
  <si>
    <t>Demenes pagasta pārvalde</t>
  </si>
  <si>
    <t>Riebiņu novada dome</t>
  </si>
  <si>
    <t>Salacgrīvas novada pārvalde</t>
  </si>
  <si>
    <t>SIA "Intransserviss"</t>
  </si>
  <si>
    <t>Ilūkstes novada Subates pilsētas pārvalde</t>
  </si>
  <si>
    <t>Codes pagasta pārvalde</t>
  </si>
  <si>
    <t>Aglonas novada dome</t>
  </si>
  <si>
    <t>Tukuma novada dome</t>
  </si>
  <si>
    <t>Balvu pp aģentūra "SAN-TEX"</t>
  </si>
  <si>
    <t>Preiļu novada dome</t>
  </si>
  <si>
    <t>Dagdas novada pašvaldība</t>
  </si>
  <si>
    <t>Dagdas novada dome</t>
  </si>
  <si>
    <t>Viļakas novada dome</t>
  </si>
  <si>
    <t>Grobiņas novada dome</t>
  </si>
  <si>
    <t>Ādažu novada dome</t>
  </si>
  <si>
    <t>Aizputes pagasta pārvalde</t>
  </si>
  <si>
    <t>Rucavas novada dome</t>
  </si>
  <si>
    <t>SIA "Aknīstes pakalpojumi"</t>
  </si>
  <si>
    <t>Alūksnes novada pašvaldība</t>
  </si>
  <si>
    <t>Madonas novada Kalsnavas pagasta pārvalde</t>
  </si>
  <si>
    <t>Vecpiebalgas novada pašvaldība</t>
  </si>
  <si>
    <t>Ezeres pagasta pārvalde</t>
  </si>
  <si>
    <t>SIA "Cesvaines komunālie pakalpojumi"</t>
  </si>
  <si>
    <t>Tabores pagasta pārvalde</t>
  </si>
  <si>
    <t>SIA "Iecavas Siltums"</t>
  </si>
  <si>
    <t>Kandavas novada dome</t>
  </si>
  <si>
    <t>Amatas novada pašvaldība</t>
  </si>
  <si>
    <t>Saldus novada pašvaldības Pampāļu pagasta pārvalde</t>
  </si>
  <si>
    <t>Durbes novada Dunalkas pagasta pārvalde</t>
  </si>
  <si>
    <t>Madonas novada Vestienas pagasta pārvalde</t>
  </si>
  <si>
    <t>Naukšēnu novada pašvaldība</t>
  </si>
  <si>
    <t>Beverīnas novada pašvaldība</t>
  </si>
  <si>
    <t>Burtnieku novada pašvaldība</t>
  </si>
  <si>
    <t>Mazsalacas novada pašvaldība</t>
  </si>
  <si>
    <t>Kocēnu novada dome</t>
  </si>
  <si>
    <t>Sēļu pagasta padome</t>
  </si>
  <si>
    <t>Balvu pagasta padome</t>
  </si>
  <si>
    <t>Rencēnu pagasta padome</t>
  </si>
  <si>
    <t>Durbes novada dome</t>
  </si>
  <si>
    <t>Aglonas pagasta padome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</si>
</sst>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b/>
      <i/>
      <sz val="14"/>
      <color theme="1"/>
      <name val="Calibri"/>
      <family val="2"/>
      <charset val="186"/>
      <scheme val="minor"/>
    </font>
    <font>
      <b/>
      <i/>
      <sz val="10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1" xfId="0" applyBorder="1" applyAlignment="1">
      <alignment horizontal="center" wrapText="1"/>
    </xf>
    <xf numFmtId="0" fontId="2" fillId="0" borderId="0" xfId="0" applyFont="1" applyFill="1" applyAlignment="1">
      <alignment horizontal="left" wrapText="1"/>
    </xf>
    <xf numFmtId="0" fontId="4" fillId="0" borderId="0" xfId="0" applyFont="1" applyAlignment="1">
      <alignment horizontal="right" vertical="top" wrapText="1"/>
    </xf>
    <xf numFmtId="0" fontId="6" fillId="0" borderId="1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0" fillId="0" borderId="0" xfId="0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right" wrapText="1"/>
    </xf>
    <xf numFmtId="0" fontId="1" fillId="3" borderId="1" xfId="0" applyFont="1" applyFill="1" applyBorder="1" applyAlignment="1">
      <alignment horizontal="left" wrapText="1"/>
    </xf>
    <xf numFmtId="0" fontId="0" fillId="3" borderId="1" xfId="0" applyFill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3" fontId="1" fillId="0" borderId="1" xfId="0" applyNumberFormat="1" applyFont="1" applyBorder="1" applyAlignment="1">
      <alignment horizontal="left" wrapText="1"/>
    </xf>
    <xf numFmtId="3" fontId="0" fillId="0" borderId="1" xfId="0" applyNumberFormat="1" applyBorder="1" applyAlignment="1">
      <alignment horizontal="left" wrapText="1"/>
    </xf>
    <xf numFmtId="3" fontId="10" fillId="0" borderId="1" xfId="0" applyNumberFormat="1" applyFont="1" applyBorder="1" applyAlignment="1">
      <alignment horizontal="left" wrapText="1"/>
    </xf>
    <xf numFmtId="3" fontId="0" fillId="0" borderId="1" xfId="0" applyNumberFormat="1" applyFill="1" applyBorder="1" applyAlignment="1">
      <alignment horizontal="left" wrapText="1"/>
    </xf>
    <xf numFmtId="3" fontId="1" fillId="0" borderId="1" xfId="0" applyNumberFormat="1" applyFont="1" applyFill="1" applyBorder="1" applyAlignment="1">
      <alignment horizontal="left" wrapText="1"/>
    </xf>
    <xf numFmtId="3" fontId="0" fillId="2" borderId="1" xfId="0" applyNumberFormat="1" applyFill="1" applyBorder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9" fontId="0" fillId="0" borderId="1" xfId="1" applyFont="1" applyBorder="1" applyAlignment="1">
      <alignment horizontal="center" wrapText="1"/>
    </xf>
    <xf numFmtId="3" fontId="6" fillId="0" borderId="1" xfId="0" applyNumberFormat="1" applyFont="1" applyBorder="1"/>
    <xf numFmtId="164" fontId="10" fillId="0" borderId="1" xfId="1" applyNumberFormat="1" applyFont="1" applyBorder="1" applyAlignment="1">
      <alignment horizontal="center" wrapText="1"/>
    </xf>
    <xf numFmtId="165" fontId="10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right" wrapText="1"/>
    </xf>
    <xf numFmtId="165" fontId="10" fillId="0" borderId="1" xfId="0" applyNumberFormat="1" applyFont="1" applyBorder="1" applyAlignment="1">
      <alignment horizontal="right" wrapText="1"/>
    </xf>
    <xf numFmtId="3" fontId="10" fillId="0" borderId="1" xfId="0" applyNumberFormat="1" applyFont="1" applyBorder="1" applyAlignment="1">
      <alignment horizontal="right" wrapText="1"/>
    </xf>
    <xf numFmtId="3" fontId="10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0" fillId="0" borderId="1" xfId="0" applyNumberFormat="1" applyBorder="1" applyAlignment="1">
      <alignment horizontal="center" wrapText="1"/>
    </xf>
    <xf numFmtId="9" fontId="6" fillId="0" borderId="1" xfId="1" applyFont="1" applyBorder="1"/>
    <xf numFmtId="3" fontId="0" fillId="0" borderId="1" xfId="0" applyNumberFormat="1" applyBorder="1" applyAlignment="1">
      <alignment horizontal="right" wrapText="1"/>
    </xf>
    <xf numFmtId="3" fontId="0" fillId="0" borderId="0" xfId="0" applyNumberFormat="1" applyAlignment="1">
      <alignment horizontal="left" wrapText="1"/>
    </xf>
    <xf numFmtId="3" fontId="0" fillId="0" borderId="1" xfId="0" applyNumberFormat="1" applyFill="1" applyBorder="1" applyAlignment="1">
      <alignment horizontal="right" wrapText="1"/>
    </xf>
    <xf numFmtId="3" fontId="1" fillId="0" borderId="1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right" vertical="top" wrapText="1"/>
    </xf>
    <xf numFmtId="0" fontId="6" fillId="0" borderId="1" xfId="0" applyFont="1" applyBorder="1" applyAlignment="1">
      <alignment horizont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0" fillId="0" borderId="2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3" borderId="2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wrapText="1"/>
    </xf>
    <xf numFmtId="164" fontId="10" fillId="0" borderId="2" xfId="0" applyNumberFormat="1" applyFont="1" applyBorder="1" applyAlignment="1">
      <alignment horizontal="center" wrapText="1"/>
    </xf>
    <xf numFmtId="164" fontId="10" fillId="0" borderId="4" xfId="0" applyNumberFormat="1" applyFont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10" fillId="0" borderId="2" xfId="0" applyNumberFormat="1" applyFont="1" applyBorder="1" applyAlignment="1">
      <alignment horizontal="center" wrapText="1"/>
    </xf>
    <xf numFmtId="0" fontId="10" fillId="0" borderId="4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left" wrapText="1"/>
    </xf>
    <xf numFmtId="0" fontId="5" fillId="0" borderId="2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0" borderId="1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"/>
  <sheetViews>
    <sheetView tabSelected="1" view="pageBreakPreview" zoomScale="145" zoomScaleNormal="100" zoomScaleSheetLayoutView="145" workbookViewId="0">
      <selection activeCell="C14" sqref="C14"/>
    </sheetView>
  </sheetViews>
  <sheetFormatPr defaultColWidth="22.5703125" defaultRowHeight="15"/>
  <cols>
    <col min="1" max="1" width="4.42578125" style="1" customWidth="1"/>
    <col min="2" max="2" width="41.85546875" style="1" customWidth="1"/>
    <col min="3" max="3" width="36.28515625" style="1" customWidth="1"/>
    <col min="4" max="16384" width="22.5703125" style="1"/>
  </cols>
  <sheetData>
    <row r="1" spans="1:3" ht="17.25" customHeight="1">
      <c r="C1" s="15" t="s">
        <v>69</v>
      </c>
    </row>
    <row r="2" spans="1:3" ht="12" customHeight="1">
      <c r="C2" s="64" t="s">
        <v>142</v>
      </c>
    </row>
    <row r="3" spans="1:3" ht="51.75" customHeight="1">
      <c r="C3" s="64"/>
    </row>
    <row r="4" spans="1:3" s="3" customFormat="1" ht="37.5" customHeight="1">
      <c r="A4" s="3" t="s">
        <v>5</v>
      </c>
      <c r="B4" s="63" t="s">
        <v>1</v>
      </c>
      <c r="C4" s="63"/>
    </row>
    <row r="6" spans="1:3">
      <c r="A6" s="38" t="s">
        <v>0</v>
      </c>
      <c r="B6" s="38"/>
      <c r="C6" s="40"/>
    </row>
    <row r="7" spans="1:3">
      <c r="A7" s="38" t="s">
        <v>5</v>
      </c>
      <c r="B7" s="37" t="s">
        <v>2</v>
      </c>
      <c r="C7" s="40" t="s">
        <v>156</v>
      </c>
    </row>
    <row r="8" spans="1:3">
      <c r="A8" s="38" t="s">
        <v>6</v>
      </c>
      <c r="B8" s="37" t="s">
        <v>20</v>
      </c>
      <c r="C8" s="40" t="s">
        <v>157</v>
      </c>
    </row>
    <row r="9" spans="1:3">
      <c r="A9" s="38" t="s">
        <v>103</v>
      </c>
      <c r="B9" s="37" t="s">
        <v>106</v>
      </c>
      <c r="C9" s="40" t="s">
        <v>158</v>
      </c>
    </row>
    <row r="10" spans="1:3" ht="105">
      <c r="A10" s="38" t="s">
        <v>25</v>
      </c>
      <c r="B10" s="37" t="s">
        <v>21</v>
      </c>
      <c r="C10" s="40" t="s">
        <v>159</v>
      </c>
    </row>
    <row r="11" spans="1:3" ht="30">
      <c r="A11" s="38" t="s">
        <v>26</v>
      </c>
      <c r="B11" s="37" t="s">
        <v>22</v>
      </c>
      <c r="C11" s="40" t="s">
        <v>160</v>
      </c>
    </row>
    <row r="12" spans="1:3" ht="30">
      <c r="A12" s="38" t="s">
        <v>53</v>
      </c>
      <c r="B12" s="37" t="s">
        <v>89</v>
      </c>
      <c r="C12" s="40">
        <v>4427196</v>
      </c>
    </row>
    <row r="13" spans="1:3">
      <c r="A13" s="38" t="s">
        <v>67</v>
      </c>
      <c r="B13" s="37" t="s">
        <v>68</v>
      </c>
      <c r="C13" s="40">
        <v>4427196</v>
      </c>
    </row>
    <row r="14" spans="1:3">
      <c r="A14" s="38" t="s">
        <v>104</v>
      </c>
      <c r="B14" s="37" t="s">
        <v>23</v>
      </c>
      <c r="C14" s="48">
        <v>1</v>
      </c>
    </row>
    <row r="15" spans="1:3">
      <c r="A15" s="38" t="s">
        <v>105</v>
      </c>
      <c r="B15" s="37" t="s">
        <v>129</v>
      </c>
      <c r="C15" s="40"/>
    </row>
    <row r="16" spans="1:3" ht="15" customHeight="1">
      <c r="A16" s="38">
        <v>10</v>
      </c>
      <c r="B16" s="37" t="s">
        <v>99</v>
      </c>
      <c r="C16" s="40"/>
    </row>
  </sheetData>
  <mergeCells count="2">
    <mergeCell ref="B4:C4"/>
    <mergeCell ref="C2:C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4"/>
  <sheetViews>
    <sheetView view="pageBreakPreview" zoomScale="145" zoomScaleNormal="100" zoomScaleSheetLayoutView="145" workbookViewId="0">
      <selection activeCell="C21" sqref="C21"/>
    </sheetView>
  </sheetViews>
  <sheetFormatPr defaultRowHeight="15"/>
  <cols>
    <col min="1" max="1" width="5.42578125" style="1" customWidth="1"/>
    <col min="2" max="2" width="37.28515625" style="1" customWidth="1"/>
    <col min="3" max="3" width="14.28515625" style="1" customWidth="1"/>
    <col min="4" max="4" width="16.28515625" style="1" customWidth="1"/>
    <col min="5" max="5" width="14.5703125" style="1" customWidth="1"/>
    <col min="6" max="16384" width="9.140625" style="1"/>
  </cols>
  <sheetData>
    <row r="1" spans="1:5">
      <c r="C1" s="64" t="s">
        <v>70</v>
      </c>
      <c r="D1" s="64"/>
      <c r="E1" s="64"/>
    </row>
    <row r="2" spans="1:5" ht="15" customHeight="1">
      <c r="C2" s="64" t="s">
        <v>142</v>
      </c>
      <c r="D2" s="64"/>
      <c r="E2" s="64"/>
    </row>
    <row r="3" spans="1:5" ht="30.75" customHeight="1">
      <c r="C3" s="64"/>
      <c r="D3" s="64"/>
      <c r="E3" s="64"/>
    </row>
    <row r="4" spans="1:5" ht="46.5" customHeight="1">
      <c r="A4" s="3" t="s">
        <v>107</v>
      </c>
      <c r="B4" s="63" t="s">
        <v>3</v>
      </c>
      <c r="C4" s="63"/>
      <c r="D4" s="63"/>
      <c r="E4" s="63"/>
    </row>
    <row r="6" spans="1:5" ht="90" customHeight="1">
      <c r="A6" s="37" t="s">
        <v>27</v>
      </c>
      <c r="B6" s="37" t="s">
        <v>143</v>
      </c>
      <c r="C6" s="66" t="s">
        <v>159</v>
      </c>
      <c r="D6" s="67"/>
      <c r="E6" s="68"/>
    </row>
    <row r="8" spans="1:5" ht="46.5" customHeight="1">
      <c r="A8" s="37" t="s">
        <v>5</v>
      </c>
      <c r="B8" s="37" t="s">
        <v>4</v>
      </c>
      <c r="C8" s="37" t="s">
        <v>102</v>
      </c>
      <c r="D8" s="37" t="s">
        <v>100</v>
      </c>
      <c r="E8" s="37" t="s">
        <v>101</v>
      </c>
    </row>
    <row r="9" spans="1:5" s="19" customFormat="1" ht="16.5" customHeight="1">
      <c r="A9" s="18"/>
      <c r="B9" s="18">
        <v>1</v>
      </c>
      <c r="C9" s="18">
        <v>2</v>
      </c>
      <c r="D9" s="18">
        <v>3</v>
      </c>
      <c r="E9" s="18">
        <v>4</v>
      </c>
    </row>
    <row r="10" spans="1:5" ht="26.25">
      <c r="A10" s="4"/>
      <c r="B10" s="24" t="s">
        <v>144</v>
      </c>
      <c r="C10" s="27" t="s">
        <v>28</v>
      </c>
      <c r="D10" s="27" t="s">
        <v>28</v>
      </c>
      <c r="E10" s="27" t="s">
        <v>28</v>
      </c>
    </row>
    <row r="11" spans="1:5">
      <c r="A11" s="4"/>
      <c r="B11" s="4" t="s">
        <v>29</v>
      </c>
      <c r="C11" s="40" t="s">
        <v>28</v>
      </c>
      <c r="D11" s="40" t="s">
        <v>28</v>
      </c>
      <c r="E11" s="40"/>
    </row>
    <row r="12" spans="1:5">
      <c r="A12" s="4" t="s">
        <v>7</v>
      </c>
      <c r="B12" s="4" t="s">
        <v>161</v>
      </c>
      <c r="C12" s="40">
        <v>7</v>
      </c>
      <c r="D12" s="40">
        <v>15</v>
      </c>
      <c r="E12" s="40">
        <v>15</v>
      </c>
    </row>
    <row r="13" spans="1:5">
      <c r="A13" s="4" t="s">
        <v>8</v>
      </c>
      <c r="B13" s="4" t="s">
        <v>162</v>
      </c>
      <c r="C13" s="57">
        <v>856000</v>
      </c>
      <c r="D13" s="57">
        <v>1500000</v>
      </c>
      <c r="E13" s="57">
        <v>1500000</v>
      </c>
    </row>
    <row r="14" spans="1:5">
      <c r="A14" s="4"/>
      <c r="B14" s="4"/>
      <c r="C14" s="40"/>
      <c r="D14" s="40"/>
      <c r="E14" s="40"/>
    </row>
    <row r="15" spans="1:5" s="2" customFormat="1">
      <c r="A15" s="5" t="s">
        <v>6</v>
      </c>
      <c r="B15" s="5" t="s">
        <v>163</v>
      </c>
      <c r="C15" s="40" t="s">
        <v>28</v>
      </c>
      <c r="D15" s="40" t="s">
        <v>28</v>
      </c>
      <c r="E15" s="40" t="s">
        <v>28</v>
      </c>
    </row>
    <row r="16" spans="1:5">
      <c r="A16" s="4"/>
      <c r="B16" s="24" t="s">
        <v>164</v>
      </c>
      <c r="C16" s="40" t="s">
        <v>28</v>
      </c>
      <c r="D16" s="40" t="s">
        <v>28</v>
      </c>
      <c r="E16" s="40" t="s">
        <v>28</v>
      </c>
    </row>
    <row r="17" spans="1:5">
      <c r="A17" s="4"/>
      <c r="B17" s="4" t="s">
        <v>29</v>
      </c>
      <c r="C17" s="40"/>
      <c r="D17" s="40"/>
      <c r="E17" s="40"/>
    </row>
    <row r="18" spans="1:5">
      <c r="A18" s="4" t="s">
        <v>9</v>
      </c>
      <c r="B18" s="4" t="s">
        <v>165</v>
      </c>
      <c r="C18" s="57">
        <v>127</v>
      </c>
      <c r="D18" s="57">
        <v>1440</v>
      </c>
      <c r="E18" s="57">
        <v>1100</v>
      </c>
    </row>
    <row r="19" spans="1:5">
      <c r="A19" s="4" t="s">
        <v>10</v>
      </c>
      <c r="B19" s="4" t="s">
        <v>166</v>
      </c>
      <c r="C19" s="57">
        <v>1400000</v>
      </c>
      <c r="D19" s="57">
        <v>28000000</v>
      </c>
      <c r="E19" s="57">
        <v>66000000</v>
      </c>
    </row>
    <row r="20" spans="1:5">
      <c r="A20" s="4" t="s">
        <v>31</v>
      </c>
      <c r="B20" s="4" t="s">
        <v>167</v>
      </c>
      <c r="C20" s="40">
        <v>17</v>
      </c>
      <c r="D20" s="40">
        <v>210</v>
      </c>
      <c r="E20" s="40">
        <v>150</v>
      </c>
    </row>
    <row r="21" spans="1:5">
      <c r="A21" s="4"/>
      <c r="B21" s="4"/>
      <c r="C21" s="40"/>
      <c r="D21" s="40"/>
      <c r="E21" s="40"/>
    </row>
    <row r="22" spans="1:5">
      <c r="A22" s="4"/>
      <c r="B22" s="24" t="s">
        <v>168</v>
      </c>
      <c r="C22" s="40" t="s">
        <v>28</v>
      </c>
      <c r="D22" s="40" t="s">
        <v>28</v>
      </c>
      <c r="E22" s="40" t="s">
        <v>28</v>
      </c>
    </row>
    <row r="23" spans="1:5">
      <c r="A23" s="4"/>
      <c r="B23" s="4" t="s">
        <v>29</v>
      </c>
      <c r="C23" s="40"/>
      <c r="D23" s="40"/>
      <c r="E23" s="40"/>
    </row>
    <row r="24" spans="1:5">
      <c r="A24" s="4" t="s">
        <v>9</v>
      </c>
      <c r="B24" s="4" t="s">
        <v>169</v>
      </c>
      <c r="C24" s="40">
        <v>0</v>
      </c>
      <c r="D24" s="40">
        <v>3</v>
      </c>
      <c r="E24" s="40">
        <v>6</v>
      </c>
    </row>
    <row r="25" spans="1:5">
      <c r="A25" s="4" t="s">
        <v>10</v>
      </c>
      <c r="B25" s="4" t="s">
        <v>170</v>
      </c>
      <c r="C25" s="40">
        <v>1</v>
      </c>
      <c r="D25" s="40">
        <v>1</v>
      </c>
      <c r="E25" s="40">
        <v>0</v>
      </c>
    </row>
    <row r="26" spans="1:5">
      <c r="A26" s="4" t="s">
        <v>31</v>
      </c>
      <c r="B26" s="4" t="s">
        <v>171</v>
      </c>
      <c r="C26" s="40">
        <v>1</v>
      </c>
      <c r="D26" s="40">
        <v>1</v>
      </c>
      <c r="E26" s="40">
        <v>1</v>
      </c>
    </row>
    <row r="27" spans="1:5">
      <c r="A27" s="4" t="s">
        <v>32</v>
      </c>
      <c r="B27" s="4" t="s">
        <v>172</v>
      </c>
      <c r="C27" s="40">
        <v>0</v>
      </c>
      <c r="D27" s="57">
        <v>3000000</v>
      </c>
      <c r="E27" s="57">
        <v>3000000</v>
      </c>
    </row>
    <row r="30" spans="1:5" ht="26.25">
      <c r="B30" s="25" t="s">
        <v>90</v>
      </c>
      <c r="C30" s="26"/>
      <c r="D30" s="17"/>
      <c r="E30" s="17"/>
    </row>
    <row r="31" spans="1:5">
      <c r="B31" s="16" t="s">
        <v>91</v>
      </c>
      <c r="C31" s="65" t="s">
        <v>173</v>
      </c>
      <c r="D31" s="65"/>
      <c r="E31" s="65"/>
    </row>
    <row r="32" spans="1:5">
      <c r="B32" s="16" t="s">
        <v>94</v>
      </c>
      <c r="C32" s="65" t="s">
        <v>174</v>
      </c>
      <c r="D32" s="65"/>
      <c r="E32" s="65"/>
    </row>
    <row r="33" spans="2:5">
      <c r="B33" s="16" t="s">
        <v>92</v>
      </c>
      <c r="C33" s="65" t="s">
        <v>175</v>
      </c>
      <c r="D33" s="65"/>
      <c r="E33" s="65"/>
    </row>
    <row r="34" spans="2:5">
      <c r="B34" s="16" t="s">
        <v>93</v>
      </c>
      <c r="C34" s="65" t="s">
        <v>176</v>
      </c>
      <c r="D34" s="65"/>
      <c r="E34" s="65"/>
    </row>
  </sheetData>
  <mergeCells count="8">
    <mergeCell ref="C33:E33"/>
    <mergeCell ref="C34:E34"/>
    <mergeCell ref="B4:E4"/>
    <mergeCell ref="C6:E6"/>
    <mergeCell ref="C1:E1"/>
    <mergeCell ref="C31:E31"/>
    <mergeCell ref="C32:E32"/>
    <mergeCell ref="C2:E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59"/>
  <sheetViews>
    <sheetView view="pageBreakPreview" topLeftCell="A4" zoomScale="130" zoomScaleNormal="100" zoomScaleSheetLayoutView="130" workbookViewId="0">
      <selection activeCell="E8" sqref="E8"/>
    </sheetView>
  </sheetViews>
  <sheetFormatPr defaultRowHeight="15"/>
  <cols>
    <col min="1" max="1" width="5.42578125" style="1" customWidth="1"/>
    <col min="2" max="2" width="40.140625" style="1" customWidth="1"/>
    <col min="3" max="3" width="12.42578125" style="1" customWidth="1"/>
    <col min="4" max="4" width="12.7109375" style="1" customWidth="1"/>
    <col min="5" max="5" width="12.85546875" style="1" customWidth="1"/>
    <col min="6" max="16384" width="9.140625" style="1"/>
  </cols>
  <sheetData>
    <row r="1" spans="1:5">
      <c r="C1" s="64" t="s">
        <v>71</v>
      </c>
      <c r="D1" s="64"/>
      <c r="E1" s="64"/>
    </row>
    <row r="2" spans="1:5" ht="15" customHeight="1">
      <c r="C2" s="64" t="s">
        <v>142</v>
      </c>
      <c r="D2" s="64"/>
      <c r="E2" s="64"/>
    </row>
    <row r="3" spans="1:5" ht="44.25" customHeight="1">
      <c r="C3" s="64"/>
      <c r="D3" s="64"/>
      <c r="E3" s="64"/>
    </row>
    <row r="4" spans="1:5" s="3" customFormat="1" ht="30" customHeight="1">
      <c r="A4" s="3" t="s">
        <v>24</v>
      </c>
      <c r="B4" s="63" t="s">
        <v>98</v>
      </c>
      <c r="C4" s="63"/>
      <c r="D4" s="63"/>
      <c r="E4" s="63"/>
    </row>
    <row r="5" spans="1:5">
      <c r="B5" s="20" t="s">
        <v>147</v>
      </c>
    </row>
    <row r="6" spans="1:5" ht="45">
      <c r="A6" s="37" t="s">
        <v>0</v>
      </c>
      <c r="B6" s="37" t="s">
        <v>29</v>
      </c>
      <c r="C6" s="37" t="s">
        <v>102</v>
      </c>
      <c r="D6" s="37" t="s">
        <v>100</v>
      </c>
      <c r="E6" s="37" t="s">
        <v>101</v>
      </c>
    </row>
    <row r="7" spans="1:5" s="19" customFormat="1" ht="16.5" customHeight="1">
      <c r="A7" s="18"/>
      <c r="B7" s="18">
        <v>1</v>
      </c>
      <c r="C7" s="18">
        <v>2</v>
      </c>
      <c r="D7" s="18">
        <v>3</v>
      </c>
      <c r="E7" s="18">
        <v>4</v>
      </c>
    </row>
    <row r="8" spans="1:5" s="2" customFormat="1" ht="30">
      <c r="A8" s="5" t="s">
        <v>5</v>
      </c>
      <c r="B8" s="5" t="s">
        <v>12</v>
      </c>
      <c r="C8" s="56">
        <v>36519</v>
      </c>
      <c r="D8" s="56">
        <v>208000</v>
      </c>
      <c r="E8" s="56">
        <v>427000</v>
      </c>
    </row>
    <row r="9" spans="1:5">
      <c r="A9" s="4"/>
      <c r="B9" s="4"/>
      <c r="C9" s="4"/>
      <c r="D9" s="4"/>
      <c r="E9" s="4"/>
    </row>
    <row r="10" spans="1:5" s="2" customFormat="1">
      <c r="A10" s="5" t="s">
        <v>6</v>
      </c>
      <c r="B10" s="5" t="s">
        <v>72</v>
      </c>
      <c r="C10" s="5" t="s">
        <v>28</v>
      </c>
      <c r="D10" s="5" t="s">
        <v>28</v>
      </c>
      <c r="E10" s="5" t="s">
        <v>28</v>
      </c>
    </row>
    <row r="11" spans="1:5">
      <c r="A11" s="4" t="s">
        <v>9</v>
      </c>
      <c r="B11" s="4" t="s">
        <v>30</v>
      </c>
      <c r="C11" s="55">
        <v>4916839</v>
      </c>
      <c r="D11" s="55">
        <v>4900000</v>
      </c>
      <c r="E11" s="42">
        <v>5100000</v>
      </c>
    </row>
    <row r="12" spans="1:5">
      <c r="A12" s="4" t="s">
        <v>10</v>
      </c>
      <c r="B12" s="4" t="s">
        <v>16</v>
      </c>
      <c r="C12" s="55">
        <v>4687147</v>
      </c>
      <c r="D12" s="55">
        <v>4642260</v>
      </c>
      <c r="E12" s="55">
        <v>4655000</v>
      </c>
    </row>
    <row r="13" spans="1:5" s="6" customFormat="1">
      <c r="A13" s="7"/>
      <c r="B13" s="7" t="s">
        <v>13</v>
      </c>
      <c r="C13" s="7" t="s">
        <v>28</v>
      </c>
      <c r="D13" s="7" t="s">
        <v>28</v>
      </c>
      <c r="E13" s="7" t="s">
        <v>28</v>
      </c>
    </row>
    <row r="14" spans="1:5" s="30" customFormat="1">
      <c r="A14" s="35" t="s">
        <v>31</v>
      </c>
      <c r="B14" s="35" t="s">
        <v>134</v>
      </c>
      <c r="C14" s="55">
        <v>4427196</v>
      </c>
      <c r="D14" s="55">
        <v>4427196</v>
      </c>
      <c r="E14" s="55">
        <v>4427196</v>
      </c>
    </row>
    <row r="15" spans="1:5" s="30" customFormat="1">
      <c r="A15" s="35"/>
      <c r="B15" s="7" t="s">
        <v>13</v>
      </c>
      <c r="C15" s="7" t="s">
        <v>28</v>
      </c>
      <c r="D15" s="7" t="s">
        <v>28</v>
      </c>
      <c r="E15" s="7" t="s">
        <v>28</v>
      </c>
    </row>
    <row r="16" spans="1:5">
      <c r="A16" s="4" t="s">
        <v>32</v>
      </c>
      <c r="B16" s="4" t="s">
        <v>14</v>
      </c>
      <c r="C16" s="55">
        <v>4427196</v>
      </c>
      <c r="D16" s="55">
        <v>4427196</v>
      </c>
      <c r="E16" s="55">
        <v>4427196</v>
      </c>
    </row>
    <row r="17" spans="1:5">
      <c r="A17" s="4"/>
      <c r="B17" s="4"/>
      <c r="C17" s="4"/>
      <c r="D17" s="55"/>
      <c r="E17" s="4"/>
    </row>
    <row r="18" spans="1:5">
      <c r="A18" s="4" t="s">
        <v>135</v>
      </c>
      <c r="B18" s="4" t="s">
        <v>18</v>
      </c>
      <c r="C18" s="55">
        <v>1087305</v>
      </c>
      <c r="D18" s="55">
        <v>600000</v>
      </c>
      <c r="E18" s="55">
        <v>300000</v>
      </c>
    </row>
    <row r="19" spans="1:5">
      <c r="A19" s="4"/>
      <c r="B19" s="4"/>
      <c r="C19" s="4"/>
      <c r="D19" s="4"/>
      <c r="E19" s="4"/>
    </row>
    <row r="20" spans="1:5" s="2" customFormat="1">
      <c r="A20" s="5" t="s">
        <v>24</v>
      </c>
      <c r="B20" s="5" t="s">
        <v>33</v>
      </c>
      <c r="C20" s="5" t="s">
        <v>28</v>
      </c>
      <c r="D20" s="5" t="s">
        <v>28</v>
      </c>
      <c r="E20" s="5" t="s">
        <v>28</v>
      </c>
    </row>
    <row r="21" spans="1:5">
      <c r="A21" s="4" t="s">
        <v>34</v>
      </c>
      <c r="B21" s="4" t="s">
        <v>145</v>
      </c>
      <c r="C21" s="55">
        <f t="shared" ref="C21:E21" si="0">C23+C24</f>
        <v>294411</v>
      </c>
      <c r="D21" s="55">
        <f t="shared" si="0"/>
        <v>406000</v>
      </c>
      <c r="E21" s="55">
        <f t="shared" si="0"/>
        <v>807000</v>
      </c>
    </row>
    <row r="22" spans="1:5" s="6" customFormat="1">
      <c r="A22" s="7"/>
      <c r="B22" s="7" t="s">
        <v>13</v>
      </c>
      <c r="C22" s="7" t="s">
        <v>28</v>
      </c>
      <c r="D22" s="7" t="s">
        <v>28</v>
      </c>
      <c r="E22" s="7" t="s">
        <v>28</v>
      </c>
    </row>
    <row r="23" spans="1:5">
      <c r="A23" s="4" t="s">
        <v>35</v>
      </c>
      <c r="B23" s="4" t="s">
        <v>15</v>
      </c>
      <c r="C23" s="55">
        <v>197594</v>
      </c>
      <c r="D23" s="55">
        <v>160000</v>
      </c>
      <c r="E23" s="55">
        <v>180000</v>
      </c>
    </row>
    <row r="24" spans="1:5">
      <c r="A24" s="4" t="s">
        <v>36</v>
      </c>
      <c r="B24" s="4" t="s">
        <v>37</v>
      </c>
      <c r="C24" s="55">
        <v>96817</v>
      </c>
      <c r="D24" s="55">
        <v>246000</v>
      </c>
      <c r="E24" s="55">
        <f>E8+200000</f>
        <v>627000</v>
      </c>
    </row>
    <row r="25" spans="1:5">
      <c r="A25" s="4"/>
      <c r="B25" s="4"/>
      <c r="C25" s="4"/>
      <c r="D25" s="55"/>
      <c r="E25" s="4"/>
    </row>
    <row r="26" spans="1:5">
      <c r="A26" s="4" t="s">
        <v>38</v>
      </c>
      <c r="B26" s="4" t="s">
        <v>40</v>
      </c>
      <c r="C26" s="55">
        <v>198036</v>
      </c>
      <c r="D26" s="55">
        <v>356000</v>
      </c>
      <c r="E26" s="55">
        <v>747000</v>
      </c>
    </row>
    <row r="27" spans="1:5" s="6" customFormat="1">
      <c r="A27" s="7"/>
      <c r="B27" s="7" t="s">
        <v>13</v>
      </c>
      <c r="C27" s="7" t="s">
        <v>28</v>
      </c>
      <c r="D27" s="7" t="s">
        <v>28</v>
      </c>
      <c r="E27" s="7" t="s">
        <v>28</v>
      </c>
    </row>
    <row r="28" spans="1:5" ht="16.5" customHeight="1">
      <c r="A28" s="4" t="s">
        <v>39</v>
      </c>
      <c r="B28" s="4" t="s">
        <v>148</v>
      </c>
      <c r="C28" s="55">
        <v>130560</v>
      </c>
      <c r="D28" s="55">
        <v>272000</v>
      </c>
      <c r="E28" s="55">
        <f>340000+140000</f>
        <v>480000</v>
      </c>
    </row>
    <row r="29" spans="1:5">
      <c r="A29" s="4"/>
      <c r="B29" s="4"/>
      <c r="C29" s="4"/>
      <c r="D29" s="55"/>
      <c r="E29" s="4"/>
    </row>
    <row r="30" spans="1:5">
      <c r="A30" s="4" t="s">
        <v>41</v>
      </c>
      <c r="B30" s="4" t="s">
        <v>17</v>
      </c>
      <c r="C30" s="55">
        <v>103624</v>
      </c>
      <c r="D30" s="55">
        <v>56000</v>
      </c>
      <c r="E30" s="55">
        <v>85000</v>
      </c>
    </row>
    <row r="31" spans="1:5">
      <c r="A31" s="4" t="s">
        <v>42</v>
      </c>
      <c r="B31" s="4" t="s">
        <v>44</v>
      </c>
      <c r="C31" s="55">
        <v>82009</v>
      </c>
      <c r="D31" s="55">
        <f>(D21-D26)*0.85</f>
        <v>42500</v>
      </c>
      <c r="E31" s="55">
        <f>(E21-E26)*0.85</f>
        <v>51000</v>
      </c>
    </row>
    <row r="32" spans="1:5">
      <c r="A32" s="4"/>
      <c r="B32" s="4"/>
      <c r="C32" s="4"/>
      <c r="D32" s="4"/>
      <c r="E32" s="4"/>
    </row>
    <row r="33" spans="1:5" s="2" customFormat="1">
      <c r="A33" s="5" t="s">
        <v>25</v>
      </c>
      <c r="B33" s="5" t="s">
        <v>74</v>
      </c>
      <c r="C33" s="5" t="s">
        <v>28</v>
      </c>
      <c r="D33" s="5" t="s">
        <v>28</v>
      </c>
      <c r="E33" s="5" t="s">
        <v>28</v>
      </c>
    </row>
    <row r="34" spans="1:5">
      <c r="A34" s="4" t="s">
        <v>43</v>
      </c>
      <c r="B34" s="8" t="s">
        <v>64</v>
      </c>
      <c r="C34" s="50">
        <f t="shared" ref="C34:D34" si="1">C31/C14</f>
        <v>1.8523914459626364E-2</v>
      </c>
      <c r="D34" s="50">
        <f t="shared" si="1"/>
        <v>9.5997556918645567E-3</v>
      </c>
      <c r="E34" s="50">
        <f t="shared" ref="E34" si="2">E31/E14</f>
        <v>1.1519706830237468E-2</v>
      </c>
    </row>
    <row r="35" spans="1:5">
      <c r="A35" s="4" t="s">
        <v>45</v>
      </c>
      <c r="B35" s="8" t="s">
        <v>63</v>
      </c>
      <c r="C35" s="50">
        <f>C31/C11</f>
        <v>1.667921198965433E-2</v>
      </c>
      <c r="D35" s="50">
        <f>D31/D11</f>
        <v>8.673469387755102E-3</v>
      </c>
      <c r="E35" s="50">
        <f>E31/E11</f>
        <v>0.01</v>
      </c>
    </row>
    <row r="36" spans="1:5">
      <c r="A36" s="4" t="s">
        <v>46</v>
      </c>
      <c r="B36" s="8" t="s">
        <v>66</v>
      </c>
      <c r="C36" s="51">
        <f t="shared" ref="C36:D36" si="3">C30/C23</f>
        <v>0.52442887941941552</v>
      </c>
      <c r="D36" s="51">
        <f t="shared" si="3"/>
        <v>0.35</v>
      </c>
      <c r="E36" s="51">
        <f t="shared" ref="E36" si="4">E30/E23</f>
        <v>0.47222222222222221</v>
      </c>
    </row>
    <row r="37" spans="1:5" ht="16.5" customHeight="1">
      <c r="A37" s="4" t="s">
        <v>47</v>
      </c>
      <c r="B37" s="4" t="s">
        <v>19</v>
      </c>
      <c r="C37" s="51">
        <f>C12/C11</f>
        <v>0.95328462046448947</v>
      </c>
      <c r="D37" s="51">
        <f>D12/D11</f>
        <v>0.94740000000000002</v>
      </c>
      <c r="E37" s="51">
        <f>E12/E11</f>
        <v>0.91274509803921566</v>
      </c>
    </row>
    <row r="38" spans="1:5">
      <c r="A38" s="4"/>
      <c r="B38" s="4"/>
      <c r="C38" s="4"/>
      <c r="D38" s="4"/>
      <c r="E38" s="4"/>
    </row>
    <row r="39" spans="1:5" s="2" customFormat="1">
      <c r="A39" s="5" t="s">
        <v>26</v>
      </c>
      <c r="B39" s="5" t="s">
        <v>149</v>
      </c>
      <c r="C39" s="52">
        <f>C41+C43+C44+C45+C46+C47</f>
        <v>139880</v>
      </c>
      <c r="D39" s="52">
        <f>D41+D43+D44+D45+D46+D47</f>
        <v>209240</v>
      </c>
      <c r="E39" s="52">
        <f>E41+E43+E44+E45+E46+E47</f>
        <v>252750</v>
      </c>
    </row>
    <row r="40" spans="1:5">
      <c r="A40" s="4"/>
      <c r="B40" s="7" t="s">
        <v>13</v>
      </c>
      <c r="C40" s="4" t="s">
        <v>28</v>
      </c>
      <c r="D40" s="4" t="s">
        <v>28</v>
      </c>
      <c r="E40" s="4" t="s">
        <v>28</v>
      </c>
    </row>
    <row r="41" spans="1:5">
      <c r="A41" s="4" t="s">
        <v>48</v>
      </c>
      <c r="B41" s="4" t="s">
        <v>150</v>
      </c>
      <c r="C41" s="49">
        <v>60985</v>
      </c>
      <c r="D41" s="49">
        <v>73808</v>
      </c>
      <c r="E41" s="49">
        <f>D31*0.95</f>
        <v>40375</v>
      </c>
    </row>
    <row r="42" spans="1:5" ht="15" customHeight="1">
      <c r="A42" s="4" t="s">
        <v>132</v>
      </c>
      <c r="B42" s="4" t="s">
        <v>133</v>
      </c>
      <c r="C42" s="58">
        <v>1</v>
      </c>
      <c r="D42" s="58">
        <v>1</v>
      </c>
      <c r="E42" s="58">
        <v>1</v>
      </c>
    </row>
    <row r="43" spans="1:5">
      <c r="A43" s="4" t="s">
        <v>49</v>
      </c>
      <c r="B43" s="4" t="s">
        <v>151</v>
      </c>
      <c r="C43" s="49">
        <v>14860</v>
      </c>
      <c r="D43" s="49">
        <v>15432</v>
      </c>
      <c r="E43" s="49">
        <f>D31*0.15</f>
        <v>6375</v>
      </c>
    </row>
    <row r="44" spans="1:5">
      <c r="A44" s="4" t="s">
        <v>50</v>
      </c>
      <c r="B44" s="4" t="s">
        <v>152</v>
      </c>
      <c r="C44" s="49">
        <v>0</v>
      </c>
      <c r="D44" s="49">
        <v>0</v>
      </c>
      <c r="E44" s="49">
        <v>0</v>
      </c>
    </row>
    <row r="45" spans="1:5">
      <c r="A45" s="4" t="s">
        <v>51</v>
      </c>
      <c r="B45" s="4" t="s">
        <v>153</v>
      </c>
      <c r="C45" s="49">
        <v>0</v>
      </c>
      <c r="D45" s="49">
        <v>0</v>
      </c>
      <c r="E45" s="49">
        <v>0</v>
      </c>
    </row>
    <row r="46" spans="1:5" ht="30">
      <c r="A46" s="4" t="s">
        <v>52</v>
      </c>
      <c r="B46" s="4" t="s">
        <v>154</v>
      </c>
      <c r="C46" s="49">
        <v>27697</v>
      </c>
      <c r="D46" s="49">
        <v>54000</v>
      </c>
      <c r="E46" s="49">
        <f>E28*0.2</f>
        <v>96000</v>
      </c>
    </row>
    <row r="47" spans="1:5">
      <c r="A47" s="4" t="s">
        <v>73</v>
      </c>
      <c r="B47" s="4" t="s">
        <v>155</v>
      </c>
      <c r="C47" s="49">
        <v>36338</v>
      </c>
      <c r="D47" s="49">
        <v>66000</v>
      </c>
      <c r="E47" s="49">
        <v>110000</v>
      </c>
    </row>
    <row r="48" spans="1:5">
      <c r="A48" s="4"/>
      <c r="B48" s="4"/>
      <c r="C48" s="4"/>
      <c r="D48" s="4"/>
      <c r="E48" s="4"/>
    </row>
    <row r="49" spans="1:5" s="2" customFormat="1">
      <c r="A49" s="5" t="s">
        <v>53</v>
      </c>
      <c r="B49" s="5" t="s">
        <v>54</v>
      </c>
      <c r="C49" s="5" t="s">
        <v>28</v>
      </c>
      <c r="D49" s="5" t="s">
        <v>28</v>
      </c>
      <c r="E49" s="5" t="s">
        <v>28</v>
      </c>
    </row>
    <row r="50" spans="1:5">
      <c r="A50" s="4" t="s">
        <v>55</v>
      </c>
      <c r="B50" s="4" t="s">
        <v>75</v>
      </c>
      <c r="C50" s="57">
        <v>8</v>
      </c>
      <c r="D50" s="47">
        <v>24</v>
      </c>
      <c r="E50" s="47">
        <v>40</v>
      </c>
    </row>
    <row r="51" spans="1:5" ht="32.25" customHeight="1">
      <c r="A51" s="4" t="s">
        <v>56</v>
      </c>
      <c r="B51" s="4" t="s">
        <v>140</v>
      </c>
      <c r="C51" s="53">
        <f>C39/C16</f>
        <v>3.1595619439482692E-2</v>
      </c>
      <c r="D51" s="53">
        <f>D39/D16</f>
        <v>4.7262420728605647E-2</v>
      </c>
      <c r="E51" s="53">
        <f>E39/E16</f>
        <v>5.7090311791029809E-2</v>
      </c>
    </row>
    <row r="52" spans="1:5" ht="38.25" customHeight="1">
      <c r="A52" s="4" t="s">
        <v>57</v>
      </c>
      <c r="B52" s="4" t="s">
        <v>141</v>
      </c>
      <c r="C52" s="53">
        <f>C39/C8</f>
        <v>3.8303348941646815</v>
      </c>
      <c r="D52" s="53">
        <f>D39/D8</f>
        <v>1.0059615384615384</v>
      </c>
      <c r="E52" s="53">
        <f>E39/E8</f>
        <v>0.59192037470726</v>
      </c>
    </row>
    <row r="55" spans="1:5" ht="26.25">
      <c r="B55" s="25" t="s">
        <v>90</v>
      </c>
      <c r="C55" s="26"/>
      <c r="D55" s="17"/>
      <c r="E55" s="17"/>
    </row>
    <row r="56" spans="1:5">
      <c r="B56" s="16" t="s">
        <v>91</v>
      </c>
      <c r="C56" s="65" t="s">
        <v>173</v>
      </c>
      <c r="D56" s="65"/>
      <c r="E56" s="65"/>
    </row>
    <row r="57" spans="1:5">
      <c r="B57" s="16" t="s">
        <v>94</v>
      </c>
      <c r="C57" s="65" t="s">
        <v>174</v>
      </c>
      <c r="D57" s="65"/>
      <c r="E57" s="65"/>
    </row>
    <row r="58" spans="1:5">
      <c r="B58" s="16" t="s">
        <v>92</v>
      </c>
      <c r="C58" s="65" t="s">
        <v>175</v>
      </c>
      <c r="D58" s="65"/>
      <c r="E58" s="65"/>
    </row>
    <row r="59" spans="1:5">
      <c r="B59" s="16" t="s">
        <v>93</v>
      </c>
      <c r="C59" s="65" t="s">
        <v>176</v>
      </c>
      <c r="D59" s="65"/>
      <c r="E59" s="65"/>
    </row>
  </sheetData>
  <mergeCells count="7">
    <mergeCell ref="C57:E57"/>
    <mergeCell ref="C58:E58"/>
    <mergeCell ref="C59:E59"/>
    <mergeCell ref="B4:E4"/>
    <mergeCell ref="C1:E1"/>
    <mergeCell ref="C56:E56"/>
    <mergeCell ref="C2:E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9"/>
  <sheetViews>
    <sheetView view="pageBreakPreview" zoomScaleNormal="100" zoomScaleSheetLayoutView="100" workbookViewId="0">
      <selection activeCell="B11" sqref="B11"/>
    </sheetView>
  </sheetViews>
  <sheetFormatPr defaultRowHeight="15"/>
  <cols>
    <col min="1" max="1" width="5.28515625" style="1" customWidth="1"/>
    <col min="2" max="2" width="24.140625" style="1" customWidth="1"/>
    <col min="3" max="3" width="49.42578125" style="1" customWidth="1"/>
    <col min="4" max="4" width="12.5703125" style="1" customWidth="1"/>
    <col min="5" max="5" width="12.28515625" style="1" customWidth="1"/>
    <col min="6" max="6" width="10.7109375" style="1" customWidth="1"/>
    <col min="7" max="16384" width="9.140625" style="1"/>
  </cols>
  <sheetData>
    <row r="1" spans="1:6">
      <c r="D1" s="64" t="s">
        <v>76</v>
      </c>
      <c r="E1" s="64"/>
      <c r="F1" s="64"/>
    </row>
    <row r="2" spans="1:6" ht="15" customHeight="1">
      <c r="D2" s="64" t="s">
        <v>142</v>
      </c>
      <c r="E2" s="64"/>
      <c r="F2" s="64"/>
    </row>
    <row r="3" spans="1:6" ht="50.25" customHeight="1">
      <c r="D3" s="64"/>
      <c r="E3" s="64"/>
      <c r="F3" s="64"/>
    </row>
    <row r="4" spans="1:6" s="3" customFormat="1" ht="30" customHeight="1">
      <c r="A4" s="3" t="s">
        <v>109</v>
      </c>
      <c r="B4" s="63" t="s">
        <v>136</v>
      </c>
      <c r="C4" s="63"/>
      <c r="D4" s="63"/>
      <c r="E4" s="63"/>
      <c r="F4" s="63"/>
    </row>
    <row r="5" spans="1:6" s="12" customFormat="1" ht="30" customHeight="1"/>
    <row r="6" spans="1:6" s="12" customFormat="1" ht="30" customHeight="1">
      <c r="A6" s="12" t="s">
        <v>43</v>
      </c>
      <c r="B6" s="23" t="s">
        <v>79</v>
      </c>
    </row>
    <row r="7" spans="1:6" ht="15" customHeight="1">
      <c r="B7" s="20" t="s">
        <v>147</v>
      </c>
    </row>
    <row r="8" spans="1:6" s="2" customFormat="1" ht="45">
      <c r="A8" s="37" t="s">
        <v>0</v>
      </c>
      <c r="B8" s="37" t="s">
        <v>65</v>
      </c>
      <c r="C8" s="37" t="s">
        <v>11</v>
      </c>
      <c r="D8" s="37" t="s">
        <v>108</v>
      </c>
      <c r="E8" s="37" t="s">
        <v>100</v>
      </c>
      <c r="F8" s="37" t="s">
        <v>101</v>
      </c>
    </row>
    <row r="9" spans="1:6" s="19" customFormat="1" ht="11.25" customHeight="1">
      <c r="A9" s="18"/>
      <c r="B9" s="18">
        <v>1</v>
      </c>
      <c r="C9" s="18">
        <v>2</v>
      </c>
      <c r="D9" s="18">
        <v>3</v>
      </c>
      <c r="E9" s="18">
        <v>4</v>
      </c>
      <c r="F9" s="18">
        <v>5</v>
      </c>
    </row>
    <row r="10" spans="1:6">
      <c r="A10" s="4" t="s">
        <v>5</v>
      </c>
      <c r="B10" s="4" t="s">
        <v>177</v>
      </c>
      <c r="C10" s="4"/>
      <c r="D10" s="42"/>
      <c r="E10" s="42"/>
      <c r="F10" s="42"/>
    </row>
    <row r="11" spans="1:6">
      <c r="A11" s="4"/>
      <c r="B11" s="4" t="s">
        <v>95</v>
      </c>
      <c r="C11" s="13" t="s">
        <v>28</v>
      </c>
      <c r="D11" s="42"/>
      <c r="E11" s="42"/>
      <c r="F11" s="42"/>
    </row>
    <row r="12" spans="1:6" s="2" customFormat="1">
      <c r="A12" s="5"/>
      <c r="B12" s="5" t="s">
        <v>61</v>
      </c>
      <c r="C12" s="9" t="s">
        <v>28</v>
      </c>
      <c r="D12" s="41"/>
      <c r="E12" s="41"/>
      <c r="F12" s="41"/>
    </row>
    <row r="15" spans="1:6" ht="42.75" customHeight="1">
      <c r="B15" s="25" t="s">
        <v>90</v>
      </c>
      <c r="C15" s="26"/>
      <c r="D15" s="17"/>
      <c r="E15" s="17"/>
    </row>
    <row r="16" spans="1:6">
      <c r="B16" s="16" t="s">
        <v>91</v>
      </c>
      <c r="C16" s="65" t="s">
        <v>173</v>
      </c>
      <c r="D16" s="65"/>
      <c r="E16" s="65"/>
    </row>
    <row r="17" spans="2:5">
      <c r="B17" s="16" t="s">
        <v>94</v>
      </c>
      <c r="C17" s="65" t="s">
        <v>174</v>
      </c>
      <c r="D17" s="65"/>
      <c r="E17" s="65"/>
    </row>
    <row r="18" spans="2:5">
      <c r="B18" s="16" t="s">
        <v>92</v>
      </c>
      <c r="C18" s="65" t="s">
        <v>175</v>
      </c>
      <c r="D18" s="65"/>
      <c r="E18" s="65"/>
    </row>
    <row r="19" spans="2:5">
      <c r="B19" s="16" t="s">
        <v>93</v>
      </c>
      <c r="C19" s="65" t="s">
        <v>176</v>
      </c>
      <c r="D19" s="65"/>
      <c r="E19" s="65"/>
    </row>
  </sheetData>
  <mergeCells count="7">
    <mergeCell ref="C16:E16"/>
    <mergeCell ref="C17:E17"/>
    <mergeCell ref="C18:E18"/>
    <mergeCell ref="C19:E19"/>
    <mergeCell ref="D1:F1"/>
    <mergeCell ref="B4:F4"/>
    <mergeCell ref="D2:F3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9"/>
  <sheetViews>
    <sheetView view="pageBreakPreview" zoomScale="115" zoomScaleNormal="100" zoomScaleSheetLayoutView="115" workbookViewId="0">
      <selection activeCell="B11" sqref="B11"/>
    </sheetView>
  </sheetViews>
  <sheetFormatPr defaultRowHeight="15"/>
  <cols>
    <col min="1" max="1" width="5.28515625" style="1" customWidth="1"/>
    <col min="2" max="2" width="25.42578125" style="1" customWidth="1"/>
    <col min="3" max="3" width="33.28515625" style="1" customWidth="1"/>
    <col min="4" max="5" width="13" style="1" customWidth="1"/>
    <col min="6" max="6" width="12.85546875" style="1" customWidth="1"/>
    <col min="7" max="7" width="12.42578125" style="1" customWidth="1"/>
    <col min="8" max="16384" width="9.140625" style="1"/>
  </cols>
  <sheetData>
    <row r="1" spans="1:7">
      <c r="D1" s="64" t="s">
        <v>76</v>
      </c>
      <c r="E1" s="64"/>
      <c r="F1" s="64"/>
      <c r="G1" s="64"/>
    </row>
    <row r="2" spans="1:7" ht="15" customHeight="1">
      <c r="D2" s="64" t="s">
        <v>142</v>
      </c>
      <c r="E2" s="64"/>
      <c r="F2" s="64"/>
      <c r="G2" s="64"/>
    </row>
    <row r="3" spans="1:7" ht="32.25" customHeight="1">
      <c r="D3" s="64"/>
      <c r="E3" s="64"/>
      <c r="F3" s="64"/>
      <c r="G3" s="64"/>
    </row>
    <row r="4" spans="1:7" s="12" customFormat="1" ht="30" customHeight="1">
      <c r="A4" s="12" t="s">
        <v>109</v>
      </c>
      <c r="B4" s="63" t="s">
        <v>136</v>
      </c>
      <c r="C4" s="63"/>
      <c r="D4" s="63"/>
      <c r="E4" s="63"/>
      <c r="F4" s="63"/>
      <c r="G4" s="63"/>
    </row>
    <row r="5" spans="1:7" s="12" customFormat="1" ht="30" customHeight="1"/>
    <row r="6" spans="1:7" s="12" customFormat="1" ht="30" customHeight="1">
      <c r="A6" s="12" t="s">
        <v>45</v>
      </c>
      <c r="B6" s="23" t="s">
        <v>80</v>
      </c>
    </row>
    <row r="7" spans="1:7" ht="15" customHeight="1">
      <c r="B7" s="20" t="s">
        <v>147</v>
      </c>
    </row>
    <row r="8" spans="1:7" s="2" customFormat="1" ht="75">
      <c r="A8" s="37" t="s">
        <v>0</v>
      </c>
      <c r="B8" s="37" t="s">
        <v>65</v>
      </c>
      <c r="C8" s="37" t="s">
        <v>11</v>
      </c>
      <c r="D8" s="37" t="s">
        <v>81</v>
      </c>
      <c r="E8" s="37" t="s">
        <v>146</v>
      </c>
      <c r="F8" s="37" t="s">
        <v>101</v>
      </c>
      <c r="G8" s="37" t="s">
        <v>82</v>
      </c>
    </row>
    <row r="9" spans="1:7" s="19" customFormat="1" ht="11.25" customHeight="1">
      <c r="A9" s="18"/>
      <c r="B9" s="18">
        <v>1</v>
      </c>
      <c r="C9" s="18">
        <v>2</v>
      </c>
      <c r="D9" s="18">
        <v>3</v>
      </c>
      <c r="E9" s="18">
        <v>4</v>
      </c>
      <c r="F9" s="18">
        <v>5</v>
      </c>
      <c r="G9" s="18">
        <v>6</v>
      </c>
    </row>
    <row r="10" spans="1:7">
      <c r="A10" s="4" t="s">
        <v>5</v>
      </c>
      <c r="B10" s="4" t="s">
        <v>177</v>
      </c>
      <c r="C10" s="4"/>
      <c r="D10" s="42"/>
      <c r="E10" s="42"/>
      <c r="F10" s="42"/>
      <c r="G10" s="42"/>
    </row>
    <row r="11" spans="1:7">
      <c r="A11" s="4"/>
      <c r="B11" s="4" t="s">
        <v>95</v>
      </c>
      <c r="C11" s="13" t="s">
        <v>28</v>
      </c>
      <c r="D11" s="13" t="s">
        <v>28</v>
      </c>
      <c r="E11" s="13" t="s">
        <v>28</v>
      </c>
      <c r="F11" s="42"/>
      <c r="G11" s="42"/>
    </row>
    <row r="12" spans="1:7" s="2" customFormat="1">
      <c r="A12" s="5"/>
      <c r="B12" s="5" t="s">
        <v>61</v>
      </c>
      <c r="C12" s="9" t="s">
        <v>28</v>
      </c>
      <c r="D12" s="13" t="s">
        <v>28</v>
      </c>
      <c r="E12" s="13" t="s">
        <v>28</v>
      </c>
      <c r="F12" s="41"/>
      <c r="G12" s="41"/>
    </row>
    <row r="15" spans="1:7" ht="39">
      <c r="B15" s="25" t="s">
        <v>90</v>
      </c>
      <c r="C15" s="26"/>
      <c r="D15" s="17"/>
      <c r="E15" s="17"/>
    </row>
    <row r="16" spans="1:7">
      <c r="B16" s="16" t="s">
        <v>91</v>
      </c>
      <c r="C16" s="65" t="s">
        <v>173</v>
      </c>
      <c r="D16" s="65"/>
      <c r="E16" s="65"/>
    </row>
    <row r="17" spans="2:5">
      <c r="B17" s="16" t="s">
        <v>94</v>
      </c>
      <c r="C17" s="65" t="s">
        <v>174</v>
      </c>
      <c r="D17" s="65"/>
      <c r="E17" s="65"/>
    </row>
    <row r="18" spans="2:5">
      <c r="B18" s="16" t="s">
        <v>92</v>
      </c>
      <c r="C18" s="65" t="s">
        <v>175</v>
      </c>
      <c r="D18" s="65"/>
      <c r="E18" s="65"/>
    </row>
    <row r="19" spans="2:5">
      <c r="B19" s="16" t="s">
        <v>93</v>
      </c>
      <c r="C19" s="65" t="s">
        <v>176</v>
      </c>
      <c r="D19" s="65"/>
      <c r="E19" s="65"/>
    </row>
  </sheetData>
  <mergeCells count="7">
    <mergeCell ref="C18:E18"/>
    <mergeCell ref="C19:E19"/>
    <mergeCell ref="D1:G1"/>
    <mergeCell ref="B4:G4"/>
    <mergeCell ref="C16:E16"/>
    <mergeCell ref="C17:E17"/>
    <mergeCell ref="D2:G3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1"/>
  <sheetViews>
    <sheetView view="pageBreakPreview" zoomScale="130" zoomScaleNormal="100" zoomScaleSheetLayoutView="130" workbookViewId="0">
      <selection activeCell="B11" sqref="B11"/>
    </sheetView>
  </sheetViews>
  <sheetFormatPr defaultRowHeight="15"/>
  <cols>
    <col min="1" max="1" width="3.28515625" style="1" customWidth="1"/>
    <col min="2" max="2" width="31.85546875" style="1" customWidth="1"/>
    <col min="3" max="3" width="12.140625" style="1" customWidth="1"/>
    <col min="4" max="4" width="12.5703125" style="1" customWidth="1"/>
    <col min="5" max="5" width="12.7109375" style="1" customWidth="1"/>
    <col min="6" max="6" width="12.85546875" style="1" customWidth="1"/>
    <col min="7" max="7" width="12.42578125" style="1" customWidth="1"/>
    <col min="8" max="8" width="16.140625" style="1" customWidth="1"/>
    <col min="9" max="16384" width="9.140625" style="1"/>
  </cols>
  <sheetData>
    <row r="1" spans="1:8">
      <c r="F1" s="64" t="s">
        <v>77</v>
      </c>
      <c r="G1" s="64"/>
      <c r="H1" s="64"/>
    </row>
    <row r="2" spans="1:8" ht="15" customHeight="1">
      <c r="F2" s="64" t="s">
        <v>142</v>
      </c>
      <c r="G2" s="64"/>
      <c r="H2" s="64"/>
    </row>
    <row r="3" spans="1:8" ht="48.75" customHeight="1">
      <c r="A3" s="10"/>
      <c r="B3" s="10"/>
      <c r="C3" s="10"/>
      <c r="D3" s="10"/>
      <c r="E3" s="10"/>
      <c r="F3" s="64"/>
      <c r="G3" s="64"/>
      <c r="H3" s="64"/>
    </row>
    <row r="4" spans="1:8" s="3" customFormat="1" ht="37.5">
      <c r="A4" s="11" t="s">
        <v>26</v>
      </c>
      <c r="B4" s="69" t="s">
        <v>58</v>
      </c>
      <c r="C4" s="69"/>
      <c r="D4" s="69"/>
      <c r="E4" s="69"/>
      <c r="F4" s="69"/>
      <c r="G4" s="69"/>
      <c r="H4" s="69"/>
    </row>
    <row r="5" spans="1:8">
      <c r="A5" s="10"/>
      <c r="B5" s="20" t="s">
        <v>147</v>
      </c>
      <c r="C5" s="10"/>
      <c r="D5" s="10"/>
      <c r="E5" s="10"/>
      <c r="F5" s="10"/>
      <c r="G5" s="10"/>
      <c r="H5" s="10"/>
    </row>
    <row r="6" spans="1:8" s="2" customFormat="1" ht="60">
      <c r="A6" s="37"/>
      <c r="B6" s="37" t="s">
        <v>59</v>
      </c>
      <c r="C6" s="37" t="s">
        <v>110</v>
      </c>
      <c r="D6" s="37" t="s">
        <v>111</v>
      </c>
      <c r="E6" s="37" t="s">
        <v>112</v>
      </c>
      <c r="F6" s="37" t="s">
        <v>113</v>
      </c>
      <c r="G6" s="37" t="s">
        <v>114</v>
      </c>
      <c r="H6" s="37" t="s">
        <v>60</v>
      </c>
    </row>
    <row r="7" spans="1:8" s="19" customFormat="1" ht="11.25" customHeight="1">
      <c r="A7" s="18"/>
      <c r="B7" s="18">
        <v>1</v>
      </c>
      <c r="C7" s="18">
        <v>2</v>
      </c>
      <c r="D7" s="18">
        <v>3</v>
      </c>
      <c r="E7" s="18">
        <v>4</v>
      </c>
      <c r="F7" s="18">
        <v>5</v>
      </c>
      <c r="G7" s="18">
        <v>6</v>
      </c>
      <c r="H7" s="18">
        <v>7</v>
      </c>
    </row>
    <row r="8" spans="1:8" ht="30">
      <c r="A8" s="4" t="s">
        <v>5</v>
      </c>
      <c r="B8" s="8" t="s">
        <v>178</v>
      </c>
      <c r="C8" s="59">
        <v>106050</v>
      </c>
      <c r="D8" s="59">
        <v>53097</v>
      </c>
      <c r="E8" s="59">
        <v>53097</v>
      </c>
      <c r="F8" s="59">
        <v>0</v>
      </c>
      <c r="G8" s="59">
        <v>0</v>
      </c>
      <c r="H8" s="59">
        <v>0</v>
      </c>
    </row>
    <row r="9" spans="1:8" ht="30">
      <c r="A9" s="4" t="s">
        <v>6</v>
      </c>
      <c r="B9" s="4" t="s">
        <v>179</v>
      </c>
      <c r="C9" s="59">
        <v>7675</v>
      </c>
      <c r="D9" s="59">
        <v>0</v>
      </c>
      <c r="E9" s="59">
        <v>0</v>
      </c>
      <c r="F9" s="59">
        <v>0</v>
      </c>
      <c r="G9" s="59">
        <v>0</v>
      </c>
      <c r="H9" s="59">
        <v>0</v>
      </c>
    </row>
    <row r="10" spans="1:8" ht="30">
      <c r="A10" s="4">
        <v>3</v>
      </c>
      <c r="B10" s="4" t="s">
        <v>180</v>
      </c>
      <c r="C10" s="59">
        <v>83481</v>
      </c>
      <c r="D10" s="59">
        <v>25000</v>
      </c>
      <c r="E10" s="59">
        <v>25000</v>
      </c>
      <c r="F10" s="59">
        <v>0</v>
      </c>
      <c r="G10" s="59">
        <v>0</v>
      </c>
      <c r="H10" s="59">
        <v>0</v>
      </c>
    </row>
    <row r="11" spans="1:8">
      <c r="A11" s="4"/>
      <c r="B11" s="4" t="s">
        <v>95</v>
      </c>
      <c r="C11" s="42"/>
      <c r="D11" s="42"/>
      <c r="E11" s="42"/>
      <c r="F11" s="42"/>
      <c r="G11" s="42"/>
      <c r="H11" s="44"/>
    </row>
    <row r="12" spans="1:8" s="2" customFormat="1">
      <c r="A12" s="5"/>
      <c r="B12" s="5" t="s">
        <v>61</v>
      </c>
      <c r="C12" s="41"/>
      <c r="D12" s="41"/>
      <c r="E12" s="41"/>
      <c r="F12" s="41"/>
      <c r="G12" s="41"/>
      <c r="H12" s="45"/>
    </row>
    <row r="13" spans="1:8">
      <c r="A13" s="4"/>
      <c r="B13" s="4"/>
      <c r="C13" s="42"/>
      <c r="D13" s="42"/>
      <c r="E13" s="42"/>
      <c r="F13" s="42"/>
      <c r="G13" s="42"/>
      <c r="H13" s="44"/>
    </row>
    <row r="14" spans="1:8" s="2" customFormat="1" ht="30">
      <c r="A14" s="5" t="s">
        <v>27</v>
      </c>
      <c r="B14" s="5" t="s">
        <v>62</v>
      </c>
      <c r="C14" s="54">
        <v>3411</v>
      </c>
      <c r="D14" s="54">
        <v>1800</v>
      </c>
      <c r="E14" s="54">
        <v>900</v>
      </c>
      <c r="F14" s="54"/>
      <c r="G14" s="54"/>
      <c r="H14" s="54"/>
    </row>
    <row r="17" spans="2:5" ht="26.25">
      <c r="B17" s="25" t="s">
        <v>90</v>
      </c>
      <c r="C17" s="26"/>
      <c r="D17" s="17"/>
      <c r="E17" s="17"/>
    </row>
    <row r="18" spans="2:5">
      <c r="B18" s="16" t="s">
        <v>91</v>
      </c>
      <c r="C18" s="65" t="s">
        <v>173</v>
      </c>
      <c r="D18" s="65"/>
      <c r="E18" s="65"/>
    </row>
    <row r="19" spans="2:5">
      <c r="B19" s="16" t="s">
        <v>94</v>
      </c>
      <c r="C19" s="65" t="s">
        <v>174</v>
      </c>
      <c r="D19" s="65"/>
      <c r="E19" s="65"/>
    </row>
    <row r="20" spans="2:5">
      <c r="B20" s="16" t="s">
        <v>92</v>
      </c>
      <c r="C20" s="65" t="s">
        <v>175</v>
      </c>
      <c r="D20" s="65"/>
      <c r="E20" s="65"/>
    </row>
    <row r="21" spans="2:5">
      <c r="B21" s="16" t="s">
        <v>93</v>
      </c>
      <c r="C21" s="65" t="s">
        <v>176</v>
      </c>
      <c r="D21" s="65"/>
      <c r="E21" s="65"/>
    </row>
  </sheetData>
  <mergeCells count="7">
    <mergeCell ref="C19:E19"/>
    <mergeCell ref="C20:E20"/>
    <mergeCell ref="C21:E21"/>
    <mergeCell ref="B4:H4"/>
    <mergeCell ref="F1:H1"/>
    <mergeCell ref="C18:E18"/>
    <mergeCell ref="F2:H3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44"/>
  <sheetViews>
    <sheetView view="pageBreakPreview" zoomScale="115" zoomScaleNormal="100" zoomScaleSheetLayoutView="115" workbookViewId="0">
      <selection activeCell="J137" sqref="J137"/>
    </sheetView>
  </sheetViews>
  <sheetFormatPr defaultRowHeight="15"/>
  <cols>
    <col min="1" max="1" width="3.28515625" style="1" customWidth="1"/>
    <col min="2" max="2" width="20.28515625" style="1" customWidth="1"/>
    <col min="3" max="3" width="12.7109375" style="1" customWidth="1"/>
    <col min="4" max="4" width="8" style="1" customWidth="1"/>
    <col min="5" max="5" width="12.140625" style="1" customWidth="1"/>
    <col min="6" max="6" width="11.42578125" style="1" customWidth="1"/>
    <col min="7" max="7" width="11.5703125" style="1" customWidth="1"/>
    <col min="8" max="8" width="12.85546875" style="1" customWidth="1"/>
    <col min="9" max="9" width="12.42578125" style="1" customWidth="1"/>
    <col min="10" max="10" width="16.140625" style="1" customWidth="1"/>
    <col min="11" max="16384" width="9.140625" style="1"/>
  </cols>
  <sheetData>
    <row r="1" spans="1:12">
      <c r="H1" s="64" t="s">
        <v>78</v>
      </c>
      <c r="I1" s="64"/>
      <c r="J1" s="64"/>
    </row>
    <row r="2" spans="1:12" ht="15" customHeight="1">
      <c r="H2" s="64" t="s">
        <v>142</v>
      </c>
      <c r="I2" s="64"/>
      <c r="J2" s="64"/>
    </row>
    <row r="3" spans="1:12" ht="48.75" customHeight="1">
      <c r="A3" s="10"/>
      <c r="B3" s="10"/>
      <c r="C3" s="10"/>
      <c r="D3" s="10"/>
      <c r="E3" s="10"/>
      <c r="F3" s="10"/>
      <c r="G3" s="10"/>
      <c r="H3" s="64"/>
      <c r="I3" s="64"/>
      <c r="J3" s="64"/>
    </row>
    <row r="4" spans="1:12" s="12" customFormat="1" ht="31.5" customHeight="1">
      <c r="A4" s="14" t="s">
        <v>53</v>
      </c>
      <c r="B4" s="69" t="s">
        <v>84</v>
      </c>
      <c r="C4" s="69"/>
      <c r="D4" s="69"/>
      <c r="E4" s="69"/>
      <c r="F4" s="69"/>
      <c r="G4" s="69"/>
      <c r="H4" s="69"/>
      <c r="I4" s="69"/>
      <c r="J4" s="69"/>
    </row>
    <row r="5" spans="1:12">
      <c r="A5" s="10"/>
      <c r="B5" s="20" t="s">
        <v>147</v>
      </c>
      <c r="C5" s="20"/>
      <c r="D5" s="20"/>
      <c r="E5" s="10"/>
      <c r="F5" s="10"/>
      <c r="G5" s="10"/>
      <c r="H5" s="10"/>
      <c r="I5" s="10"/>
      <c r="J5" s="10"/>
    </row>
    <row r="6" spans="1:12" s="2" customFormat="1" ht="75">
      <c r="A6" s="37"/>
      <c r="B6" s="37" t="s">
        <v>85</v>
      </c>
      <c r="C6" s="37" t="s">
        <v>86</v>
      </c>
      <c r="D6" s="37" t="s">
        <v>87</v>
      </c>
      <c r="E6" s="37" t="s">
        <v>110</v>
      </c>
      <c r="F6" s="37" t="s">
        <v>111</v>
      </c>
      <c r="G6" s="37" t="s">
        <v>112</v>
      </c>
      <c r="H6" s="37" t="s">
        <v>113</v>
      </c>
      <c r="I6" s="37" t="s">
        <v>114</v>
      </c>
      <c r="J6" s="37" t="s">
        <v>96</v>
      </c>
    </row>
    <row r="7" spans="1:12" s="19" customFormat="1" ht="11.25" customHeight="1">
      <c r="A7" s="18"/>
      <c r="B7" s="18">
        <v>1</v>
      </c>
      <c r="C7" s="18">
        <v>2</v>
      </c>
      <c r="D7" s="18">
        <v>3</v>
      </c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</row>
    <row r="8" spans="1:12" ht="45">
      <c r="A8" s="4">
        <v>1</v>
      </c>
      <c r="B8" s="8" t="s">
        <v>231</v>
      </c>
      <c r="C8" s="8">
        <v>4</v>
      </c>
      <c r="D8" s="46"/>
      <c r="E8" s="59">
        <v>10000</v>
      </c>
      <c r="F8" s="59">
        <v>0</v>
      </c>
      <c r="G8" s="59">
        <v>0</v>
      </c>
      <c r="H8" s="59">
        <v>0</v>
      </c>
      <c r="I8" s="59">
        <v>0</v>
      </c>
      <c r="J8" s="61">
        <v>0</v>
      </c>
      <c r="L8" s="60"/>
    </row>
    <row r="9" spans="1:12">
      <c r="A9" s="4"/>
      <c r="B9" s="8" t="s">
        <v>232</v>
      </c>
      <c r="C9" s="8">
        <v>4</v>
      </c>
      <c r="D9" s="46"/>
      <c r="E9" s="59">
        <v>84335.535999999993</v>
      </c>
      <c r="F9" s="59">
        <v>42517.767999999996</v>
      </c>
      <c r="G9" s="59">
        <v>3200</v>
      </c>
      <c r="H9" s="59">
        <v>3200</v>
      </c>
      <c r="I9" s="59">
        <v>3200</v>
      </c>
      <c r="J9" s="61">
        <v>3200</v>
      </c>
      <c r="L9" s="60"/>
    </row>
    <row r="10" spans="1:12" ht="45">
      <c r="A10" s="4"/>
      <c r="B10" s="8" t="s">
        <v>233</v>
      </c>
      <c r="C10" s="8">
        <v>4</v>
      </c>
      <c r="D10" s="46"/>
      <c r="E10" s="59">
        <v>5097.0100000000093</v>
      </c>
      <c r="F10" s="59">
        <v>0</v>
      </c>
      <c r="G10" s="59">
        <v>0</v>
      </c>
      <c r="H10" s="59">
        <v>0</v>
      </c>
      <c r="I10" s="59">
        <v>0</v>
      </c>
      <c r="J10" s="61">
        <v>0</v>
      </c>
      <c r="L10" s="60"/>
    </row>
    <row r="11" spans="1:12" ht="30">
      <c r="A11" s="4"/>
      <c r="B11" s="8" t="s">
        <v>234</v>
      </c>
      <c r="C11" s="8">
        <v>4</v>
      </c>
      <c r="D11" s="46"/>
      <c r="E11" s="59">
        <v>63496.176439999996</v>
      </c>
      <c r="F11" s="59">
        <v>30578.074199999995</v>
      </c>
      <c r="G11" s="59">
        <v>2336.5</v>
      </c>
      <c r="H11" s="59">
        <v>2336.5</v>
      </c>
      <c r="I11" s="59">
        <v>2336.5</v>
      </c>
      <c r="J11" s="61">
        <v>2336.5</v>
      </c>
      <c r="L11" s="60"/>
    </row>
    <row r="12" spans="1:12" ht="30">
      <c r="A12" s="4"/>
      <c r="B12" s="8" t="s">
        <v>235</v>
      </c>
      <c r="C12" s="8">
        <v>4</v>
      </c>
      <c r="D12" s="46"/>
      <c r="E12" s="59">
        <v>2284</v>
      </c>
      <c r="F12" s="59">
        <v>0</v>
      </c>
      <c r="G12" s="59">
        <v>0</v>
      </c>
      <c r="H12" s="59">
        <v>0</v>
      </c>
      <c r="I12" s="59">
        <v>0</v>
      </c>
      <c r="J12" s="61">
        <v>0</v>
      </c>
      <c r="L12" s="60"/>
    </row>
    <row r="13" spans="1:12" ht="45">
      <c r="A13" s="4"/>
      <c r="B13" s="8" t="s">
        <v>236</v>
      </c>
      <c r="C13" s="8">
        <v>4</v>
      </c>
      <c r="D13" s="46"/>
      <c r="E13" s="59">
        <v>14902</v>
      </c>
      <c r="F13" s="59">
        <v>11342</v>
      </c>
      <c r="G13" s="59">
        <v>2212.5</v>
      </c>
      <c r="H13" s="59">
        <v>2212.5</v>
      </c>
      <c r="I13" s="59">
        <v>2212.5</v>
      </c>
      <c r="J13" s="61">
        <v>2212.5</v>
      </c>
      <c r="L13" s="60"/>
    </row>
    <row r="14" spans="1:12" ht="30">
      <c r="A14" s="4"/>
      <c r="B14" s="8" t="s">
        <v>237</v>
      </c>
      <c r="C14" s="8">
        <v>5</v>
      </c>
      <c r="D14" s="46"/>
      <c r="E14" s="59">
        <v>16800</v>
      </c>
      <c r="F14" s="59">
        <v>6400</v>
      </c>
      <c r="G14" s="59">
        <v>1600</v>
      </c>
      <c r="H14" s="59">
        <v>1600</v>
      </c>
      <c r="I14" s="59">
        <v>1600</v>
      </c>
      <c r="J14" s="61">
        <v>1600</v>
      </c>
      <c r="L14" s="60"/>
    </row>
    <row r="15" spans="1:12" ht="75">
      <c r="A15" s="4"/>
      <c r="B15" s="8" t="s">
        <v>199</v>
      </c>
      <c r="C15" s="8">
        <v>4</v>
      </c>
      <c r="D15" s="46"/>
      <c r="E15" s="59">
        <v>25060</v>
      </c>
      <c r="F15" s="59">
        <v>24200</v>
      </c>
      <c r="G15" s="59">
        <v>2895</v>
      </c>
      <c r="H15" s="59">
        <v>2895</v>
      </c>
      <c r="I15" s="59">
        <v>2895</v>
      </c>
      <c r="J15" s="61">
        <v>2895</v>
      </c>
      <c r="L15" s="60"/>
    </row>
    <row r="16" spans="1:12" ht="30">
      <c r="A16" s="4"/>
      <c r="B16" s="8" t="s">
        <v>238</v>
      </c>
      <c r="C16" s="8">
        <v>4</v>
      </c>
      <c r="D16" s="46"/>
      <c r="E16" s="59">
        <v>25380</v>
      </c>
      <c r="F16" s="59">
        <v>21900</v>
      </c>
      <c r="G16" s="59">
        <v>2610</v>
      </c>
      <c r="H16" s="59">
        <v>2610</v>
      </c>
      <c r="I16" s="59">
        <v>2610</v>
      </c>
      <c r="J16" s="61">
        <v>2610</v>
      </c>
      <c r="L16" s="60"/>
    </row>
    <row r="17" spans="1:12" ht="30">
      <c r="A17" s="4"/>
      <c r="B17" s="8" t="s">
        <v>239</v>
      </c>
      <c r="C17" s="8">
        <v>5</v>
      </c>
      <c r="D17" s="46"/>
      <c r="E17" s="59">
        <v>39900</v>
      </c>
      <c r="F17" s="59">
        <v>34700</v>
      </c>
      <c r="G17" s="59">
        <v>3900</v>
      </c>
      <c r="H17" s="59">
        <v>3900</v>
      </c>
      <c r="I17" s="59">
        <v>3900</v>
      </c>
      <c r="J17" s="61">
        <v>3900</v>
      </c>
      <c r="L17" s="60"/>
    </row>
    <row r="18" spans="1:12">
      <c r="A18" s="4"/>
      <c r="B18" s="8" t="s">
        <v>240</v>
      </c>
      <c r="C18" s="8">
        <v>4</v>
      </c>
      <c r="D18" s="46"/>
      <c r="E18" s="59">
        <v>9670</v>
      </c>
      <c r="F18" s="59">
        <v>8450</v>
      </c>
      <c r="G18" s="59">
        <v>915</v>
      </c>
      <c r="H18" s="59">
        <v>915</v>
      </c>
      <c r="I18" s="59">
        <v>915</v>
      </c>
      <c r="J18" s="61">
        <v>915</v>
      </c>
      <c r="L18" s="60"/>
    </row>
    <row r="19" spans="1:12" ht="30">
      <c r="A19" s="4"/>
      <c r="B19" s="8" t="s">
        <v>241</v>
      </c>
      <c r="C19" s="8">
        <v>2</v>
      </c>
      <c r="D19" s="46"/>
      <c r="E19" s="59">
        <v>13560</v>
      </c>
      <c r="F19" s="59">
        <v>11800</v>
      </c>
      <c r="G19" s="59">
        <v>1320</v>
      </c>
      <c r="H19" s="59">
        <v>1320</v>
      </c>
      <c r="I19" s="59">
        <v>1320</v>
      </c>
      <c r="J19" s="61">
        <v>1320</v>
      </c>
      <c r="L19" s="60"/>
    </row>
    <row r="20" spans="1:12" ht="30">
      <c r="A20" s="4"/>
      <c r="B20" s="8" t="s">
        <v>242</v>
      </c>
      <c r="C20" s="8">
        <v>4</v>
      </c>
      <c r="D20" s="46"/>
      <c r="E20" s="59">
        <v>5669.16</v>
      </c>
      <c r="F20" s="59">
        <v>3469.16</v>
      </c>
      <c r="G20" s="59">
        <v>867.29</v>
      </c>
      <c r="H20" s="59">
        <v>867.29</v>
      </c>
      <c r="I20" s="59">
        <v>867.29</v>
      </c>
      <c r="J20" s="61">
        <v>867.29</v>
      </c>
      <c r="L20" s="60"/>
    </row>
    <row r="21" spans="1:12" ht="30">
      <c r="A21" s="4"/>
      <c r="B21" s="8" t="s">
        <v>242</v>
      </c>
      <c r="C21" s="8">
        <v>4</v>
      </c>
      <c r="D21" s="46"/>
      <c r="E21" s="59">
        <v>5700</v>
      </c>
      <c r="F21" s="59">
        <v>3500</v>
      </c>
      <c r="G21" s="59">
        <v>875</v>
      </c>
      <c r="H21" s="59">
        <v>875</v>
      </c>
      <c r="I21" s="59">
        <v>875</v>
      </c>
      <c r="J21" s="61">
        <v>875</v>
      </c>
      <c r="L21" s="60"/>
    </row>
    <row r="22" spans="1:12" ht="30">
      <c r="A22" s="4"/>
      <c r="B22" s="8" t="s">
        <v>239</v>
      </c>
      <c r="C22" s="8">
        <v>4</v>
      </c>
      <c r="D22" s="46"/>
      <c r="E22" s="59">
        <v>15271.31</v>
      </c>
      <c r="F22" s="59">
        <v>13191.31</v>
      </c>
      <c r="G22" s="59">
        <v>1560</v>
      </c>
      <c r="H22" s="59">
        <v>1560</v>
      </c>
      <c r="I22" s="59">
        <v>1560</v>
      </c>
      <c r="J22" s="61">
        <v>1560</v>
      </c>
      <c r="L22" s="60"/>
    </row>
    <row r="23" spans="1:12" ht="30">
      <c r="A23" s="4"/>
      <c r="B23" s="8" t="s">
        <v>239</v>
      </c>
      <c r="C23" s="8">
        <v>4</v>
      </c>
      <c r="D23" s="46"/>
      <c r="E23" s="59">
        <v>10000</v>
      </c>
      <c r="F23" s="59">
        <v>6000</v>
      </c>
      <c r="G23" s="59">
        <v>1500</v>
      </c>
      <c r="H23" s="59">
        <v>1500</v>
      </c>
      <c r="I23" s="59">
        <v>1500</v>
      </c>
      <c r="J23" s="61">
        <v>1500</v>
      </c>
      <c r="L23" s="60"/>
    </row>
    <row r="24" spans="1:12" ht="30">
      <c r="A24" s="4"/>
      <c r="B24" s="8" t="s">
        <v>243</v>
      </c>
      <c r="C24" s="8">
        <v>4</v>
      </c>
      <c r="D24" s="46"/>
      <c r="E24" s="59">
        <v>4748</v>
      </c>
      <c r="F24" s="59">
        <v>3108</v>
      </c>
      <c r="G24" s="59">
        <v>777</v>
      </c>
      <c r="H24" s="59">
        <v>777</v>
      </c>
      <c r="I24" s="59">
        <v>777</v>
      </c>
      <c r="J24" s="61">
        <v>777</v>
      </c>
      <c r="L24" s="60"/>
    </row>
    <row r="25" spans="1:12" ht="30">
      <c r="A25" s="4"/>
      <c r="B25" s="8" t="s">
        <v>244</v>
      </c>
      <c r="C25" s="8">
        <v>4</v>
      </c>
      <c r="D25" s="46"/>
      <c r="E25" s="59">
        <v>13560</v>
      </c>
      <c r="F25" s="59">
        <v>11800</v>
      </c>
      <c r="G25" s="59">
        <v>1320</v>
      </c>
      <c r="H25" s="59">
        <v>1320</v>
      </c>
      <c r="I25" s="59">
        <v>1320</v>
      </c>
      <c r="J25" s="61">
        <v>1320</v>
      </c>
      <c r="L25" s="60"/>
    </row>
    <row r="26" spans="1:12" ht="30">
      <c r="A26" s="4"/>
      <c r="B26" s="8" t="s">
        <v>245</v>
      </c>
      <c r="C26" s="8">
        <v>2</v>
      </c>
      <c r="D26" s="46"/>
      <c r="E26" s="59">
        <v>11000</v>
      </c>
      <c r="F26" s="59">
        <v>7800</v>
      </c>
      <c r="G26" s="59">
        <v>1950</v>
      </c>
      <c r="H26" s="59">
        <v>1950</v>
      </c>
      <c r="I26" s="59">
        <v>1950</v>
      </c>
      <c r="J26" s="61">
        <v>1950</v>
      </c>
      <c r="L26" s="60"/>
    </row>
    <row r="27" spans="1:12">
      <c r="A27" s="4"/>
      <c r="B27" s="8" t="s">
        <v>246</v>
      </c>
      <c r="C27" s="8">
        <v>6</v>
      </c>
      <c r="D27" s="46"/>
      <c r="E27" s="59">
        <v>33900</v>
      </c>
      <c r="F27" s="59">
        <v>21600</v>
      </c>
      <c r="G27" s="59">
        <v>5400</v>
      </c>
      <c r="H27" s="59">
        <v>5400</v>
      </c>
      <c r="I27" s="59">
        <v>5400</v>
      </c>
      <c r="J27" s="61">
        <v>5400</v>
      </c>
      <c r="L27" s="60"/>
    </row>
    <row r="28" spans="1:12" ht="45">
      <c r="A28" s="4"/>
      <c r="B28" s="8" t="s">
        <v>247</v>
      </c>
      <c r="C28" s="8">
        <v>4</v>
      </c>
      <c r="D28" s="46"/>
      <c r="E28" s="59">
        <v>2980</v>
      </c>
      <c r="F28" s="59">
        <v>1940</v>
      </c>
      <c r="G28" s="59">
        <v>485</v>
      </c>
      <c r="H28" s="59">
        <v>485</v>
      </c>
      <c r="I28" s="59">
        <v>485</v>
      </c>
      <c r="J28" s="61">
        <v>485</v>
      </c>
      <c r="L28" s="60"/>
    </row>
    <row r="29" spans="1:12" ht="30">
      <c r="A29" s="4"/>
      <c r="B29" s="8" t="s">
        <v>248</v>
      </c>
      <c r="C29" s="8">
        <v>4</v>
      </c>
      <c r="D29" s="46"/>
      <c r="E29" s="59">
        <v>12083</v>
      </c>
      <c r="F29" s="59">
        <v>10575</v>
      </c>
      <c r="G29" s="59">
        <v>1131</v>
      </c>
      <c r="H29" s="59">
        <v>1131</v>
      </c>
      <c r="I29" s="59">
        <v>1131</v>
      </c>
      <c r="J29" s="61">
        <v>1131</v>
      </c>
      <c r="L29" s="60"/>
    </row>
    <row r="30" spans="1:12" ht="30">
      <c r="A30" s="4"/>
      <c r="B30" s="8" t="s">
        <v>249</v>
      </c>
      <c r="C30" s="8">
        <v>2</v>
      </c>
      <c r="D30" s="46"/>
      <c r="E30" s="59">
        <v>10167.200000000001</v>
      </c>
      <c r="F30" s="59">
        <v>8827.2000000000007</v>
      </c>
      <c r="G30" s="59">
        <v>1005</v>
      </c>
      <c r="H30" s="59">
        <v>1005</v>
      </c>
      <c r="I30" s="59">
        <v>1005</v>
      </c>
      <c r="J30" s="61">
        <v>1005</v>
      </c>
      <c r="L30" s="60"/>
    </row>
    <row r="31" spans="1:12" ht="30">
      <c r="A31" s="4"/>
      <c r="B31" s="8" t="s">
        <v>250</v>
      </c>
      <c r="C31" s="8">
        <v>4</v>
      </c>
      <c r="D31" s="46"/>
      <c r="E31" s="59">
        <v>3500</v>
      </c>
      <c r="F31" s="59">
        <v>2300</v>
      </c>
      <c r="G31" s="59">
        <v>575</v>
      </c>
      <c r="H31" s="59">
        <v>575</v>
      </c>
      <c r="I31" s="59">
        <v>575</v>
      </c>
      <c r="J31" s="61">
        <v>575</v>
      </c>
      <c r="L31" s="60"/>
    </row>
    <row r="32" spans="1:12" ht="30">
      <c r="A32" s="4"/>
      <c r="B32" s="8" t="s">
        <v>251</v>
      </c>
      <c r="C32" s="8">
        <v>4</v>
      </c>
      <c r="D32" s="46"/>
      <c r="E32" s="59">
        <v>24989.629999999997</v>
      </c>
      <c r="F32" s="59">
        <v>16589.629999999997</v>
      </c>
      <c r="G32" s="59">
        <v>4147.4074999999993</v>
      </c>
      <c r="H32" s="59">
        <v>4147.4074999999993</v>
      </c>
      <c r="I32" s="59">
        <v>4147.4074999999993</v>
      </c>
      <c r="J32" s="61">
        <v>4147.4074999999993</v>
      </c>
      <c r="L32" s="60"/>
    </row>
    <row r="33" spans="1:12" ht="30">
      <c r="A33" s="4"/>
      <c r="B33" s="8" t="s">
        <v>235</v>
      </c>
      <c r="C33" s="8">
        <v>2</v>
      </c>
      <c r="D33" s="46"/>
      <c r="E33" s="59">
        <v>22280</v>
      </c>
      <c r="F33" s="59">
        <v>19736</v>
      </c>
      <c r="G33" s="59">
        <v>1908</v>
      </c>
      <c r="H33" s="59">
        <v>1908</v>
      </c>
      <c r="I33" s="59">
        <v>1908</v>
      </c>
      <c r="J33" s="61">
        <v>1908</v>
      </c>
      <c r="L33" s="60"/>
    </row>
    <row r="34" spans="1:12" ht="30">
      <c r="A34" s="4"/>
      <c r="B34" s="8" t="s">
        <v>249</v>
      </c>
      <c r="C34" s="8">
        <v>2</v>
      </c>
      <c r="D34" s="46"/>
      <c r="E34" s="59">
        <v>30045</v>
      </c>
      <c r="F34" s="59">
        <v>26505</v>
      </c>
      <c r="G34" s="59">
        <v>2655</v>
      </c>
      <c r="H34" s="59">
        <v>2655</v>
      </c>
      <c r="I34" s="59">
        <v>2655</v>
      </c>
      <c r="J34" s="61">
        <v>2655</v>
      </c>
      <c r="L34" s="60"/>
    </row>
    <row r="35" spans="1:12">
      <c r="A35" s="4"/>
      <c r="B35" s="8" t="s">
        <v>252</v>
      </c>
      <c r="C35" s="8">
        <v>2</v>
      </c>
      <c r="D35" s="46"/>
      <c r="E35" s="59">
        <v>13507.150000000001</v>
      </c>
      <c r="F35" s="59">
        <v>8619.1500000000015</v>
      </c>
      <c r="G35" s="59">
        <v>2154.7875000000004</v>
      </c>
      <c r="H35" s="59">
        <v>2154.7875000000004</v>
      </c>
      <c r="I35" s="59">
        <v>2154.7875000000004</v>
      </c>
      <c r="J35" s="61">
        <v>2154.7875000000004</v>
      </c>
      <c r="L35" s="60"/>
    </row>
    <row r="36" spans="1:12" ht="30">
      <c r="A36" s="4"/>
      <c r="B36" s="8" t="s">
        <v>253</v>
      </c>
      <c r="C36" s="8">
        <v>2</v>
      </c>
      <c r="D36" s="46"/>
      <c r="E36" s="59">
        <v>14450</v>
      </c>
      <c r="F36" s="59">
        <v>12750</v>
      </c>
      <c r="G36" s="59">
        <v>1275</v>
      </c>
      <c r="H36" s="59">
        <v>1275</v>
      </c>
      <c r="I36" s="59">
        <v>1275</v>
      </c>
      <c r="J36" s="61">
        <v>1275</v>
      </c>
      <c r="L36" s="60"/>
    </row>
    <row r="37" spans="1:12" ht="30">
      <c r="A37" s="4"/>
      <c r="B37" s="8" t="s">
        <v>239</v>
      </c>
      <c r="C37" s="8">
        <v>2</v>
      </c>
      <c r="D37" s="46"/>
      <c r="E37" s="59">
        <v>49528</v>
      </c>
      <c r="F37" s="59">
        <v>43704</v>
      </c>
      <c r="G37" s="59">
        <v>4368</v>
      </c>
      <c r="H37" s="59">
        <v>4368</v>
      </c>
      <c r="I37" s="59">
        <v>4368</v>
      </c>
      <c r="J37" s="61">
        <v>4368</v>
      </c>
      <c r="L37" s="60"/>
    </row>
    <row r="38" spans="1:12">
      <c r="A38" s="4"/>
      <c r="B38" s="8" t="s">
        <v>254</v>
      </c>
      <c r="C38" s="8">
        <v>2</v>
      </c>
      <c r="D38" s="46"/>
      <c r="E38" s="59">
        <v>102840</v>
      </c>
      <c r="F38" s="59">
        <v>91720</v>
      </c>
      <c r="G38" s="59">
        <v>8340</v>
      </c>
      <c r="H38" s="59">
        <v>8340</v>
      </c>
      <c r="I38" s="59">
        <v>8340</v>
      </c>
      <c r="J38" s="61">
        <v>8340</v>
      </c>
      <c r="L38" s="60"/>
    </row>
    <row r="39" spans="1:12">
      <c r="A39" s="4"/>
      <c r="B39" s="8" t="s">
        <v>255</v>
      </c>
      <c r="C39" s="8">
        <v>2</v>
      </c>
      <c r="D39" s="46"/>
      <c r="E39" s="59">
        <v>14975</v>
      </c>
      <c r="F39" s="59">
        <v>10675</v>
      </c>
      <c r="G39" s="59">
        <v>2668.75</v>
      </c>
      <c r="H39" s="59">
        <v>2668.75</v>
      </c>
      <c r="I39" s="59">
        <v>2668.75</v>
      </c>
      <c r="J39" s="61">
        <v>2668.75</v>
      </c>
      <c r="L39" s="60"/>
    </row>
    <row r="40" spans="1:12" ht="30">
      <c r="A40" s="4"/>
      <c r="B40" s="8" t="s">
        <v>256</v>
      </c>
      <c r="C40" s="8">
        <v>2</v>
      </c>
      <c r="D40" s="46"/>
      <c r="E40" s="59">
        <v>18120</v>
      </c>
      <c r="F40" s="59">
        <v>15960</v>
      </c>
      <c r="G40" s="59">
        <v>1620</v>
      </c>
      <c r="H40" s="59">
        <v>1620</v>
      </c>
      <c r="I40" s="59">
        <v>1620</v>
      </c>
      <c r="J40" s="61">
        <v>1620</v>
      </c>
      <c r="L40" s="60"/>
    </row>
    <row r="41" spans="1:12">
      <c r="A41" s="4"/>
      <c r="B41" s="8" t="s">
        <v>257</v>
      </c>
      <c r="C41" s="8">
        <v>4</v>
      </c>
      <c r="D41" s="46"/>
      <c r="E41" s="59">
        <v>21000</v>
      </c>
      <c r="F41" s="59">
        <v>0</v>
      </c>
      <c r="G41" s="59">
        <v>0</v>
      </c>
      <c r="H41" s="59">
        <v>0</v>
      </c>
      <c r="I41" s="59">
        <v>0</v>
      </c>
      <c r="J41" s="61">
        <v>0</v>
      </c>
      <c r="L41" s="60"/>
    </row>
    <row r="42" spans="1:12" ht="30">
      <c r="A42" s="4"/>
      <c r="B42" s="8" t="s">
        <v>258</v>
      </c>
      <c r="C42" s="8">
        <v>4</v>
      </c>
      <c r="D42" s="46"/>
      <c r="E42" s="59">
        <v>24436</v>
      </c>
      <c r="F42" s="59">
        <v>21644</v>
      </c>
      <c r="G42" s="59">
        <v>2094</v>
      </c>
      <c r="H42" s="59">
        <v>2094</v>
      </c>
      <c r="I42" s="59">
        <v>2094</v>
      </c>
      <c r="J42" s="61">
        <v>2094</v>
      </c>
      <c r="L42" s="60"/>
    </row>
    <row r="43" spans="1:12" ht="30">
      <c r="A43" s="4"/>
      <c r="B43" s="8" t="s">
        <v>239</v>
      </c>
      <c r="C43" s="8">
        <v>4</v>
      </c>
      <c r="D43" s="46"/>
      <c r="E43" s="59">
        <v>28464</v>
      </c>
      <c r="F43" s="59">
        <v>25208</v>
      </c>
      <c r="G43" s="59">
        <v>2442</v>
      </c>
      <c r="H43" s="59">
        <v>2442</v>
      </c>
      <c r="I43" s="59">
        <v>2442</v>
      </c>
      <c r="J43" s="61">
        <v>2442</v>
      </c>
      <c r="L43" s="60"/>
    </row>
    <row r="44" spans="1:12" ht="30">
      <c r="A44" s="4"/>
      <c r="B44" s="8" t="s">
        <v>259</v>
      </c>
      <c r="C44" s="8">
        <v>4</v>
      </c>
      <c r="D44" s="46"/>
      <c r="E44" s="59">
        <v>2454.119999999999</v>
      </c>
      <c r="F44" s="59">
        <v>190.11999999999898</v>
      </c>
      <c r="G44" s="59">
        <v>47.529999999999745</v>
      </c>
      <c r="H44" s="59">
        <v>47.529999999999745</v>
      </c>
      <c r="I44" s="59">
        <v>47.529999999999745</v>
      </c>
      <c r="J44" s="61">
        <v>47.529999999999745</v>
      </c>
      <c r="L44" s="60"/>
    </row>
    <row r="45" spans="1:12" ht="30">
      <c r="A45" s="4"/>
      <c r="B45" s="8" t="s">
        <v>260</v>
      </c>
      <c r="C45" s="8">
        <v>4</v>
      </c>
      <c r="D45" s="46"/>
      <c r="E45" s="59">
        <v>3063</v>
      </c>
      <c r="F45" s="59">
        <v>603</v>
      </c>
      <c r="G45" s="59">
        <v>150.75</v>
      </c>
      <c r="H45" s="59">
        <v>150.75</v>
      </c>
      <c r="I45" s="59">
        <v>150.75</v>
      </c>
      <c r="J45" s="61">
        <v>150.75</v>
      </c>
      <c r="L45" s="60"/>
    </row>
    <row r="46" spans="1:12" ht="30">
      <c r="A46" s="4"/>
      <c r="B46" s="8" t="s">
        <v>244</v>
      </c>
      <c r="C46" s="8">
        <v>4</v>
      </c>
      <c r="D46" s="46"/>
      <c r="E46" s="59">
        <v>8516</v>
      </c>
      <c r="F46" s="59">
        <v>7572</v>
      </c>
      <c r="G46" s="59">
        <v>708</v>
      </c>
      <c r="H46" s="59">
        <v>708</v>
      </c>
      <c r="I46" s="59">
        <v>708</v>
      </c>
      <c r="J46" s="61">
        <v>708</v>
      </c>
      <c r="L46" s="60"/>
    </row>
    <row r="47" spans="1:12" ht="30">
      <c r="A47" s="4"/>
      <c r="B47" s="8" t="s">
        <v>261</v>
      </c>
      <c r="C47" s="8">
        <v>4</v>
      </c>
      <c r="D47" s="46"/>
      <c r="E47" s="59">
        <v>2689.8199999999997</v>
      </c>
      <c r="F47" s="59">
        <v>189.81999999999971</v>
      </c>
      <c r="G47" s="59">
        <v>47.454999999999927</v>
      </c>
      <c r="H47" s="59">
        <v>47.454999999999927</v>
      </c>
      <c r="I47" s="59">
        <v>47.454999999999927</v>
      </c>
      <c r="J47" s="61">
        <v>47.454999999999927</v>
      </c>
      <c r="L47" s="60"/>
    </row>
    <row r="48" spans="1:12" ht="45">
      <c r="A48" s="4"/>
      <c r="B48" s="8" t="s">
        <v>262</v>
      </c>
      <c r="C48" s="8">
        <v>4</v>
      </c>
      <c r="D48" s="46"/>
      <c r="E48" s="59">
        <v>24331</v>
      </c>
      <c r="F48" s="59">
        <v>18927</v>
      </c>
      <c r="G48" s="59">
        <v>4053</v>
      </c>
      <c r="H48" s="59">
        <v>4053</v>
      </c>
      <c r="I48" s="59">
        <v>4053</v>
      </c>
      <c r="J48" s="61">
        <v>4053</v>
      </c>
      <c r="L48" s="60"/>
    </row>
    <row r="49" spans="1:12">
      <c r="A49" s="4"/>
      <c r="B49" s="8" t="s">
        <v>252</v>
      </c>
      <c r="C49" s="8">
        <v>4</v>
      </c>
      <c r="D49" s="46"/>
      <c r="E49" s="59">
        <v>13112.73</v>
      </c>
      <c r="F49" s="59">
        <v>9796.73</v>
      </c>
      <c r="G49" s="59">
        <v>2449.1824999999999</v>
      </c>
      <c r="H49" s="59">
        <v>2449.1824999999999</v>
      </c>
      <c r="I49" s="59">
        <v>2449.1824999999999</v>
      </c>
      <c r="J49" s="61">
        <v>2449.1824999999999</v>
      </c>
      <c r="L49" s="60"/>
    </row>
    <row r="50" spans="1:12" ht="30">
      <c r="A50" s="4"/>
      <c r="B50" s="8" t="s">
        <v>249</v>
      </c>
      <c r="C50" s="8">
        <v>4</v>
      </c>
      <c r="D50" s="46"/>
      <c r="E50" s="59">
        <v>32760</v>
      </c>
      <c r="F50" s="59">
        <v>29312</v>
      </c>
      <c r="G50" s="59">
        <v>2586</v>
      </c>
      <c r="H50" s="59">
        <v>2586</v>
      </c>
      <c r="I50" s="59">
        <v>2586</v>
      </c>
      <c r="J50" s="61">
        <v>2586</v>
      </c>
      <c r="L50" s="60"/>
    </row>
    <row r="51" spans="1:12" ht="30">
      <c r="A51" s="4"/>
      <c r="B51" s="8" t="s">
        <v>263</v>
      </c>
      <c r="C51" s="8">
        <v>4</v>
      </c>
      <c r="D51" s="46"/>
      <c r="E51" s="59">
        <v>8641</v>
      </c>
      <c r="F51" s="59">
        <v>7569</v>
      </c>
      <c r="G51" s="59">
        <v>804</v>
      </c>
      <c r="H51" s="59">
        <v>804</v>
      </c>
      <c r="I51" s="59">
        <v>804</v>
      </c>
      <c r="J51" s="61">
        <v>804</v>
      </c>
      <c r="L51" s="60"/>
    </row>
    <row r="52" spans="1:12" ht="30">
      <c r="A52" s="4"/>
      <c r="B52" s="8" t="s">
        <v>239</v>
      </c>
      <c r="C52" s="8">
        <v>4</v>
      </c>
      <c r="D52" s="46"/>
      <c r="E52" s="59">
        <v>20347.36</v>
      </c>
      <c r="F52" s="59">
        <v>18203.36</v>
      </c>
      <c r="G52" s="59">
        <v>1608</v>
      </c>
      <c r="H52" s="59">
        <v>1608</v>
      </c>
      <c r="I52" s="59">
        <v>1608</v>
      </c>
      <c r="J52" s="61">
        <v>1608</v>
      </c>
      <c r="L52" s="60"/>
    </row>
    <row r="53" spans="1:12" ht="30">
      <c r="A53" s="4"/>
      <c r="B53" s="8" t="s">
        <v>264</v>
      </c>
      <c r="C53" s="8">
        <v>4</v>
      </c>
      <c r="D53" s="46"/>
      <c r="E53" s="59">
        <v>8148</v>
      </c>
      <c r="F53" s="59">
        <v>7292</v>
      </c>
      <c r="G53" s="59">
        <v>642</v>
      </c>
      <c r="H53" s="59">
        <v>642</v>
      </c>
      <c r="I53" s="59">
        <v>642</v>
      </c>
      <c r="J53" s="61">
        <v>642</v>
      </c>
      <c r="L53" s="60"/>
    </row>
    <row r="54" spans="1:12" ht="45">
      <c r="A54" s="4"/>
      <c r="B54" s="8" t="s">
        <v>265</v>
      </c>
      <c r="C54" s="8">
        <v>4</v>
      </c>
      <c r="D54" s="46"/>
      <c r="E54" s="59">
        <v>76734</v>
      </c>
      <c r="F54" s="59">
        <v>70202</v>
      </c>
      <c r="G54" s="59">
        <v>4899</v>
      </c>
      <c r="H54" s="59">
        <v>4899</v>
      </c>
      <c r="I54" s="59">
        <v>4899</v>
      </c>
      <c r="J54" s="61">
        <v>4899</v>
      </c>
      <c r="L54" s="60"/>
    </row>
    <row r="55" spans="1:12" ht="30">
      <c r="A55" s="4"/>
      <c r="B55" s="8" t="s">
        <v>266</v>
      </c>
      <c r="C55" s="8">
        <v>4</v>
      </c>
      <c r="D55" s="46"/>
      <c r="E55" s="59">
        <v>10266</v>
      </c>
      <c r="F55" s="59">
        <v>9214</v>
      </c>
      <c r="G55" s="59">
        <v>789</v>
      </c>
      <c r="H55" s="59">
        <v>789</v>
      </c>
      <c r="I55" s="59">
        <v>789</v>
      </c>
      <c r="J55" s="61">
        <v>789</v>
      </c>
      <c r="L55" s="60"/>
    </row>
    <row r="56" spans="1:12" ht="30">
      <c r="A56" s="4"/>
      <c r="B56" s="8" t="s">
        <v>253</v>
      </c>
      <c r="C56" s="8">
        <v>4</v>
      </c>
      <c r="D56" s="46"/>
      <c r="E56" s="59">
        <v>16276</v>
      </c>
      <c r="F56" s="59">
        <v>14604</v>
      </c>
      <c r="G56" s="59">
        <v>1254</v>
      </c>
      <c r="H56" s="59">
        <v>1254</v>
      </c>
      <c r="I56" s="59">
        <v>1254</v>
      </c>
      <c r="J56" s="61">
        <v>1254</v>
      </c>
      <c r="L56" s="60"/>
    </row>
    <row r="57" spans="1:12">
      <c r="A57" s="4"/>
      <c r="B57" s="8" t="s">
        <v>267</v>
      </c>
      <c r="C57" s="8">
        <v>2</v>
      </c>
      <c r="D57" s="46"/>
      <c r="E57" s="59">
        <v>73214</v>
      </c>
      <c r="F57" s="59">
        <v>65706</v>
      </c>
      <c r="G57" s="59">
        <v>5631</v>
      </c>
      <c r="H57" s="59">
        <v>5631</v>
      </c>
      <c r="I57" s="59">
        <v>5631</v>
      </c>
      <c r="J57" s="61">
        <v>5631</v>
      </c>
      <c r="L57" s="60"/>
    </row>
    <row r="58" spans="1:12" ht="30">
      <c r="A58" s="4"/>
      <c r="B58" s="8" t="s">
        <v>268</v>
      </c>
      <c r="C58" s="8">
        <v>4</v>
      </c>
      <c r="D58" s="46"/>
      <c r="E58" s="59">
        <v>96.709999999999127</v>
      </c>
      <c r="F58" s="59">
        <v>0</v>
      </c>
      <c r="G58" s="59">
        <v>0</v>
      </c>
      <c r="H58" s="59">
        <v>0</v>
      </c>
      <c r="I58" s="59">
        <v>0</v>
      </c>
      <c r="J58" s="61">
        <v>0</v>
      </c>
      <c r="L58" s="60"/>
    </row>
    <row r="59" spans="1:12" ht="30">
      <c r="A59" s="4"/>
      <c r="B59" s="8" t="s">
        <v>269</v>
      </c>
      <c r="C59" s="8">
        <v>4</v>
      </c>
      <c r="D59" s="46"/>
      <c r="E59" s="59">
        <v>17098</v>
      </c>
      <c r="F59" s="59">
        <v>15342</v>
      </c>
      <c r="G59" s="59">
        <v>1317</v>
      </c>
      <c r="H59" s="59">
        <v>1317</v>
      </c>
      <c r="I59" s="59">
        <v>1317</v>
      </c>
      <c r="J59" s="61">
        <v>1317</v>
      </c>
      <c r="L59" s="60"/>
    </row>
    <row r="60" spans="1:12" ht="45">
      <c r="A60" s="4"/>
      <c r="B60" s="8" t="s">
        <v>270</v>
      </c>
      <c r="C60" s="8">
        <v>2</v>
      </c>
      <c r="D60" s="46"/>
      <c r="E60" s="59">
        <v>16090</v>
      </c>
      <c r="F60" s="59">
        <v>12880</v>
      </c>
      <c r="G60" s="59">
        <v>2407.5</v>
      </c>
      <c r="H60" s="59">
        <v>2407.5</v>
      </c>
      <c r="I60" s="59">
        <v>2407.5</v>
      </c>
      <c r="J60" s="61">
        <v>2407.5</v>
      </c>
      <c r="L60" s="60"/>
    </row>
    <row r="61" spans="1:12" ht="45">
      <c r="A61" s="4"/>
      <c r="B61" s="8" t="s">
        <v>271</v>
      </c>
      <c r="C61" s="8">
        <v>4</v>
      </c>
      <c r="D61" s="46"/>
      <c r="E61" s="59">
        <v>8584</v>
      </c>
      <c r="F61" s="59">
        <v>1792</v>
      </c>
      <c r="G61" s="59">
        <v>448</v>
      </c>
      <c r="H61" s="59">
        <v>448</v>
      </c>
      <c r="I61" s="59">
        <v>448</v>
      </c>
      <c r="J61" s="61">
        <v>448</v>
      </c>
      <c r="L61" s="60"/>
    </row>
    <row r="62" spans="1:12">
      <c r="A62" s="4"/>
      <c r="B62" s="8" t="s">
        <v>240</v>
      </c>
      <c r="C62" s="8">
        <v>4</v>
      </c>
      <c r="D62" s="46"/>
      <c r="E62" s="59">
        <v>29336.03</v>
      </c>
      <c r="F62" s="59">
        <v>21220.03</v>
      </c>
      <c r="G62" s="59">
        <v>5305.0074999999997</v>
      </c>
      <c r="H62" s="59">
        <v>5305.0074999999997</v>
      </c>
      <c r="I62" s="59">
        <v>5305.0074999999997</v>
      </c>
      <c r="J62" s="61">
        <v>5305.0074999999997</v>
      </c>
      <c r="L62" s="60"/>
    </row>
    <row r="63" spans="1:12" ht="45">
      <c r="A63" s="4"/>
      <c r="B63" s="8" t="s">
        <v>272</v>
      </c>
      <c r="C63" s="8">
        <v>4</v>
      </c>
      <c r="D63" s="46"/>
      <c r="E63" s="59">
        <v>4419.6499999999942</v>
      </c>
      <c r="F63" s="59">
        <v>0</v>
      </c>
      <c r="G63" s="59">
        <v>0</v>
      </c>
      <c r="H63" s="59">
        <v>0</v>
      </c>
      <c r="I63" s="59">
        <v>0</v>
      </c>
      <c r="J63" s="61">
        <v>0</v>
      </c>
      <c r="L63" s="60"/>
    </row>
    <row r="64" spans="1:12" ht="30">
      <c r="A64" s="4"/>
      <c r="B64" s="8" t="s">
        <v>273</v>
      </c>
      <c r="C64" s="8">
        <v>4</v>
      </c>
      <c r="D64" s="46"/>
      <c r="E64" s="59">
        <v>31799.670000000013</v>
      </c>
      <c r="F64" s="59">
        <v>25799.670000000013</v>
      </c>
      <c r="G64" s="59">
        <v>4500</v>
      </c>
      <c r="H64" s="59">
        <v>4500</v>
      </c>
      <c r="I64" s="59">
        <v>4500</v>
      </c>
      <c r="J64" s="61">
        <v>4500</v>
      </c>
      <c r="L64" s="60"/>
    </row>
    <row r="65" spans="1:12" ht="30">
      <c r="A65" s="4"/>
      <c r="B65" s="8" t="s">
        <v>274</v>
      </c>
      <c r="C65" s="8">
        <v>4</v>
      </c>
      <c r="D65" s="46"/>
      <c r="E65" s="59">
        <v>48283.78</v>
      </c>
      <c r="F65" s="59">
        <v>35043.78</v>
      </c>
      <c r="G65" s="59">
        <v>8760.9449999999997</v>
      </c>
      <c r="H65" s="59">
        <v>8760.9449999999997</v>
      </c>
      <c r="I65" s="59">
        <v>8760.9449999999997</v>
      </c>
      <c r="J65" s="61">
        <v>8760.9449999999997</v>
      </c>
      <c r="L65" s="60"/>
    </row>
    <row r="66" spans="1:12" ht="30">
      <c r="A66" s="4"/>
      <c r="B66" s="8" t="s">
        <v>275</v>
      </c>
      <c r="C66" s="8">
        <v>4</v>
      </c>
      <c r="D66" s="46"/>
      <c r="E66" s="59">
        <v>70538.75</v>
      </c>
      <c r="F66" s="59">
        <v>57842.75</v>
      </c>
      <c r="G66" s="59">
        <v>9522</v>
      </c>
      <c r="H66" s="59">
        <v>9522</v>
      </c>
      <c r="I66" s="59">
        <v>9522</v>
      </c>
      <c r="J66" s="61">
        <v>9522</v>
      </c>
      <c r="L66" s="60"/>
    </row>
    <row r="67" spans="1:12" ht="30">
      <c r="A67" s="4"/>
      <c r="B67" s="8" t="s">
        <v>227</v>
      </c>
      <c r="C67" s="8">
        <v>4</v>
      </c>
      <c r="D67" s="46"/>
      <c r="E67" s="59">
        <v>16644.28</v>
      </c>
      <c r="F67" s="59">
        <v>9372.2799999999988</v>
      </c>
      <c r="G67" s="59">
        <v>2343.0699999999997</v>
      </c>
      <c r="H67" s="59">
        <v>2343.0699999999997</v>
      </c>
      <c r="I67" s="59">
        <v>2343.0699999999997</v>
      </c>
      <c r="J67" s="61">
        <v>2343.0699999999997</v>
      </c>
      <c r="L67" s="60"/>
    </row>
    <row r="68" spans="1:12" ht="30">
      <c r="A68" s="4">
        <v>2</v>
      </c>
      <c r="B68" s="8" t="s">
        <v>276</v>
      </c>
      <c r="C68" s="8">
        <v>4</v>
      </c>
      <c r="D68" s="46"/>
      <c r="E68" s="59">
        <v>22144.559999999998</v>
      </c>
      <c r="F68" s="59">
        <v>17616.559999999998</v>
      </c>
      <c r="G68" s="59">
        <v>3396</v>
      </c>
      <c r="H68" s="59">
        <v>3396</v>
      </c>
      <c r="I68" s="59">
        <v>3396</v>
      </c>
      <c r="J68" s="61">
        <v>3396</v>
      </c>
      <c r="L68" s="60"/>
    </row>
    <row r="69" spans="1:12">
      <c r="A69" s="4">
        <v>3</v>
      </c>
      <c r="B69" s="8" t="s">
        <v>277</v>
      </c>
      <c r="C69" s="8">
        <v>4</v>
      </c>
      <c r="D69" s="46"/>
      <c r="E69" s="59">
        <v>14809.419999999998</v>
      </c>
      <c r="F69" s="59">
        <v>9193.4199999999983</v>
      </c>
      <c r="G69" s="59">
        <v>2298.3549999999996</v>
      </c>
      <c r="H69" s="59">
        <v>2298.3549999999996</v>
      </c>
      <c r="I69" s="59">
        <v>2298.3549999999996</v>
      </c>
      <c r="J69" s="61">
        <v>2298.3549999999996</v>
      </c>
      <c r="L69" s="60"/>
    </row>
    <row r="70" spans="1:12">
      <c r="A70" s="4">
        <v>4</v>
      </c>
      <c r="B70" s="8" t="s">
        <v>278</v>
      </c>
      <c r="C70" s="8">
        <v>4</v>
      </c>
      <c r="D70" s="46"/>
      <c r="E70" s="59">
        <v>25424.34</v>
      </c>
      <c r="F70" s="59">
        <v>21568.34</v>
      </c>
      <c r="G70" s="59">
        <v>2892</v>
      </c>
      <c r="H70" s="59">
        <v>2892</v>
      </c>
      <c r="I70" s="59">
        <v>2892</v>
      </c>
      <c r="J70" s="61">
        <v>2892</v>
      </c>
      <c r="L70" s="60"/>
    </row>
    <row r="71" spans="1:12" ht="30">
      <c r="A71" s="4">
        <v>5</v>
      </c>
      <c r="B71" s="8" t="s">
        <v>279</v>
      </c>
      <c r="C71" s="8">
        <v>4</v>
      </c>
      <c r="D71" s="46"/>
      <c r="E71" s="59">
        <v>17696</v>
      </c>
      <c r="F71" s="59">
        <v>14620</v>
      </c>
      <c r="G71" s="59">
        <v>2307</v>
      </c>
      <c r="H71" s="59">
        <v>2307</v>
      </c>
      <c r="I71" s="59">
        <v>2307</v>
      </c>
      <c r="J71" s="61">
        <v>2307</v>
      </c>
      <c r="L71" s="60"/>
    </row>
    <row r="72" spans="1:12" ht="30">
      <c r="A72" s="4">
        <v>6</v>
      </c>
      <c r="B72" s="8" t="s">
        <v>280</v>
      </c>
      <c r="C72" s="8">
        <v>4</v>
      </c>
      <c r="D72" s="46"/>
      <c r="E72" s="59">
        <v>31095.53</v>
      </c>
      <c r="F72" s="59">
        <v>25379.53</v>
      </c>
      <c r="G72" s="59">
        <v>4287</v>
      </c>
      <c r="H72" s="59">
        <v>4287</v>
      </c>
      <c r="I72" s="59">
        <v>4287</v>
      </c>
      <c r="J72" s="61">
        <v>4287</v>
      </c>
      <c r="L72" s="60"/>
    </row>
    <row r="73" spans="1:12">
      <c r="A73" s="4">
        <v>7</v>
      </c>
      <c r="B73" s="8" t="s">
        <v>281</v>
      </c>
      <c r="C73" s="8">
        <v>4</v>
      </c>
      <c r="D73" s="46"/>
      <c r="E73" s="59">
        <v>129804.74</v>
      </c>
      <c r="F73" s="59">
        <v>115924.74</v>
      </c>
      <c r="G73" s="59">
        <v>10410</v>
      </c>
      <c r="H73" s="59">
        <v>10410</v>
      </c>
      <c r="I73" s="59">
        <v>10410</v>
      </c>
      <c r="J73" s="61">
        <v>10410</v>
      </c>
      <c r="L73" s="60"/>
    </row>
    <row r="74" spans="1:12" ht="30">
      <c r="A74" s="4">
        <v>8</v>
      </c>
      <c r="B74" s="8" t="s">
        <v>282</v>
      </c>
      <c r="C74" s="8">
        <v>4</v>
      </c>
      <c r="D74" s="46"/>
      <c r="E74" s="59">
        <v>5290</v>
      </c>
      <c r="F74" s="59">
        <v>0</v>
      </c>
      <c r="G74" s="59">
        <v>0</v>
      </c>
      <c r="H74" s="59">
        <v>0</v>
      </c>
      <c r="I74" s="59">
        <v>0</v>
      </c>
      <c r="J74" s="61">
        <v>0</v>
      </c>
      <c r="L74" s="60"/>
    </row>
    <row r="75" spans="1:12" ht="30">
      <c r="A75" s="4">
        <v>9</v>
      </c>
      <c r="B75" s="8" t="s">
        <v>181</v>
      </c>
      <c r="C75" s="8">
        <v>4</v>
      </c>
      <c r="D75" s="46"/>
      <c r="E75" s="59">
        <v>12828</v>
      </c>
      <c r="F75" s="59">
        <v>11636</v>
      </c>
      <c r="G75" s="59">
        <v>894</v>
      </c>
      <c r="H75" s="59">
        <v>894</v>
      </c>
      <c r="I75" s="59">
        <v>894</v>
      </c>
      <c r="J75" s="61">
        <v>894</v>
      </c>
      <c r="L75" s="60"/>
    </row>
    <row r="76" spans="1:12" ht="30">
      <c r="A76" s="4">
        <v>10</v>
      </c>
      <c r="B76" s="8" t="s">
        <v>182</v>
      </c>
      <c r="C76" s="8">
        <v>2</v>
      </c>
      <c r="D76" s="46"/>
      <c r="E76" s="59">
        <v>16184</v>
      </c>
      <c r="F76" s="59">
        <v>14808</v>
      </c>
      <c r="G76" s="59">
        <v>1032</v>
      </c>
      <c r="H76" s="59">
        <v>1032</v>
      </c>
      <c r="I76" s="59">
        <v>1032</v>
      </c>
      <c r="J76" s="61">
        <v>1032</v>
      </c>
      <c r="L76" s="60"/>
    </row>
    <row r="77" spans="1:12" ht="30">
      <c r="A77" s="4">
        <v>11</v>
      </c>
      <c r="B77" s="8" t="s">
        <v>183</v>
      </c>
      <c r="C77" s="8">
        <v>4</v>
      </c>
      <c r="D77" s="46"/>
      <c r="E77" s="59">
        <v>33565.03</v>
      </c>
      <c r="F77" s="59">
        <v>29457.03</v>
      </c>
      <c r="G77" s="59">
        <v>3081</v>
      </c>
      <c r="H77" s="59">
        <v>3081</v>
      </c>
      <c r="I77" s="59">
        <v>3081</v>
      </c>
      <c r="J77" s="61">
        <v>3081</v>
      </c>
      <c r="L77" s="60"/>
    </row>
    <row r="78" spans="1:12" ht="30">
      <c r="A78" s="4">
        <v>12</v>
      </c>
      <c r="B78" s="8" t="s">
        <v>184</v>
      </c>
      <c r="C78" s="8">
        <v>4</v>
      </c>
      <c r="D78" s="46"/>
      <c r="E78" s="59">
        <v>10316.08</v>
      </c>
      <c r="F78" s="59">
        <v>9352.08</v>
      </c>
      <c r="G78" s="59">
        <v>723</v>
      </c>
      <c r="H78" s="59">
        <v>723</v>
      </c>
      <c r="I78" s="59">
        <v>723</v>
      </c>
      <c r="J78" s="61">
        <v>723</v>
      </c>
      <c r="L78" s="60"/>
    </row>
    <row r="79" spans="1:12" ht="30">
      <c r="A79" s="4">
        <v>13</v>
      </c>
      <c r="B79" s="8" t="s">
        <v>185</v>
      </c>
      <c r="C79" s="8">
        <v>4</v>
      </c>
      <c r="D79" s="46"/>
      <c r="E79" s="59">
        <v>13037.810000000001</v>
      </c>
      <c r="F79" s="59">
        <v>10765.810000000001</v>
      </c>
      <c r="G79" s="59">
        <v>1704</v>
      </c>
      <c r="H79" s="59">
        <v>1704</v>
      </c>
      <c r="I79" s="59">
        <v>1704</v>
      </c>
      <c r="J79" s="61">
        <v>1704</v>
      </c>
      <c r="L79" s="60"/>
    </row>
    <row r="80" spans="1:12" ht="30">
      <c r="A80" s="4">
        <v>14</v>
      </c>
      <c r="B80" s="8" t="s">
        <v>186</v>
      </c>
      <c r="C80" s="8">
        <v>2</v>
      </c>
      <c r="D80" s="46"/>
      <c r="E80" s="59">
        <v>8040</v>
      </c>
      <c r="F80" s="59">
        <v>7272</v>
      </c>
      <c r="G80" s="59">
        <v>576</v>
      </c>
      <c r="H80" s="59">
        <v>576</v>
      </c>
      <c r="I80" s="59">
        <v>576</v>
      </c>
      <c r="J80" s="61">
        <v>576</v>
      </c>
      <c r="L80" s="60"/>
    </row>
    <row r="81" spans="1:12" ht="30">
      <c r="A81" s="4">
        <v>15</v>
      </c>
      <c r="B81" s="8" t="s">
        <v>187</v>
      </c>
      <c r="C81" s="8">
        <v>2</v>
      </c>
      <c r="D81" s="46"/>
      <c r="E81" s="59">
        <v>18854</v>
      </c>
      <c r="F81" s="59">
        <v>17098</v>
      </c>
      <c r="G81" s="59">
        <v>1317</v>
      </c>
      <c r="H81" s="59">
        <v>1317</v>
      </c>
      <c r="I81" s="59">
        <v>1317</v>
      </c>
      <c r="J81" s="61">
        <v>1317</v>
      </c>
      <c r="L81" s="60"/>
    </row>
    <row r="82" spans="1:12" ht="30">
      <c r="A82" s="4">
        <v>16</v>
      </c>
      <c r="B82" s="8" t="s">
        <v>188</v>
      </c>
      <c r="C82" s="8">
        <v>4</v>
      </c>
      <c r="D82" s="46"/>
      <c r="E82" s="59">
        <v>4180.51</v>
      </c>
      <c r="F82" s="59">
        <v>3484.51</v>
      </c>
      <c r="G82" s="59">
        <v>522</v>
      </c>
      <c r="H82" s="59">
        <v>522</v>
      </c>
      <c r="I82" s="59">
        <v>522</v>
      </c>
      <c r="J82" s="61">
        <v>522</v>
      </c>
      <c r="L82" s="60"/>
    </row>
    <row r="83" spans="1:12" ht="30">
      <c r="A83" s="4">
        <v>17</v>
      </c>
      <c r="B83" s="8" t="s">
        <v>189</v>
      </c>
      <c r="C83" s="8">
        <v>4</v>
      </c>
      <c r="D83" s="46"/>
      <c r="E83" s="59">
        <v>14893</v>
      </c>
      <c r="F83" s="59">
        <v>13537</v>
      </c>
      <c r="G83" s="59">
        <v>1017</v>
      </c>
      <c r="H83" s="59">
        <v>1017</v>
      </c>
      <c r="I83" s="59">
        <v>1017</v>
      </c>
      <c r="J83" s="61">
        <v>1017</v>
      </c>
      <c r="L83" s="60"/>
    </row>
    <row r="84" spans="1:12" ht="30">
      <c r="A84" s="4">
        <v>18</v>
      </c>
      <c r="B84" s="8" t="s">
        <v>190</v>
      </c>
      <c r="C84" s="8">
        <v>4</v>
      </c>
      <c r="D84" s="46"/>
      <c r="E84" s="59">
        <v>12160.59</v>
      </c>
      <c r="F84" s="59">
        <v>10044.59</v>
      </c>
      <c r="G84" s="59">
        <v>1587</v>
      </c>
      <c r="H84" s="59">
        <v>1587</v>
      </c>
      <c r="I84" s="59">
        <v>1587</v>
      </c>
      <c r="J84" s="61">
        <v>1587</v>
      </c>
      <c r="L84" s="60"/>
    </row>
    <row r="85" spans="1:12" ht="30">
      <c r="A85" s="4">
        <v>19</v>
      </c>
      <c r="B85" s="8" t="s">
        <v>191</v>
      </c>
      <c r="C85" s="8">
        <v>4</v>
      </c>
      <c r="D85" s="46"/>
      <c r="E85" s="59">
        <v>456</v>
      </c>
      <c r="F85" s="59">
        <v>0</v>
      </c>
      <c r="G85" s="59">
        <v>0</v>
      </c>
      <c r="H85" s="59">
        <v>0</v>
      </c>
      <c r="I85" s="59">
        <v>0</v>
      </c>
      <c r="J85" s="61">
        <v>0</v>
      </c>
      <c r="L85" s="60"/>
    </row>
    <row r="86" spans="1:12" ht="30">
      <c r="A86" s="4">
        <v>20</v>
      </c>
      <c r="B86" s="8" t="s">
        <v>192</v>
      </c>
      <c r="C86" s="8">
        <v>4</v>
      </c>
      <c r="D86" s="46"/>
      <c r="E86" s="59">
        <v>77297</v>
      </c>
      <c r="F86" s="59">
        <v>65405</v>
      </c>
      <c r="G86" s="59">
        <v>8919</v>
      </c>
      <c r="H86" s="59">
        <v>8919</v>
      </c>
      <c r="I86" s="59">
        <v>8919</v>
      </c>
      <c r="J86" s="61">
        <v>8919</v>
      </c>
      <c r="L86" s="60"/>
    </row>
    <row r="87" spans="1:12" ht="30">
      <c r="A87" s="4">
        <v>21</v>
      </c>
      <c r="B87" s="8" t="s">
        <v>193</v>
      </c>
      <c r="C87" s="8">
        <v>4</v>
      </c>
      <c r="D87" s="46"/>
      <c r="E87" s="59">
        <v>20069.789999999994</v>
      </c>
      <c r="F87" s="59">
        <v>12537.789999999994</v>
      </c>
      <c r="G87" s="59">
        <v>3134.4474999999984</v>
      </c>
      <c r="H87" s="59">
        <v>3134.4474999999984</v>
      </c>
      <c r="I87" s="59">
        <v>3134.4474999999984</v>
      </c>
      <c r="J87" s="61">
        <v>3134.4474999999984</v>
      </c>
      <c r="L87" s="60"/>
    </row>
    <row r="88" spans="1:12" ht="30">
      <c r="A88" s="4">
        <v>22</v>
      </c>
      <c r="B88" s="8" t="s">
        <v>191</v>
      </c>
      <c r="C88" s="8">
        <v>4</v>
      </c>
      <c r="D88" s="46"/>
      <c r="E88" s="59">
        <v>71157.97</v>
      </c>
      <c r="F88" s="59">
        <v>64249.97</v>
      </c>
      <c r="G88" s="59">
        <v>5181</v>
      </c>
      <c r="H88" s="59">
        <v>5181</v>
      </c>
      <c r="I88" s="59">
        <v>5181</v>
      </c>
      <c r="J88" s="61">
        <v>5181</v>
      </c>
      <c r="L88" s="60"/>
    </row>
    <row r="89" spans="1:12" ht="30">
      <c r="A89" s="4">
        <v>23</v>
      </c>
      <c r="B89" s="8" t="s">
        <v>194</v>
      </c>
      <c r="C89" s="8">
        <v>4</v>
      </c>
      <c r="D89" s="46"/>
      <c r="E89" s="59">
        <v>74745.859999999986</v>
      </c>
      <c r="F89" s="59">
        <v>57225.859999999986</v>
      </c>
      <c r="G89" s="59">
        <v>13140</v>
      </c>
      <c r="H89" s="59">
        <v>13140</v>
      </c>
      <c r="I89" s="59">
        <v>13140</v>
      </c>
      <c r="J89" s="61">
        <v>13140</v>
      </c>
      <c r="L89" s="60"/>
    </row>
    <row r="90" spans="1:12" ht="30">
      <c r="A90" s="4">
        <v>24</v>
      </c>
      <c r="B90" s="8" t="s">
        <v>195</v>
      </c>
      <c r="C90" s="8">
        <v>4</v>
      </c>
      <c r="D90" s="46"/>
      <c r="E90" s="59">
        <v>28531.410000000003</v>
      </c>
      <c r="F90" s="59">
        <v>22039.410000000003</v>
      </c>
      <c r="G90" s="59">
        <v>4869</v>
      </c>
      <c r="H90" s="59">
        <v>4869</v>
      </c>
      <c r="I90" s="59">
        <v>4869</v>
      </c>
      <c r="J90" s="61">
        <v>4869</v>
      </c>
      <c r="L90" s="60"/>
    </row>
    <row r="91" spans="1:12" ht="30">
      <c r="A91" s="4">
        <v>25</v>
      </c>
      <c r="B91" s="8" t="s">
        <v>196</v>
      </c>
      <c r="C91" s="8">
        <v>4</v>
      </c>
      <c r="D91" s="46"/>
      <c r="E91" s="59">
        <v>43246.02</v>
      </c>
      <c r="F91" s="59">
        <v>36718.019999999997</v>
      </c>
      <c r="G91" s="59">
        <v>4896</v>
      </c>
      <c r="H91" s="59">
        <v>4896</v>
      </c>
      <c r="I91" s="59">
        <v>4896</v>
      </c>
      <c r="J91" s="61">
        <v>4896</v>
      </c>
      <c r="L91" s="60"/>
    </row>
    <row r="92" spans="1:12" ht="30">
      <c r="A92" s="4">
        <v>26</v>
      </c>
      <c r="B92" s="8" t="s">
        <v>197</v>
      </c>
      <c r="C92" s="8">
        <v>4</v>
      </c>
      <c r="D92" s="46"/>
      <c r="E92" s="59">
        <v>24092.550000000003</v>
      </c>
      <c r="F92" s="59">
        <v>16152.550000000003</v>
      </c>
      <c r="G92" s="59">
        <v>4038.1375000000007</v>
      </c>
      <c r="H92" s="59">
        <v>4038.1375000000007</v>
      </c>
      <c r="I92" s="59">
        <v>4038.1375000000007</v>
      </c>
      <c r="J92" s="61">
        <v>4038.1375000000007</v>
      </c>
      <c r="L92" s="60"/>
    </row>
    <row r="93" spans="1:12" ht="30">
      <c r="A93" s="4">
        <v>27</v>
      </c>
      <c r="B93" s="8" t="s">
        <v>183</v>
      </c>
      <c r="C93" s="8">
        <v>4</v>
      </c>
      <c r="D93" s="46"/>
      <c r="E93" s="59">
        <v>42636</v>
      </c>
      <c r="F93" s="59">
        <v>38848</v>
      </c>
      <c r="G93" s="59">
        <v>2841</v>
      </c>
      <c r="H93" s="59">
        <v>2841</v>
      </c>
      <c r="I93" s="59">
        <v>2841</v>
      </c>
      <c r="J93" s="61">
        <v>2841</v>
      </c>
      <c r="L93" s="60"/>
    </row>
    <row r="94" spans="1:12" ht="30">
      <c r="A94" s="4">
        <v>28</v>
      </c>
      <c r="B94" s="8" t="s">
        <v>198</v>
      </c>
      <c r="C94" s="8">
        <v>4</v>
      </c>
      <c r="D94" s="46"/>
      <c r="E94" s="59">
        <v>30547.48000000001</v>
      </c>
      <c r="F94" s="59">
        <v>18619.48000000001</v>
      </c>
      <c r="G94" s="59">
        <v>4654.8700000000026</v>
      </c>
      <c r="H94" s="59">
        <v>4654.8700000000026</v>
      </c>
      <c r="I94" s="59">
        <v>4654.8700000000026</v>
      </c>
      <c r="J94" s="61">
        <v>4654.8700000000026</v>
      </c>
      <c r="L94" s="60"/>
    </row>
    <row r="95" spans="1:12" ht="75">
      <c r="A95" s="4">
        <v>29</v>
      </c>
      <c r="B95" s="8" t="s">
        <v>199</v>
      </c>
      <c r="C95" s="8">
        <v>2</v>
      </c>
      <c r="D95" s="46"/>
      <c r="E95" s="59">
        <v>237256</v>
      </c>
      <c r="F95" s="59">
        <v>231864</v>
      </c>
      <c r="G95" s="59">
        <v>17391</v>
      </c>
      <c r="H95" s="59">
        <v>17391</v>
      </c>
      <c r="I95" s="59">
        <v>17391</v>
      </c>
      <c r="J95" s="61">
        <v>17391</v>
      </c>
      <c r="L95" s="60"/>
    </row>
    <row r="96" spans="1:12" ht="30">
      <c r="A96" s="4">
        <v>30</v>
      </c>
      <c r="B96" s="8" t="s">
        <v>200</v>
      </c>
      <c r="C96" s="8">
        <v>4</v>
      </c>
      <c r="D96" s="46"/>
      <c r="E96" s="59">
        <v>64140.350000000006</v>
      </c>
      <c r="F96" s="59">
        <v>51508.350000000006</v>
      </c>
      <c r="G96" s="59">
        <v>9474</v>
      </c>
      <c r="H96" s="59">
        <v>9474</v>
      </c>
      <c r="I96" s="59">
        <v>9474</v>
      </c>
      <c r="J96" s="61">
        <v>9474</v>
      </c>
      <c r="L96" s="60"/>
    </row>
    <row r="97" spans="1:12" ht="30">
      <c r="A97" s="4">
        <v>31</v>
      </c>
      <c r="B97" s="8" t="s">
        <v>201</v>
      </c>
      <c r="C97" s="8">
        <v>4</v>
      </c>
      <c r="D97" s="46"/>
      <c r="E97" s="59">
        <v>21484</v>
      </c>
      <c r="F97" s="59">
        <v>17744</v>
      </c>
      <c r="G97" s="59">
        <v>2805</v>
      </c>
      <c r="H97" s="59">
        <v>2805</v>
      </c>
      <c r="I97" s="59">
        <v>2805</v>
      </c>
      <c r="J97" s="61">
        <v>2805</v>
      </c>
      <c r="L97" s="60"/>
    </row>
    <row r="98" spans="1:12" ht="30">
      <c r="A98" s="4">
        <v>32</v>
      </c>
      <c r="B98" s="8" t="s">
        <v>202</v>
      </c>
      <c r="C98" s="8">
        <v>4</v>
      </c>
      <c r="D98" s="46"/>
      <c r="E98" s="59">
        <v>97164.94</v>
      </c>
      <c r="F98" s="59">
        <v>78232.94</v>
      </c>
      <c r="G98" s="59">
        <v>14199</v>
      </c>
      <c r="H98" s="59">
        <v>14199</v>
      </c>
      <c r="I98" s="59">
        <v>14199</v>
      </c>
      <c r="J98" s="61">
        <v>14199</v>
      </c>
      <c r="L98" s="60"/>
    </row>
    <row r="99" spans="1:12" ht="30">
      <c r="A99" s="4">
        <v>33</v>
      </c>
      <c r="B99" s="8" t="s">
        <v>193</v>
      </c>
      <c r="C99" s="8">
        <v>4</v>
      </c>
      <c r="D99" s="46"/>
      <c r="E99" s="59">
        <v>70052.31</v>
      </c>
      <c r="F99" s="59">
        <v>59788.31</v>
      </c>
      <c r="G99" s="59">
        <v>7698</v>
      </c>
      <c r="H99" s="59">
        <v>7698</v>
      </c>
      <c r="I99" s="59">
        <v>7698</v>
      </c>
      <c r="J99" s="61">
        <v>7698</v>
      </c>
      <c r="L99" s="60"/>
    </row>
    <row r="100" spans="1:12" ht="30">
      <c r="A100" s="4">
        <v>34</v>
      </c>
      <c r="B100" s="8" t="s">
        <v>203</v>
      </c>
      <c r="C100" s="8">
        <v>4</v>
      </c>
      <c r="D100" s="46"/>
      <c r="E100" s="59">
        <v>9630</v>
      </c>
      <c r="F100" s="59">
        <v>8202</v>
      </c>
      <c r="G100" s="59">
        <v>1071</v>
      </c>
      <c r="H100" s="59">
        <v>1071</v>
      </c>
      <c r="I100" s="59">
        <v>1071</v>
      </c>
      <c r="J100" s="61">
        <v>1071</v>
      </c>
      <c r="L100" s="60"/>
    </row>
    <row r="101" spans="1:12" ht="30">
      <c r="A101" s="4">
        <v>35</v>
      </c>
      <c r="B101" s="8" t="s">
        <v>204</v>
      </c>
      <c r="C101" s="8">
        <v>4</v>
      </c>
      <c r="D101" s="46"/>
      <c r="E101" s="59">
        <v>6640</v>
      </c>
      <c r="F101" s="59">
        <v>2848</v>
      </c>
      <c r="G101" s="59">
        <v>712</v>
      </c>
      <c r="H101" s="59">
        <v>712</v>
      </c>
      <c r="I101" s="59">
        <v>712</v>
      </c>
      <c r="J101" s="61">
        <v>712</v>
      </c>
      <c r="L101" s="60"/>
    </row>
    <row r="102" spans="1:12" ht="30">
      <c r="A102" s="4">
        <v>36</v>
      </c>
      <c r="B102" s="8" t="s">
        <v>205</v>
      </c>
      <c r="C102" s="8">
        <v>4</v>
      </c>
      <c r="D102" s="46"/>
      <c r="E102" s="59">
        <v>6180</v>
      </c>
      <c r="F102" s="59">
        <v>2652</v>
      </c>
      <c r="G102" s="59">
        <v>663</v>
      </c>
      <c r="H102" s="59">
        <v>663</v>
      </c>
      <c r="I102" s="59">
        <v>663</v>
      </c>
      <c r="J102" s="61">
        <v>663</v>
      </c>
      <c r="L102" s="60"/>
    </row>
    <row r="103" spans="1:12" ht="30">
      <c r="A103" s="4">
        <v>37</v>
      </c>
      <c r="B103" s="8" t="s">
        <v>206</v>
      </c>
      <c r="C103" s="8">
        <v>4</v>
      </c>
      <c r="D103" s="46"/>
      <c r="E103" s="59">
        <v>19700</v>
      </c>
      <c r="F103" s="59">
        <v>16780</v>
      </c>
      <c r="G103" s="59">
        <v>2190</v>
      </c>
      <c r="H103" s="59">
        <v>2190</v>
      </c>
      <c r="I103" s="59">
        <v>2190</v>
      </c>
      <c r="J103" s="61">
        <v>2190</v>
      </c>
      <c r="L103" s="60"/>
    </row>
    <row r="104" spans="1:12" ht="30">
      <c r="A104" s="4">
        <v>38</v>
      </c>
      <c r="B104" s="8" t="s">
        <v>207</v>
      </c>
      <c r="C104" s="8">
        <v>4</v>
      </c>
      <c r="D104" s="46"/>
      <c r="E104" s="59">
        <v>7328</v>
      </c>
      <c r="F104" s="59">
        <v>3140</v>
      </c>
      <c r="G104" s="59">
        <v>785</v>
      </c>
      <c r="H104" s="59">
        <v>785</v>
      </c>
      <c r="I104" s="59">
        <v>785</v>
      </c>
      <c r="J104" s="61">
        <v>785</v>
      </c>
      <c r="L104" s="60"/>
    </row>
    <row r="105" spans="1:12">
      <c r="A105" s="4">
        <v>39</v>
      </c>
      <c r="B105" s="8" t="s">
        <v>208</v>
      </c>
      <c r="C105" s="8">
        <v>4</v>
      </c>
      <c r="D105" s="46"/>
      <c r="E105" s="59">
        <v>67207.55</v>
      </c>
      <c r="F105" s="59">
        <v>57199.55</v>
      </c>
      <c r="G105" s="59">
        <v>7506</v>
      </c>
      <c r="H105" s="59">
        <v>7506</v>
      </c>
      <c r="I105" s="59">
        <v>7506</v>
      </c>
      <c r="J105" s="61">
        <v>7506</v>
      </c>
      <c r="L105" s="60"/>
    </row>
    <row r="106" spans="1:12" ht="30">
      <c r="A106" s="4">
        <v>40</v>
      </c>
      <c r="B106" s="8" t="s">
        <v>209</v>
      </c>
      <c r="C106" s="8">
        <v>4</v>
      </c>
      <c r="D106" s="46"/>
      <c r="E106" s="59">
        <v>14908</v>
      </c>
      <c r="F106" s="59">
        <v>6388</v>
      </c>
      <c r="G106" s="59">
        <v>1597</v>
      </c>
      <c r="H106" s="59">
        <v>1597</v>
      </c>
      <c r="I106" s="59">
        <v>1597</v>
      </c>
      <c r="J106" s="61">
        <v>1597</v>
      </c>
      <c r="L106" s="60"/>
    </row>
    <row r="107" spans="1:12" ht="30">
      <c r="A107" s="4">
        <v>41</v>
      </c>
      <c r="B107" s="8" t="s">
        <v>210</v>
      </c>
      <c r="C107" s="8">
        <v>4</v>
      </c>
      <c r="D107" s="46"/>
      <c r="E107" s="59">
        <v>20175.760000000002</v>
      </c>
      <c r="F107" s="59">
        <v>18291.760000000002</v>
      </c>
      <c r="G107" s="59">
        <v>1413</v>
      </c>
      <c r="H107" s="59">
        <v>1413</v>
      </c>
      <c r="I107" s="59">
        <v>1413</v>
      </c>
      <c r="J107" s="61">
        <v>1413</v>
      </c>
      <c r="L107" s="60"/>
    </row>
    <row r="108" spans="1:12" ht="30">
      <c r="A108" s="4">
        <v>42</v>
      </c>
      <c r="B108" s="8" t="s">
        <v>211</v>
      </c>
      <c r="C108" s="8">
        <v>4</v>
      </c>
      <c r="D108" s="46"/>
      <c r="E108" s="59">
        <v>10161.240000000002</v>
      </c>
      <c r="F108" s="59">
        <v>1601.2400000000016</v>
      </c>
      <c r="G108" s="59">
        <v>400.3100000000004</v>
      </c>
      <c r="H108" s="59">
        <v>400.3100000000004</v>
      </c>
      <c r="I108" s="59">
        <v>400.3100000000004</v>
      </c>
      <c r="J108" s="61">
        <v>400.3100000000004</v>
      </c>
      <c r="L108" s="60"/>
    </row>
    <row r="109" spans="1:12" ht="30">
      <c r="A109" s="4">
        <v>43</v>
      </c>
      <c r="B109" s="8" t="s">
        <v>212</v>
      </c>
      <c r="C109" s="8">
        <v>4</v>
      </c>
      <c r="D109" s="46"/>
      <c r="E109" s="59">
        <v>11732</v>
      </c>
      <c r="F109" s="59">
        <v>10220</v>
      </c>
      <c r="G109" s="59">
        <v>1134</v>
      </c>
      <c r="H109" s="59">
        <v>1134</v>
      </c>
      <c r="I109" s="59">
        <v>1134</v>
      </c>
      <c r="J109" s="61">
        <v>1134</v>
      </c>
      <c r="L109" s="60"/>
    </row>
    <row r="110" spans="1:12" ht="30">
      <c r="A110" s="4">
        <v>44</v>
      </c>
      <c r="B110" s="8" t="s">
        <v>195</v>
      </c>
      <c r="C110" s="8">
        <v>4</v>
      </c>
      <c r="D110" s="46"/>
      <c r="E110" s="59">
        <v>6359.42</v>
      </c>
      <c r="F110" s="59">
        <v>4567.42</v>
      </c>
      <c r="G110" s="59">
        <v>1141.855</v>
      </c>
      <c r="H110" s="59">
        <v>1141.855</v>
      </c>
      <c r="I110" s="59">
        <v>1141.855</v>
      </c>
      <c r="J110" s="61">
        <v>1141.855</v>
      </c>
      <c r="L110" s="60"/>
    </row>
    <row r="111" spans="1:12" ht="30">
      <c r="A111" s="4">
        <v>45</v>
      </c>
      <c r="B111" s="8" t="s">
        <v>205</v>
      </c>
      <c r="C111" s="8">
        <v>4</v>
      </c>
      <c r="D111" s="46"/>
      <c r="E111" s="59">
        <v>18533.099999999999</v>
      </c>
      <c r="F111" s="59">
        <v>14629.099999999999</v>
      </c>
      <c r="G111" s="59">
        <v>2928</v>
      </c>
      <c r="H111" s="59">
        <v>2928</v>
      </c>
      <c r="I111" s="59">
        <v>2928</v>
      </c>
      <c r="J111" s="61">
        <v>2928</v>
      </c>
      <c r="L111" s="60"/>
    </row>
    <row r="112" spans="1:12" ht="30">
      <c r="A112" s="4">
        <v>46</v>
      </c>
      <c r="B112" s="8" t="s">
        <v>213</v>
      </c>
      <c r="C112" s="8">
        <v>4</v>
      </c>
      <c r="D112" s="46"/>
      <c r="E112" s="59">
        <v>22262.45</v>
      </c>
      <c r="F112" s="59">
        <v>16174.45</v>
      </c>
      <c r="G112" s="59">
        <v>4043.6125000000002</v>
      </c>
      <c r="H112" s="59">
        <v>4043.6125000000002</v>
      </c>
      <c r="I112" s="59">
        <v>4043.6125000000002</v>
      </c>
      <c r="J112" s="61">
        <v>4043.6125000000002</v>
      </c>
      <c r="L112" s="60"/>
    </row>
    <row r="113" spans="1:12" ht="30">
      <c r="A113" s="4">
        <v>47</v>
      </c>
      <c r="B113" s="8" t="s">
        <v>214</v>
      </c>
      <c r="C113" s="8">
        <v>4</v>
      </c>
      <c r="D113" s="46"/>
      <c r="E113" s="59">
        <v>25999.08</v>
      </c>
      <c r="F113" s="59">
        <v>18571.080000000002</v>
      </c>
      <c r="G113" s="59">
        <v>4642.7700000000004</v>
      </c>
      <c r="H113" s="59">
        <v>4642.7700000000004</v>
      </c>
      <c r="I113" s="59">
        <v>4642.7700000000004</v>
      </c>
      <c r="J113" s="61">
        <v>4642.7700000000004</v>
      </c>
      <c r="L113" s="60"/>
    </row>
    <row r="114" spans="1:12" ht="30">
      <c r="A114" s="4">
        <v>48</v>
      </c>
      <c r="B114" s="8" t="s">
        <v>205</v>
      </c>
      <c r="C114" s="8">
        <v>2</v>
      </c>
      <c r="D114" s="46"/>
      <c r="E114" s="59">
        <v>39878</v>
      </c>
      <c r="F114" s="59">
        <v>34734</v>
      </c>
      <c r="G114" s="59">
        <v>3858</v>
      </c>
      <c r="H114" s="59">
        <v>3858</v>
      </c>
      <c r="I114" s="59">
        <v>3858</v>
      </c>
      <c r="J114" s="61">
        <v>3858</v>
      </c>
      <c r="L114" s="60"/>
    </row>
    <row r="115" spans="1:12" ht="30">
      <c r="A115" s="4">
        <v>49</v>
      </c>
      <c r="B115" s="8" t="s">
        <v>215</v>
      </c>
      <c r="C115" s="8">
        <v>4</v>
      </c>
      <c r="D115" s="46"/>
      <c r="E115" s="59">
        <v>4210.6499999999996</v>
      </c>
      <c r="F115" s="59">
        <v>2870.6499999999996</v>
      </c>
      <c r="G115" s="59">
        <v>717.66249999999991</v>
      </c>
      <c r="H115" s="59">
        <v>717.66249999999991</v>
      </c>
      <c r="I115" s="59">
        <v>717.66249999999991</v>
      </c>
      <c r="J115" s="61">
        <v>717.66249999999991</v>
      </c>
      <c r="L115" s="60"/>
    </row>
    <row r="116" spans="1:12" ht="30">
      <c r="A116" s="4">
        <v>50</v>
      </c>
      <c r="B116" s="8" t="s">
        <v>216</v>
      </c>
      <c r="C116" s="8">
        <v>4</v>
      </c>
      <c r="D116" s="46"/>
      <c r="E116" s="59">
        <v>5200</v>
      </c>
      <c r="F116" s="59">
        <v>3692</v>
      </c>
      <c r="G116" s="59">
        <v>923</v>
      </c>
      <c r="H116" s="59">
        <v>923</v>
      </c>
      <c r="I116" s="59">
        <v>923</v>
      </c>
      <c r="J116" s="61">
        <v>923</v>
      </c>
      <c r="L116" s="60"/>
    </row>
    <row r="117" spans="1:12" ht="30">
      <c r="A117" s="4">
        <v>51</v>
      </c>
      <c r="B117" s="8" t="s">
        <v>184</v>
      </c>
      <c r="C117" s="8">
        <v>4</v>
      </c>
      <c r="D117" s="46"/>
      <c r="E117" s="59">
        <v>52629</v>
      </c>
      <c r="F117" s="59">
        <v>48417</v>
      </c>
      <c r="G117" s="59">
        <v>3159</v>
      </c>
      <c r="H117" s="59">
        <v>3159</v>
      </c>
      <c r="I117" s="59">
        <v>3159</v>
      </c>
      <c r="J117" s="61">
        <v>3159</v>
      </c>
      <c r="L117" s="60"/>
    </row>
    <row r="118" spans="1:12" ht="30">
      <c r="A118" s="4">
        <v>52</v>
      </c>
      <c r="B118" s="8" t="s">
        <v>217</v>
      </c>
      <c r="C118" s="8">
        <v>4</v>
      </c>
      <c r="D118" s="46"/>
      <c r="E118" s="59">
        <v>16682.28</v>
      </c>
      <c r="F118" s="59">
        <v>12110.279999999999</v>
      </c>
      <c r="G118" s="59">
        <v>3027.5699999999997</v>
      </c>
      <c r="H118" s="59">
        <v>3027.5699999999997</v>
      </c>
      <c r="I118" s="59">
        <v>3027.5699999999997</v>
      </c>
      <c r="J118" s="61">
        <v>3027.5699999999997</v>
      </c>
      <c r="L118" s="60"/>
    </row>
    <row r="119" spans="1:12" ht="30">
      <c r="A119" s="4">
        <v>53</v>
      </c>
      <c r="B119" s="8" t="s">
        <v>218</v>
      </c>
      <c r="C119" s="8">
        <v>4</v>
      </c>
      <c r="D119" s="46"/>
      <c r="E119" s="59">
        <v>29561</v>
      </c>
      <c r="F119" s="59">
        <v>21681</v>
      </c>
      <c r="G119" s="59">
        <v>5420.25</v>
      </c>
      <c r="H119" s="59">
        <v>5420.25</v>
      </c>
      <c r="I119" s="59">
        <v>5420.25</v>
      </c>
      <c r="J119" s="61">
        <v>5420.25</v>
      </c>
      <c r="L119" s="60"/>
    </row>
    <row r="120" spans="1:12" ht="30">
      <c r="A120" s="4">
        <v>54</v>
      </c>
      <c r="B120" s="8" t="s">
        <v>219</v>
      </c>
      <c r="C120" s="8">
        <v>4</v>
      </c>
      <c r="D120" s="46"/>
      <c r="E120" s="59">
        <v>18912</v>
      </c>
      <c r="F120" s="59">
        <v>13868</v>
      </c>
      <c r="G120" s="59">
        <v>3467</v>
      </c>
      <c r="H120" s="59">
        <v>3467</v>
      </c>
      <c r="I120" s="59">
        <v>3467</v>
      </c>
      <c r="J120" s="61">
        <v>3467</v>
      </c>
      <c r="L120" s="60"/>
    </row>
    <row r="121" spans="1:12" ht="30">
      <c r="A121" s="4">
        <v>55</v>
      </c>
      <c r="B121" s="8" t="s">
        <v>220</v>
      </c>
      <c r="C121" s="8">
        <v>4</v>
      </c>
      <c r="D121" s="46"/>
      <c r="E121" s="59">
        <v>70765.260000000009</v>
      </c>
      <c r="F121" s="59">
        <v>65565.260000000009</v>
      </c>
      <c r="G121" s="59">
        <v>3900</v>
      </c>
      <c r="H121" s="59">
        <v>3900</v>
      </c>
      <c r="I121" s="59">
        <v>3900</v>
      </c>
      <c r="J121" s="61">
        <v>3900</v>
      </c>
      <c r="L121" s="60"/>
    </row>
    <row r="122" spans="1:12" ht="30">
      <c r="A122" s="4">
        <v>56</v>
      </c>
      <c r="B122" s="8" t="s">
        <v>221</v>
      </c>
      <c r="C122" s="8">
        <v>4</v>
      </c>
      <c r="D122" s="46"/>
      <c r="E122" s="59">
        <v>6385.71</v>
      </c>
      <c r="F122" s="59">
        <v>3953.71</v>
      </c>
      <c r="G122" s="59">
        <v>988.42750000000001</v>
      </c>
      <c r="H122" s="59">
        <v>988.42750000000001</v>
      </c>
      <c r="I122" s="59">
        <v>988.42750000000001</v>
      </c>
      <c r="J122" s="61">
        <v>988.42750000000001</v>
      </c>
      <c r="L122" s="60"/>
    </row>
    <row r="123" spans="1:12">
      <c r="A123" s="4">
        <v>57</v>
      </c>
      <c r="B123" s="8" t="s">
        <v>222</v>
      </c>
      <c r="C123" s="8">
        <v>4</v>
      </c>
      <c r="D123" s="46"/>
      <c r="E123" s="59">
        <v>2626.9</v>
      </c>
      <c r="F123" s="59">
        <v>1754.9</v>
      </c>
      <c r="G123" s="59">
        <v>438.72500000000002</v>
      </c>
      <c r="H123" s="59">
        <v>438.72500000000002</v>
      </c>
      <c r="I123" s="59">
        <v>438.72500000000002</v>
      </c>
      <c r="J123" s="61">
        <v>438.72500000000002</v>
      </c>
      <c r="L123" s="60"/>
    </row>
    <row r="124" spans="1:12" ht="30">
      <c r="A124" s="4">
        <v>58</v>
      </c>
      <c r="B124" s="8" t="s">
        <v>223</v>
      </c>
      <c r="C124" s="8">
        <v>4</v>
      </c>
      <c r="D124" s="46"/>
      <c r="E124" s="59">
        <v>11575</v>
      </c>
      <c r="F124" s="59">
        <v>8491</v>
      </c>
      <c r="G124" s="59">
        <v>2122.75</v>
      </c>
      <c r="H124" s="59">
        <v>2122.75</v>
      </c>
      <c r="I124" s="59">
        <v>2122.75</v>
      </c>
      <c r="J124" s="61">
        <v>2122.75</v>
      </c>
      <c r="L124" s="60"/>
    </row>
    <row r="125" spans="1:12" ht="75">
      <c r="A125" s="4">
        <v>59</v>
      </c>
      <c r="B125" s="8" t="s">
        <v>224</v>
      </c>
      <c r="C125" s="8">
        <v>4</v>
      </c>
      <c r="D125" s="46"/>
      <c r="E125" s="59">
        <v>200000</v>
      </c>
      <c r="F125" s="59">
        <v>200000</v>
      </c>
      <c r="G125" s="59">
        <v>6666</v>
      </c>
      <c r="H125" s="59">
        <v>6666</v>
      </c>
      <c r="I125" s="59">
        <v>6666</v>
      </c>
      <c r="J125" s="61">
        <v>6666</v>
      </c>
      <c r="L125" s="60"/>
    </row>
    <row r="126" spans="1:12">
      <c r="A126" s="4"/>
      <c r="B126" s="8" t="s">
        <v>225</v>
      </c>
      <c r="C126" s="8">
        <v>4</v>
      </c>
      <c r="D126" s="46"/>
      <c r="E126" s="59">
        <v>40059.449999999997</v>
      </c>
      <c r="F126" s="59">
        <v>11823.449999999997</v>
      </c>
      <c r="G126" s="59">
        <v>2955.8624999999993</v>
      </c>
      <c r="H126" s="59">
        <v>2955.8624999999993</v>
      </c>
      <c r="I126" s="59">
        <v>2955.8624999999993</v>
      </c>
      <c r="J126" s="61">
        <v>2955.8624999999993</v>
      </c>
      <c r="L126" s="60"/>
    </row>
    <row r="127" spans="1:12" ht="30">
      <c r="A127" s="4"/>
      <c r="B127" s="8" t="s">
        <v>226</v>
      </c>
      <c r="C127" s="8">
        <v>4</v>
      </c>
      <c r="D127" s="46"/>
      <c r="E127" s="59">
        <v>88816</v>
      </c>
      <c r="F127" s="59">
        <v>84080</v>
      </c>
      <c r="G127" s="59">
        <v>3552</v>
      </c>
      <c r="H127" s="59">
        <v>3552</v>
      </c>
      <c r="I127" s="59">
        <v>3552</v>
      </c>
      <c r="J127" s="61">
        <v>3552</v>
      </c>
      <c r="L127" s="60"/>
    </row>
    <row r="128" spans="1:12" ht="30">
      <c r="A128" s="4"/>
      <c r="B128" s="8" t="s">
        <v>227</v>
      </c>
      <c r="C128" s="8">
        <v>4</v>
      </c>
      <c r="D128" s="46"/>
      <c r="E128" s="59">
        <v>10392</v>
      </c>
      <c r="F128" s="59">
        <v>5196</v>
      </c>
      <c r="G128" s="59">
        <v>1299</v>
      </c>
      <c r="H128" s="59">
        <v>1299</v>
      </c>
      <c r="I128" s="59">
        <v>1299</v>
      </c>
      <c r="J128" s="61">
        <v>1299</v>
      </c>
      <c r="L128" s="60"/>
    </row>
    <row r="129" spans="1:12" ht="30">
      <c r="A129" s="4"/>
      <c r="B129" s="8" t="s">
        <v>228</v>
      </c>
      <c r="C129" s="8">
        <v>4</v>
      </c>
      <c r="D129" s="46"/>
      <c r="E129" s="59">
        <v>19568.329999999987</v>
      </c>
      <c r="F129" s="59">
        <v>0</v>
      </c>
      <c r="G129" s="59">
        <v>0</v>
      </c>
      <c r="H129" s="59">
        <v>0</v>
      </c>
      <c r="I129" s="59">
        <v>0</v>
      </c>
      <c r="J129" s="61">
        <v>0</v>
      </c>
      <c r="L129" s="60"/>
    </row>
    <row r="130" spans="1:12">
      <c r="A130" s="4"/>
      <c r="B130" s="8" t="s">
        <v>229</v>
      </c>
      <c r="C130" s="8">
        <v>4</v>
      </c>
      <c r="D130" s="46"/>
      <c r="E130" s="59">
        <v>76200</v>
      </c>
      <c r="F130" s="59">
        <v>0</v>
      </c>
      <c r="G130" s="59">
        <v>0</v>
      </c>
      <c r="H130" s="59">
        <v>0</v>
      </c>
      <c r="I130" s="59">
        <v>0</v>
      </c>
      <c r="J130" s="61">
        <v>0</v>
      </c>
      <c r="L130" s="60"/>
    </row>
    <row r="131" spans="1:12" ht="30">
      <c r="A131" s="4"/>
      <c r="B131" s="8" t="s">
        <v>228</v>
      </c>
      <c r="C131" s="8">
        <v>4</v>
      </c>
      <c r="D131" s="46"/>
      <c r="E131" s="59">
        <v>50045</v>
      </c>
      <c r="F131" s="59">
        <v>39509</v>
      </c>
      <c r="G131" s="59">
        <v>7902</v>
      </c>
      <c r="H131" s="59">
        <v>7902</v>
      </c>
      <c r="I131" s="59">
        <v>7902</v>
      </c>
      <c r="J131" s="61">
        <v>7902</v>
      </c>
      <c r="L131" s="60"/>
    </row>
    <row r="132" spans="1:12">
      <c r="A132" s="4"/>
      <c r="B132" s="8" t="s">
        <v>230</v>
      </c>
      <c r="C132" s="8">
        <v>4</v>
      </c>
      <c r="D132" s="46"/>
      <c r="E132" s="59">
        <v>98400</v>
      </c>
      <c r="F132" s="59">
        <v>98400</v>
      </c>
      <c r="G132" s="59">
        <v>3370</v>
      </c>
      <c r="H132" s="59">
        <v>3370</v>
      </c>
      <c r="I132" s="59">
        <v>3370</v>
      </c>
      <c r="J132" s="61">
        <v>3370</v>
      </c>
      <c r="L132" s="60"/>
    </row>
    <row r="133" spans="1:12">
      <c r="A133" s="4"/>
      <c r="B133" s="8" t="s">
        <v>230</v>
      </c>
      <c r="C133" s="8">
        <v>4</v>
      </c>
      <c r="D133" s="46"/>
      <c r="E133" s="59">
        <v>65000</v>
      </c>
      <c r="F133" s="59">
        <v>65000</v>
      </c>
      <c r="G133" s="59">
        <v>12186</v>
      </c>
      <c r="H133" s="59">
        <v>12186</v>
      </c>
      <c r="I133" s="59">
        <v>12186</v>
      </c>
      <c r="J133" s="61">
        <v>12186</v>
      </c>
      <c r="L133" s="60"/>
    </row>
    <row r="134" spans="1:12">
      <c r="A134" s="4"/>
      <c r="B134" s="4" t="s">
        <v>95</v>
      </c>
      <c r="C134" s="27" t="s">
        <v>28</v>
      </c>
      <c r="D134" s="27" t="s">
        <v>28</v>
      </c>
      <c r="E134" s="42"/>
      <c r="F134" s="42"/>
      <c r="G134" s="42"/>
      <c r="H134" s="42"/>
      <c r="I134" s="42"/>
      <c r="J134" s="44"/>
    </row>
    <row r="135" spans="1:12" s="2" customFormat="1">
      <c r="A135" s="5"/>
      <c r="B135" s="5" t="s">
        <v>61</v>
      </c>
      <c r="C135" s="28" t="s">
        <v>28</v>
      </c>
      <c r="D135" s="28" t="s">
        <v>28</v>
      </c>
      <c r="E135" s="41"/>
      <c r="F135" s="41"/>
      <c r="G135" s="41"/>
      <c r="H135" s="41"/>
      <c r="I135" s="41"/>
      <c r="J135" s="45"/>
    </row>
    <row r="136" spans="1:12">
      <c r="A136" s="4"/>
      <c r="B136" s="4"/>
      <c r="C136" s="27"/>
      <c r="D136" s="27"/>
      <c r="E136" s="42"/>
      <c r="F136" s="42"/>
      <c r="G136" s="42"/>
      <c r="H136" s="42"/>
      <c r="I136" s="42"/>
      <c r="J136" s="44"/>
    </row>
    <row r="137" spans="1:12" s="2" customFormat="1" ht="44.25" customHeight="1">
      <c r="A137" s="5" t="s">
        <v>27</v>
      </c>
      <c r="B137" s="5" t="s">
        <v>88</v>
      </c>
      <c r="C137" s="28" t="s">
        <v>28</v>
      </c>
      <c r="D137" s="28" t="s">
        <v>28</v>
      </c>
      <c r="E137" s="52">
        <v>201004.94</v>
      </c>
      <c r="F137" s="52">
        <v>160000</v>
      </c>
      <c r="G137" s="52">
        <v>160000</v>
      </c>
      <c r="H137" s="52">
        <v>150000</v>
      </c>
      <c r="I137" s="52">
        <v>140000</v>
      </c>
      <c r="J137" s="62"/>
    </row>
    <row r="140" spans="1:12" ht="51.75">
      <c r="B140" s="25" t="s">
        <v>90</v>
      </c>
      <c r="C140" s="26"/>
      <c r="D140" s="17"/>
      <c r="E140" s="17"/>
    </row>
    <row r="141" spans="1:12">
      <c r="B141" s="16" t="s">
        <v>91</v>
      </c>
      <c r="C141" s="65" t="s">
        <v>173</v>
      </c>
      <c r="D141" s="65"/>
      <c r="E141" s="65"/>
    </row>
    <row r="142" spans="1:12">
      <c r="B142" s="16" t="s">
        <v>94</v>
      </c>
      <c r="C142" s="65" t="s">
        <v>174</v>
      </c>
      <c r="D142" s="65"/>
      <c r="E142" s="65"/>
    </row>
    <row r="143" spans="1:12">
      <c r="B143" s="16" t="s">
        <v>92</v>
      </c>
      <c r="C143" s="65" t="s">
        <v>175</v>
      </c>
      <c r="D143" s="65"/>
      <c r="E143" s="65"/>
    </row>
    <row r="144" spans="1:12">
      <c r="B144" s="16" t="s">
        <v>93</v>
      </c>
      <c r="C144" s="65" t="s">
        <v>176</v>
      </c>
      <c r="D144" s="65"/>
      <c r="E144" s="65"/>
    </row>
  </sheetData>
  <mergeCells count="7">
    <mergeCell ref="C141:E141"/>
    <mergeCell ref="C142:E142"/>
    <mergeCell ref="C143:E143"/>
    <mergeCell ref="C144:E144"/>
    <mergeCell ref="H1:J1"/>
    <mergeCell ref="B4:J4"/>
    <mergeCell ref="H2:J3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2"/>
  <sheetViews>
    <sheetView view="pageBreakPreview" zoomScaleNormal="100" zoomScaleSheetLayoutView="100" workbookViewId="0">
      <selection activeCell="D36" sqref="D36:E36"/>
    </sheetView>
  </sheetViews>
  <sheetFormatPr defaultRowHeight="15"/>
  <cols>
    <col min="1" max="1" width="5.42578125" style="1" customWidth="1"/>
    <col min="2" max="2" width="31.28515625" style="1" customWidth="1"/>
    <col min="3" max="3" width="14.28515625" style="1" customWidth="1"/>
    <col min="4" max="4" width="14.7109375" style="1" customWidth="1"/>
    <col min="5" max="5" width="28.7109375" style="1" customWidth="1"/>
    <col min="6" max="16384" width="9.140625" style="1"/>
  </cols>
  <sheetData>
    <row r="1" spans="1:5">
      <c r="C1" s="64" t="s">
        <v>83</v>
      </c>
      <c r="D1" s="64"/>
      <c r="E1" s="64"/>
    </row>
    <row r="2" spans="1:5" ht="15" customHeight="1">
      <c r="C2" s="64" t="s">
        <v>142</v>
      </c>
      <c r="D2" s="64"/>
      <c r="E2" s="64"/>
    </row>
    <row r="3" spans="1:5" ht="24.75" customHeight="1">
      <c r="C3" s="64"/>
      <c r="D3" s="64"/>
      <c r="E3" s="64"/>
    </row>
    <row r="4" spans="1:5" ht="18.75">
      <c r="A4" s="29" t="s">
        <v>67</v>
      </c>
      <c r="B4" s="63" t="s">
        <v>115</v>
      </c>
      <c r="C4" s="63"/>
      <c r="D4" s="63"/>
      <c r="E4" s="63"/>
    </row>
    <row r="5" spans="1:5" ht="15" customHeight="1">
      <c r="A5" s="29"/>
      <c r="B5" s="29"/>
      <c r="C5" s="29"/>
      <c r="D5" s="29"/>
      <c r="E5" s="29"/>
    </row>
    <row r="6" spans="1:5" s="30" customFormat="1" ht="15" customHeight="1">
      <c r="A6" s="2" t="s">
        <v>116</v>
      </c>
      <c r="B6" s="84" t="s">
        <v>1</v>
      </c>
      <c r="C6" s="84"/>
      <c r="D6" s="2"/>
      <c r="E6" s="2"/>
    </row>
    <row r="7" spans="1:5" s="30" customFormat="1" ht="15" customHeight="1">
      <c r="A7" s="38" t="s">
        <v>5</v>
      </c>
      <c r="B7" s="78" t="s">
        <v>2</v>
      </c>
      <c r="C7" s="79"/>
      <c r="D7" s="91" t="s">
        <v>156</v>
      </c>
      <c r="E7" s="92"/>
    </row>
    <row r="8" spans="1:5" s="30" customFormat="1" ht="15" customHeight="1">
      <c r="A8" s="38" t="s">
        <v>6</v>
      </c>
      <c r="B8" s="78" t="s">
        <v>20</v>
      </c>
      <c r="C8" s="79"/>
      <c r="D8" s="91" t="s">
        <v>157</v>
      </c>
      <c r="E8" s="92"/>
    </row>
    <row r="9" spans="1:5" s="30" customFormat="1" ht="33" customHeight="1">
      <c r="A9" s="38" t="s">
        <v>103</v>
      </c>
      <c r="B9" s="78" t="s">
        <v>21</v>
      </c>
      <c r="C9" s="79"/>
      <c r="D9" s="91" t="s">
        <v>158</v>
      </c>
      <c r="E9" s="92"/>
    </row>
    <row r="10" spans="1:5" s="30" customFormat="1" ht="93" customHeight="1">
      <c r="A10" s="38" t="s">
        <v>25</v>
      </c>
      <c r="B10" s="78" t="s">
        <v>97</v>
      </c>
      <c r="C10" s="79"/>
      <c r="D10" s="91" t="s">
        <v>159</v>
      </c>
      <c r="E10" s="92"/>
    </row>
    <row r="11" spans="1:5" s="30" customFormat="1" ht="28.5" customHeight="1">
      <c r="A11" s="38" t="s">
        <v>26</v>
      </c>
      <c r="B11" s="78" t="s">
        <v>117</v>
      </c>
      <c r="C11" s="79"/>
      <c r="D11" s="91" t="s">
        <v>160</v>
      </c>
      <c r="E11" s="92"/>
    </row>
    <row r="12" spans="1:5" s="30" customFormat="1" ht="15" customHeight="1">
      <c r="A12" s="38" t="s">
        <v>53</v>
      </c>
      <c r="B12" s="78" t="s">
        <v>89</v>
      </c>
      <c r="C12" s="79"/>
      <c r="D12" s="91">
        <v>4427196</v>
      </c>
      <c r="E12" s="92"/>
    </row>
    <row r="13" spans="1:5" s="30" customFormat="1" ht="15" customHeight="1">
      <c r="A13" s="38" t="s">
        <v>67</v>
      </c>
      <c r="B13" s="78" t="s">
        <v>126</v>
      </c>
      <c r="C13" s="79"/>
      <c r="D13" s="91">
        <v>4427196</v>
      </c>
      <c r="E13" s="92"/>
    </row>
    <row r="14" spans="1:5" s="30" customFormat="1" ht="16.5" customHeight="1">
      <c r="A14" s="38" t="s">
        <v>104</v>
      </c>
      <c r="B14" s="78" t="s">
        <v>127</v>
      </c>
      <c r="C14" s="79"/>
      <c r="D14" s="85">
        <v>1</v>
      </c>
      <c r="E14" s="86"/>
    </row>
    <row r="15" spans="1:5" s="30" customFormat="1" ht="16.5" customHeight="1">
      <c r="A15" s="38" t="s">
        <v>105</v>
      </c>
      <c r="B15" s="78" t="s">
        <v>131</v>
      </c>
      <c r="C15" s="79"/>
      <c r="D15" s="85"/>
      <c r="E15" s="86"/>
    </row>
    <row r="16" spans="1:5" s="30" customFormat="1" ht="16.5" customHeight="1">
      <c r="A16" s="38" t="s">
        <v>130</v>
      </c>
      <c r="B16" s="78" t="s">
        <v>99</v>
      </c>
      <c r="C16" s="79"/>
      <c r="D16" s="100"/>
      <c r="E16" s="100"/>
    </row>
    <row r="17" spans="1:5" s="30" customFormat="1" ht="16.5" customHeight="1">
      <c r="A17" s="31"/>
      <c r="B17" s="32"/>
      <c r="C17" s="32"/>
      <c r="D17" s="33"/>
      <c r="E17" s="33"/>
    </row>
    <row r="18" spans="1:5" s="30" customFormat="1" ht="16.5" customHeight="1">
      <c r="A18" s="31"/>
      <c r="B18" s="32"/>
      <c r="C18" s="32"/>
      <c r="D18" s="33"/>
      <c r="E18" s="33"/>
    </row>
    <row r="19" spans="1:5" s="30" customFormat="1" ht="16.5" customHeight="1">
      <c r="A19" s="32" t="s">
        <v>119</v>
      </c>
      <c r="B19" s="93" t="s">
        <v>120</v>
      </c>
      <c r="C19" s="93"/>
      <c r="D19" s="33"/>
      <c r="E19" s="33"/>
    </row>
    <row r="20" spans="1:5" s="30" customFormat="1" ht="39" customHeight="1">
      <c r="A20" s="37"/>
      <c r="B20" s="37"/>
      <c r="C20" s="37" t="s">
        <v>137</v>
      </c>
      <c r="D20" s="87" t="s">
        <v>139</v>
      </c>
      <c r="E20" s="88"/>
    </row>
    <row r="21" spans="1:5" s="30" customFormat="1" ht="13.5" customHeight="1">
      <c r="A21" s="39"/>
      <c r="B21" s="39">
        <v>1</v>
      </c>
      <c r="C21" s="39">
        <v>2</v>
      </c>
      <c r="D21" s="89">
        <v>3</v>
      </c>
      <c r="E21" s="90"/>
    </row>
    <row r="22" spans="1:5" s="30" customFormat="1" ht="31.5" customHeight="1">
      <c r="A22" s="22" t="s">
        <v>5</v>
      </c>
      <c r="B22" s="21" t="s">
        <v>138</v>
      </c>
      <c r="C22" s="54">
        <f>C25</f>
        <v>427000</v>
      </c>
      <c r="D22" s="94" t="s">
        <v>28</v>
      </c>
      <c r="E22" s="95"/>
    </row>
    <row r="23" spans="1:5" s="30" customFormat="1" ht="16.5" customHeight="1">
      <c r="A23" s="4"/>
      <c r="B23" s="36" t="s">
        <v>121</v>
      </c>
      <c r="C23" s="36" t="s">
        <v>28</v>
      </c>
      <c r="D23" s="96" t="s">
        <v>28</v>
      </c>
      <c r="E23" s="97"/>
    </row>
    <row r="24" spans="1:5" s="30" customFormat="1" ht="16.5" customHeight="1">
      <c r="A24" s="4" t="s">
        <v>7</v>
      </c>
      <c r="B24" s="35" t="s">
        <v>122</v>
      </c>
      <c r="C24" s="43"/>
      <c r="D24" s="96"/>
      <c r="E24" s="97"/>
    </row>
    <row r="25" spans="1:5" s="30" customFormat="1" ht="16.5" customHeight="1">
      <c r="A25" s="4" t="s">
        <v>9</v>
      </c>
      <c r="B25" s="35" t="s">
        <v>123</v>
      </c>
      <c r="C25" s="54">
        <v>427000</v>
      </c>
      <c r="D25" s="98" t="s">
        <v>164</v>
      </c>
      <c r="E25" s="99"/>
    </row>
    <row r="26" spans="1:5" s="30" customFormat="1" ht="16.5" customHeight="1">
      <c r="A26" s="31"/>
      <c r="B26" s="34"/>
      <c r="C26" s="34"/>
      <c r="D26" s="33"/>
      <c r="E26" s="33"/>
    </row>
    <row r="27" spans="1:5">
      <c r="A27" s="2" t="s">
        <v>124</v>
      </c>
      <c r="B27" s="84" t="s">
        <v>118</v>
      </c>
      <c r="C27" s="84"/>
      <c r="D27" s="84"/>
      <c r="E27" s="84"/>
    </row>
    <row r="28" spans="1:5">
      <c r="A28" s="37" t="s">
        <v>5</v>
      </c>
      <c r="B28" s="78" t="s">
        <v>125</v>
      </c>
      <c r="C28" s="79"/>
      <c r="D28" s="80" t="s">
        <v>101</v>
      </c>
      <c r="E28" s="81"/>
    </row>
    <row r="29" spans="1:5" s="19" customFormat="1" ht="16.5" customHeight="1">
      <c r="A29" s="18"/>
      <c r="B29" s="82">
        <v>1</v>
      </c>
      <c r="C29" s="83"/>
      <c r="D29" s="82">
        <v>2</v>
      </c>
      <c r="E29" s="83"/>
    </row>
    <row r="30" spans="1:5">
      <c r="A30" s="4"/>
      <c r="B30" s="76"/>
      <c r="C30" s="77"/>
      <c r="D30" s="70"/>
      <c r="E30" s="71"/>
    </row>
    <row r="31" spans="1:5" s="2" customFormat="1">
      <c r="A31" s="37" t="s">
        <v>6</v>
      </c>
      <c r="B31" s="78" t="s">
        <v>128</v>
      </c>
      <c r="C31" s="79"/>
      <c r="D31" s="80" t="s">
        <v>28</v>
      </c>
      <c r="E31" s="81"/>
    </row>
    <row r="32" spans="1:5">
      <c r="A32" s="4"/>
      <c r="B32" s="74" t="s">
        <v>164</v>
      </c>
      <c r="C32" s="75"/>
      <c r="D32" s="76" t="s">
        <v>28</v>
      </c>
      <c r="E32" s="77"/>
    </row>
    <row r="33" spans="1:5">
      <c r="A33" s="4"/>
      <c r="B33" s="72" t="s">
        <v>29</v>
      </c>
      <c r="C33" s="73"/>
      <c r="D33" s="70"/>
      <c r="E33" s="71"/>
    </row>
    <row r="34" spans="1:5">
      <c r="A34" s="4" t="s">
        <v>9</v>
      </c>
      <c r="B34" s="72" t="s">
        <v>165</v>
      </c>
      <c r="C34" s="73"/>
      <c r="D34" s="70">
        <v>1100</v>
      </c>
      <c r="E34" s="71"/>
    </row>
    <row r="35" spans="1:5">
      <c r="A35" s="4" t="s">
        <v>10</v>
      </c>
      <c r="B35" s="72" t="s">
        <v>166</v>
      </c>
      <c r="C35" s="73"/>
      <c r="D35" s="70">
        <v>66000000</v>
      </c>
      <c r="E35" s="71"/>
    </row>
    <row r="36" spans="1:5">
      <c r="A36" s="4" t="s">
        <v>31</v>
      </c>
      <c r="B36" s="72" t="s">
        <v>167</v>
      </c>
      <c r="C36" s="73"/>
      <c r="D36" s="70">
        <v>150</v>
      </c>
      <c r="E36" s="71"/>
    </row>
    <row r="38" spans="1:5" ht="26.25">
      <c r="B38" s="25" t="s">
        <v>90</v>
      </c>
      <c r="C38" s="26"/>
      <c r="D38" s="17"/>
      <c r="E38" s="17"/>
    </row>
    <row r="39" spans="1:5">
      <c r="B39" s="16" t="s">
        <v>91</v>
      </c>
      <c r="C39" s="65" t="s">
        <v>173</v>
      </c>
      <c r="D39" s="65"/>
      <c r="E39" s="65"/>
    </row>
    <row r="40" spans="1:5">
      <c r="B40" s="16" t="s">
        <v>94</v>
      </c>
      <c r="C40" s="65" t="s">
        <v>174</v>
      </c>
      <c r="D40" s="65"/>
      <c r="E40" s="65"/>
    </row>
    <row r="41" spans="1:5">
      <c r="B41" s="16" t="s">
        <v>92</v>
      </c>
      <c r="C41" s="65" t="s">
        <v>175</v>
      </c>
      <c r="D41" s="65"/>
      <c r="E41" s="65"/>
    </row>
    <row r="42" spans="1:5">
      <c r="B42" s="16" t="s">
        <v>93</v>
      </c>
      <c r="C42" s="65" t="s">
        <v>176</v>
      </c>
      <c r="D42" s="65"/>
      <c r="E42" s="65"/>
    </row>
  </sheetData>
  <mergeCells count="54">
    <mergeCell ref="C40:E40"/>
    <mergeCell ref="C41:E41"/>
    <mergeCell ref="C42:E42"/>
    <mergeCell ref="B6:C6"/>
    <mergeCell ref="B7:C7"/>
    <mergeCell ref="B8:C8"/>
    <mergeCell ref="B9:C9"/>
    <mergeCell ref="B10:C10"/>
    <mergeCell ref="B11:C11"/>
    <mergeCell ref="B12:C12"/>
    <mergeCell ref="D25:E25"/>
    <mergeCell ref="D14:E14"/>
    <mergeCell ref="D16:E16"/>
    <mergeCell ref="C39:E39"/>
    <mergeCell ref="B13:C13"/>
    <mergeCell ref="B14:C14"/>
    <mergeCell ref="B16:C16"/>
    <mergeCell ref="D7:E7"/>
    <mergeCell ref="B19:C19"/>
    <mergeCell ref="D22:E22"/>
    <mergeCell ref="D23:E23"/>
    <mergeCell ref="D24:E24"/>
    <mergeCell ref="D8:E8"/>
    <mergeCell ref="D9:E9"/>
    <mergeCell ref="D10:E10"/>
    <mergeCell ref="D11:E11"/>
    <mergeCell ref="D12:E12"/>
    <mergeCell ref="D13:E13"/>
    <mergeCell ref="D28:E28"/>
    <mergeCell ref="B29:C29"/>
    <mergeCell ref="D29:E29"/>
    <mergeCell ref="B27:E27"/>
    <mergeCell ref="C1:E1"/>
    <mergeCell ref="B4:E4"/>
    <mergeCell ref="B15:C15"/>
    <mergeCell ref="D15:E15"/>
    <mergeCell ref="D20:E20"/>
    <mergeCell ref="D21:E21"/>
    <mergeCell ref="C2:E3"/>
    <mergeCell ref="D34:E34"/>
    <mergeCell ref="B35:C35"/>
    <mergeCell ref="B34:C34"/>
    <mergeCell ref="B36:C36"/>
    <mergeCell ref="D35:E35"/>
    <mergeCell ref="D36:E36"/>
    <mergeCell ref="B32:C32"/>
    <mergeCell ref="D32:E32"/>
    <mergeCell ref="B31:C31"/>
    <mergeCell ref="D31:E31"/>
    <mergeCell ref="B33:C33"/>
    <mergeCell ref="D33:E33"/>
    <mergeCell ref="B30:C30"/>
    <mergeCell ref="D30:E30"/>
    <mergeCell ref="B28:C28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1.Vispārēja</vt:lpstr>
      <vt:lpstr>2.RezRad</vt:lpstr>
      <vt:lpstr>3.FinRad</vt:lpstr>
      <vt:lpstr>4.1.Invest-uzsākts</vt:lpstr>
      <vt:lpstr>4.2.Invest-plānots</vt:lpstr>
      <vt:lpstr>5.Saistības</vt:lpstr>
      <vt:lpstr>6.Aizdevumi</vt:lpstr>
      <vt:lpstr>7.Subs_Dot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2011-12-23T14:41:51Z</dcterms:modified>
</cp:coreProperties>
</file>